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2930" activeTab="4"/>
  </bookViews>
  <sheets>
    <sheet name="Задание" sheetId="12" r:id="rId1"/>
    <sheet name="БАЗА" sheetId="1" r:id="rId2"/>
    <sheet name="СПР ОТПР" sheetId="2" r:id="rId3"/>
    <sheet name="СПР ПОЛ" sheetId="3" r:id="rId4"/>
    <sheet name="Лист1" sheetId="32" r:id="rId5"/>
    <sheet name="структур. база" sheetId="18" r:id="rId6"/>
    <sheet name="Лист7" sheetId="31" r:id="rId7"/>
    <sheet name="Лист6" sheetId="30" r:id="rId8"/>
    <sheet name="свод." sheetId="25" r:id="rId9"/>
  </sheets>
  <definedNames>
    <definedName name="_xlnm._FilterDatabase" localSheetId="1" hidden="1">БАЗА!$A$1:$AH$47</definedName>
    <definedName name="_xlnm._FilterDatabase" localSheetId="3" hidden="1">'СПР ПОЛ'!$C$1:$E$28</definedName>
    <definedName name="_xlnm._FilterDatabase" localSheetId="5" hidden="1">'структур. база'!$A$1:$AO$47</definedName>
  </definedNames>
  <calcPr calcId="152511"/>
  <pivotCaches>
    <pivotCache cacheId="20" r:id="rId10"/>
    <pivotCache cacheId="28" r:id="rId11"/>
  </pivotCaches>
</workbook>
</file>

<file path=xl/calcChain.xml><?xml version="1.0" encoding="utf-8"?>
<calcChain xmlns="http://schemas.openxmlformats.org/spreadsheetml/2006/main">
  <c r="C3" i="18" l="1"/>
  <c r="C4" i="18"/>
  <c r="C5" i="18"/>
  <c r="C6" i="18"/>
  <c r="C7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2" i="18"/>
  <c r="AJ8" i="18" l="1"/>
  <c r="AL8" i="18" s="1"/>
  <c r="AM8" i="18" s="1"/>
  <c r="AK3" i="18"/>
  <c r="AJ46" i="18"/>
  <c r="AK46" i="18"/>
  <c r="AK4" i="18"/>
  <c r="AK5" i="18"/>
  <c r="AK6" i="18"/>
  <c r="AK7" i="18"/>
  <c r="AK10" i="18"/>
  <c r="AK11" i="18"/>
  <c r="AK12" i="18"/>
  <c r="AK13" i="18"/>
  <c r="AK14" i="18"/>
  <c r="AK15" i="18"/>
  <c r="AK18" i="18"/>
  <c r="AK20" i="18"/>
  <c r="AK21" i="18"/>
  <c r="AK22" i="18"/>
  <c r="AK23" i="18"/>
  <c r="AK24" i="18"/>
  <c r="AK25" i="18"/>
  <c r="AK26" i="18"/>
  <c r="AK27" i="18"/>
  <c r="AK28" i="18"/>
  <c r="AK29" i="18"/>
  <c r="AK30" i="18"/>
  <c r="AK31" i="18"/>
  <c r="AK34" i="18"/>
  <c r="AK35" i="18"/>
  <c r="AK36" i="18"/>
  <c r="AK37" i="18"/>
  <c r="AK38" i="18"/>
  <c r="AK42" i="18"/>
  <c r="AK44" i="18"/>
  <c r="AK45" i="18"/>
  <c r="AK47" i="18"/>
  <c r="AJ42" i="18"/>
  <c r="AL42" i="18" s="1"/>
  <c r="AM42" i="18" s="1"/>
  <c r="AJ3" i="18"/>
  <c r="AL3" i="18" s="1"/>
  <c r="AM3" i="18" s="1"/>
  <c r="AJ4" i="18"/>
  <c r="AL4" i="18" s="1"/>
  <c r="AM4" i="18" s="1"/>
  <c r="AJ5" i="18"/>
  <c r="AL5" i="18" s="1"/>
  <c r="AM5" i="18" s="1"/>
  <c r="AJ6" i="18"/>
  <c r="AL6" i="18" s="1"/>
  <c r="AM6" i="18" s="1"/>
  <c r="AJ7" i="18"/>
  <c r="AL7" i="18" s="1"/>
  <c r="AM7" i="18" s="1"/>
  <c r="AJ9" i="18"/>
  <c r="AL9" i="18" s="1"/>
  <c r="AM9" i="18" s="1"/>
  <c r="AJ10" i="18"/>
  <c r="AL10" i="18" s="1"/>
  <c r="AM10" i="18" s="1"/>
  <c r="AJ11" i="18"/>
  <c r="AL11" i="18" s="1"/>
  <c r="AM11" i="18" s="1"/>
  <c r="AJ12" i="18"/>
  <c r="AL12" i="18" s="1"/>
  <c r="AM12" i="18" s="1"/>
  <c r="AJ13" i="18"/>
  <c r="AL13" i="18" s="1"/>
  <c r="AM13" i="18" s="1"/>
  <c r="AJ14" i="18"/>
  <c r="AL14" i="18" s="1"/>
  <c r="AM14" i="18" s="1"/>
  <c r="AJ15" i="18"/>
  <c r="AL15" i="18" s="1"/>
  <c r="AM15" i="18" s="1"/>
  <c r="AJ16" i="18"/>
  <c r="AL16" i="18" s="1"/>
  <c r="AM16" i="18" s="1"/>
  <c r="AJ17" i="18"/>
  <c r="AL17" i="18" s="1"/>
  <c r="AM17" i="18" s="1"/>
  <c r="AJ18" i="18"/>
  <c r="AL18" i="18" s="1"/>
  <c r="AM18" i="18" s="1"/>
  <c r="AJ19" i="18"/>
  <c r="AL19" i="18" s="1"/>
  <c r="AM19" i="18" s="1"/>
  <c r="AJ20" i="18"/>
  <c r="AL20" i="18" s="1"/>
  <c r="AM20" i="18" s="1"/>
  <c r="AJ21" i="18"/>
  <c r="AL21" i="18" s="1"/>
  <c r="AM21" i="18" s="1"/>
  <c r="AJ22" i="18"/>
  <c r="AL22" i="18" s="1"/>
  <c r="AM22" i="18" s="1"/>
  <c r="AJ23" i="18"/>
  <c r="AL23" i="18" s="1"/>
  <c r="AM23" i="18" s="1"/>
  <c r="AJ24" i="18"/>
  <c r="AL24" i="18" s="1"/>
  <c r="AM24" i="18" s="1"/>
  <c r="AJ25" i="18"/>
  <c r="AL25" i="18" s="1"/>
  <c r="AM25" i="18" s="1"/>
  <c r="AJ26" i="18"/>
  <c r="AL26" i="18" s="1"/>
  <c r="AM26" i="18" s="1"/>
  <c r="AJ27" i="18"/>
  <c r="AL27" i="18" s="1"/>
  <c r="AM27" i="18" s="1"/>
  <c r="AJ28" i="18"/>
  <c r="AL28" i="18" s="1"/>
  <c r="AM28" i="18" s="1"/>
  <c r="AJ29" i="18"/>
  <c r="AL29" i="18" s="1"/>
  <c r="AM29" i="18" s="1"/>
  <c r="AJ30" i="18"/>
  <c r="AL30" i="18" s="1"/>
  <c r="AM30" i="18" s="1"/>
  <c r="AJ31" i="18"/>
  <c r="AL31" i="18" s="1"/>
  <c r="AM31" i="18" s="1"/>
  <c r="AJ32" i="18"/>
  <c r="AL32" i="18" s="1"/>
  <c r="AM32" i="18" s="1"/>
  <c r="AJ33" i="18"/>
  <c r="AL33" i="18" s="1"/>
  <c r="AM33" i="18" s="1"/>
  <c r="AJ34" i="18"/>
  <c r="AL34" i="18" s="1"/>
  <c r="AM34" i="18" s="1"/>
  <c r="AJ35" i="18"/>
  <c r="AL35" i="18" s="1"/>
  <c r="AM35" i="18" s="1"/>
  <c r="AJ36" i="18"/>
  <c r="AL36" i="18" s="1"/>
  <c r="AM36" i="18" s="1"/>
  <c r="AJ37" i="18"/>
  <c r="AL37" i="18" s="1"/>
  <c r="AM37" i="18" s="1"/>
  <c r="AJ38" i="18"/>
  <c r="AL38" i="18" s="1"/>
  <c r="AM38" i="18" s="1"/>
  <c r="AJ44" i="18"/>
  <c r="AL44" i="18" s="1"/>
  <c r="AM44" i="18" s="1"/>
  <c r="AJ45" i="18"/>
  <c r="AL45" i="18" s="1"/>
  <c r="AM45" i="18" s="1"/>
  <c r="AL46" i="18"/>
  <c r="AM46" i="18" s="1"/>
  <c r="AJ47" i="18"/>
  <c r="AL47" i="18" s="1"/>
  <c r="AM47" i="18" s="1"/>
  <c r="AJ2" i="18"/>
  <c r="AL2" i="18" s="1"/>
  <c r="AM2" i="18" s="1"/>
  <c r="AN2" i="18" s="1"/>
</calcChain>
</file>

<file path=xl/sharedStrings.xml><?xml version="1.0" encoding="utf-8"?>
<sst xmlns="http://schemas.openxmlformats.org/spreadsheetml/2006/main" count="526" uniqueCount="133">
  <si>
    <t>ЕРУНАКОВО - ООО "Распадская угольная компания"</t>
  </si>
  <si>
    <t>план</t>
  </si>
  <si>
    <t>факт</t>
  </si>
  <si>
    <t>НОВОКУЗНЕЦК-СЕВЕРНЫЙ - ООО "Распадская угольная компания"</t>
  </si>
  <si>
    <t>ОБНОРСКАЯ - ООО "Распадская угольная компания"</t>
  </si>
  <si>
    <t>МАЛИНОВКА - ООО "Распадская угольная компания"</t>
  </si>
  <si>
    <t>МЕЖДУРЕЧЕНСК - ООО "Распадская угольная компания"</t>
  </si>
  <si>
    <t>НОВОКУЗНЕЦК-СЕВЕРНЫЙ - АО "ЕВРАЗ Объединенный Западно-Сибирский металлургический комбинат"</t>
  </si>
  <si>
    <t>МЕЖДУРЕЧЕНСК - АО "Томусинское погрузочно-транспортное управление"</t>
  </si>
  <si>
    <t>БАРДИНО - АО "Обогатительная фабрика "Антоновская"</t>
  </si>
  <si>
    <t>ДИЕВКА - ЧАО "ЕВРАЗ ДНЕПРОВСКИЙ МЕТАЛЛУРГИЧЕСКИЙ ЗАВОД"</t>
  </si>
  <si>
    <t>ЗАПОРОЖЬЕ-КАМЕНСКОЕ - ЧАО "ЕВРАЗ ЮЖКОКС"</t>
  </si>
  <si>
    <t>КАЛТАН - ОАО "Южно-Кузбасская ГРЭС"</t>
  </si>
  <si>
    <t>КЕМЕРОВО - ПАО "Кокс"</t>
  </si>
  <si>
    <t>МАГНИТОГОРСК-ГРУЗОВОЙ - ОАО "Магнитогорский металлургический комбинат"</t>
  </si>
  <si>
    <t>МЕТАЛЛУРГИЧЕСКАЯ - ПАО "Челябинский металлургический комбинат"</t>
  </si>
  <si>
    <t>НОВОКУЗНЕЦК-СЕВЕРНЫЙ - "Западно-Сибирская ТЭЦ"-филиал ОАО "ЕВРАЗ Объединенный Западно-Сибирский металлургический комбинат"</t>
  </si>
  <si>
    <t>СМЫЧКА - АО "ЕВРАЗ Нижнетагильский металлургический комбинат"</t>
  </si>
  <si>
    <t>ХАБАРОВСК 1 - АО "ДГК" филиал "Хабаровская генерация" структурное подразделение Хабаровская ТЭЦ-3</t>
  </si>
  <si>
    <t>ЧЕРЕПОВЕЦ 2 - ПАО "Северсталь"</t>
  </si>
  <si>
    <t>ЗАРИНСКАЯ - ОАО "АЛТАЙ-КОКС"</t>
  </si>
  <si>
    <t>НОВОТРОИЦК - АО "Уральская Сталь"</t>
  </si>
  <si>
    <t>ГУБАХА - ОАО "ГУБАХИНСКИЙ КОКС"</t>
  </si>
  <si>
    <t>КИЙЗАК - АО "Междуречье"</t>
  </si>
  <si>
    <t>ОСИННИКИ - ООО "Распадская угольная компания"</t>
  </si>
  <si>
    <t>ЗЛОБИНО - ООО " КРАСНОЯРСКИЙ ЦЕМЕНТ"</t>
  </si>
  <si>
    <t>ИНЯ-ВОСТОЧНАЯ - АО "Сибирская энергетическая компания"</t>
  </si>
  <si>
    <t>ТИМЛЮЙ - ООО "Тимлюйский цементный завод"</t>
  </si>
  <si>
    <t>ТОПКИ - ООО "Топкинский цемент"</t>
  </si>
  <si>
    <t>БИРЮЛИНСКАЯ - ПАО "Центральная обогатительная фабрика"Березовская"</t>
  </si>
  <si>
    <t>ЕРУНАКОВО - ОАО "Угольная компания "Кузбассразрезуголь"</t>
  </si>
  <si>
    <t>КАЗ - АО "Евразруда"</t>
  </si>
  <si>
    <t>КУРЕГЕШ - ООО "Распадская угольная компания"</t>
  </si>
  <si>
    <t>ШАРТАШ - ООО "Уралуглесбыт"</t>
  </si>
  <si>
    <t>ЗАБОЙЩИК - АО "Угольная компания "Северный Кузбасс"</t>
  </si>
  <si>
    <t>КРАСНЫЙ КАМЕНЬ - ОАО "Поляны"</t>
  </si>
  <si>
    <t>МЕРЕТЬ - ООО "БЕЛКОММЕРЦ"</t>
  </si>
  <si>
    <t>МИНУСИНСК - ООО "МЕЖГОРТРАНС"</t>
  </si>
  <si>
    <t>МИНУСИНСК - ООО "Сибирь Плюс"</t>
  </si>
  <si>
    <t>ПОДСИНИЙ - ООО "Идвиг"</t>
  </si>
  <si>
    <t>ПОДСИНИЙ - ООО "МеталлПромКомплект"</t>
  </si>
  <si>
    <t>ПОЛОСУХИНО - АО "ТопПром"</t>
  </si>
  <si>
    <t>СПИЧЕНКОВО - ООО "Разрез "Березовский"</t>
  </si>
  <si>
    <t>РУК</t>
  </si>
  <si>
    <t>СУМ</t>
  </si>
  <si>
    <t>Отправитель общ</t>
  </si>
  <si>
    <t>Сторонник</t>
  </si>
  <si>
    <t>Межегей</t>
  </si>
  <si>
    <t>Направление</t>
  </si>
  <si>
    <t>РФ</t>
  </si>
  <si>
    <t>ЕВРАЗ Украина</t>
  </si>
  <si>
    <t>Алтай-Кокс</t>
  </si>
  <si>
    <t>ЕВРАЗ</t>
  </si>
  <si>
    <t>Южно-Кузбасская ГРЭС</t>
  </si>
  <si>
    <t>Кемерово-Кокс</t>
  </si>
  <si>
    <t>ММК</t>
  </si>
  <si>
    <t>ЧМК</t>
  </si>
  <si>
    <t>ЗСМК ТЭЦ</t>
  </si>
  <si>
    <t>ЗСМК</t>
  </si>
  <si>
    <t>Уральская Сталь</t>
  </si>
  <si>
    <t>ЦОФ Абашевская</t>
  </si>
  <si>
    <t>НТМК</t>
  </si>
  <si>
    <t>ТЭЦ Хабаровск</t>
  </si>
  <si>
    <t>Северсталь</t>
  </si>
  <si>
    <t>ш. Алардинская</t>
  </si>
  <si>
    <t>ш. Осинниковская</t>
  </si>
  <si>
    <t>ОФ Березовская</t>
  </si>
  <si>
    <t>ЦОФ Кузнецкая</t>
  </si>
  <si>
    <t>Отпр испр</t>
  </si>
  <si>
    <t>ОФ Распадская</t>
  </si>
  <si>
    <t>Получ.испр</t>
  </si>
  <si>
    <t>ЕвразРуда</t>
  </si>
  <si>
    <t>Распадская</t>
  </si>
  <si>
    <t>ДМЗП</t>
  </si>
  <si>
    <t>Южкокс</t>
  </si>
  <si>
    <t>Губахинский кокс</t>
  </si>
  <si>
    <t>Красноярский цемент</t>
  </si>
  <si>
    <t>Сиб.энергет.компания</t>
  </si>
  <si>
    <t>Курегеш</t>
  </si>
  <si>
    <t>Тимлюйский цем.завод</t>
  </si>
  <si>
    <t>Топкинский цемент</t>
  </si>
  <si>
    <t>Уралуглесбыт</t>
  </si>
  <si>
    <t>ш.Ерунаковская/ш.Усковская</t>
  </si>
  <si>
    <t>КРУ</t>
  </si>
  <si>
    <t>Северный Кузбасс</t>
  </si>
  <si>
    <t>Поляны</t>
  </si>
  <si>
    <t>Белкоммерц</t>
  </si>
  <si>
    <t>Топпром</t>
  </si>
  <si>
    <t>р-з.Березовский</t>
  </si>
  <si>
    <t>НОВОКУЗНЕЦК-СОРТИРОВОЧНЫЙ - АО "ЕВРАЗ Объединенный Западно-Сибирский металлургический комбинат"</t>
  </si>
  <si>
    <t>РАЗРЕЗ - АО разрез "Шестаки"</t>
  </si>
  <si>
    <t>Шестаки</t>
  </si>
  <si>
    <t>Отправитель/Получатель</t>
  </si>
  <si>
    <t>План/Факт</t>
  </si>
  <si>
    <t>Итого за мес, тн</t>
  </si>
  <si>
    <t>Дано:</t>
  </si>
  <si>
    <t>Задача:</t>
  </si>
  <si>
    <t>1.3 На листах СПР ОТПР и СПР ПОЛ приведены справочники с идентификацией отправителей и получателей</t>
  </si>
  <si>
    <t>1.4 По каждой отправке загрузка вагонов (тонн в вагоне) в течение месяца одинаковая каждый сутки</t>
  </si>
  <si>
    <t>2.2 Суммарное отклонение факта от плана по отправителю "РУК" разложить на графике в виде бриджа (по потокам)</t>
  </si>
  <si>
    <t xml:space="preserve">Примечания: </t>
  </si>
  <si>
    <t>3.1 В ответах должны фигурировать отправители и получатели в формате написания как в справочниках (см. п.1.3.)</t>
  </si>
  <si>
    <t>3.2 Пример графика Бридж:</t>
  </si>
  <si>
    <t>1.2 В столбике "Отправитель/Получатель" приведены Отправители и Получатели. Отправители выделены синим цветом, Получатели - красным. Один отправитель может отгружать нескольким получателями, если над получателем пустое поле, то отправитель - тот же самый, что и у предыдущего получателя.</t>
  </si>
  <si>
    <t>2.1 Предоставить анализ план/факт (в тоннах) по отгрузке всех отправителей по всем направлениям и получателям на 20 марта (включительно). Ответ представить в виде сводной таблицы</t>
  </si>
  <si>
    <t>1.1 На листе БАЗА приведена плановая и фактическая отгрузка продукции посуточно (в полях с датами - количестве вагонов, штук), и итого за месяц (последний столбик - в тоннах)</t>
  </si>
  <si>
    <t>Общий итог</t>
  </si>
  <si>
    <t>Итог, шт</t>
  </si>
  <si>
    <t>1 вагон, тн.</t>
  </si>
  <si>
    <t>итого, тн за 20 дн.</t>
  </si>
  <si>
    <t>Итог, шт. 20 дн.</t>
  </si>
  <si>
    <t>Получатель</t>
  </si>
  <si>
    <t>Отправитель</t>
  </si>
  <si>
    <t>Отклонения</t>
  </si>
  <si>
    <t>Сумма по полю итого, тн за 20 дн.</t>
  </si>
  <si>
    <t>Вычисляемое поле</t>
  </si>
  <si>
    <t>Порядок решения</t>
  </si>
  <si>
    <t>Поле</t>
  </si>
  <si>
    <t>Формула</t>
  </si>
  <si>
    <t>Вычисляемый объект</t>
  </si>
  <si>
    <t>Объект</t>
  </si>
  <si>
    <t>Поле1</t>
  </si>
  <si>
    <t>='План/Факт'</t>
  </si>
  <si>
    <t>Примечание:</t>
  </si>
  <si>
    <t>Когда значение ячейки обновляется в результате вычисления нескольких формул,</t>
  </si>
  <si>
    <t>ее значение определяется формулой, значение которой вычисляется последним.</t>
  </si>
  <si>
    <t>Для изменения порядка вычисления формул в нескольких вычисляемых элементах или полях</t>
  </si>
  <si>
    <t>на вкладке "Параметры" в группе "Сервис" нажмите кнопку "Формулы" и выберите команду "Порядок вычислений".</t>
  </si>
  <si>
    <t>='План/Факт' -'итого, тн за 20 дн.'</t>
  </si>
  <si>
    <t>Откл</t>
  </si>
  <si>
    <t>Названия строк</t>
  </si>
  <si>
    <t>Названия столбцов</t>
  </si>
  <si>
    <t>отпр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</si>
</sst>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#,##0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indexed="12"/>
      <name val="Arial"/>
      <family val="2"/>
      <charset val="204"/>
    </font>
    <font>
      <b/>
      <sz val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12"/>
      <name val="Arial Cyr"/>
      <charset val="204"/>
    </font>
    <font>
      <b/>
      <sz val="10"/>
      <color indexed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sz val="10"/>
      <color rgb="FFFF0000"/>
      <name val="Arial Cyr"/>
      <charset val="204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5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164" fontId="8" fillId="4" borderId="7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/>
    </xf>
    <xf numFmtId="164" fontId="9" fillId="0" borderId="9" xfId="0" applyNumberFormat="1" applyFont="1" applyFill="1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center" vertical="center"/>
    </xf>
    <xf numFmtId="164" fontId="9" fillId="2" borderId="1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vertical="top" wrapText="1"/>
    </xf>
    <xf numFmtId="0" fontId="6" fillId="5" borderId="2" xfId="0" applyFont="1" applyFill="1" applyBorder="1" applyAlignment="1">
      <alignment horizontal="center" vertical="center"/>
    </xf>
    <xf numFmtId="164" fontId="8" fillId="5" borderId="3" xfId="0" applyNumberFormat="1" applyFont="1" applyFill="1" applyBorder="1" applyAlignment="1">
      <alignment horizontal="center" vertical="center"/>
    </xf>
    <xf numFmtId="164" fontId="8" fillId="5" borderId="4" xfId="0" applyNumberFormat="1" applyFont="1" applyFill="1" applyBorder="1" applyAlignment="1">
      <alignment horizontal="center" vertical="center"/>
    </xf>
    <xf numFmtId="164" fontId="8" fillId="5" borderId="5" xfId="0" applyNumberFormat="1" applyFont="1" applyFill="1" applyBorder="1" applyAlignment="1">
      <alignment horizontal="center" vertical="center"/>
    </xf>
    <xf numFmtId="164" fontId="8" fillId="5" borderId="6" xfId="0" applyNumberFormat="1" applyFont="1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vertical="center"/>
    </xf>
    <xf numFmtId="0" fontId="4" fillId="0" borderId="0" xfId="1"/>
    <xf numFmtId="0" fontId="3" fillId="0" borderId="0" xfId="1" applyFont="1"/>
    <xf numFmtId="164" fontId="8" fillId="2" borderId="7" xfId="0" applyNumberFormat="1" applyFont="1" applyFill="1" applyBorder="1" applyAlignment="1">
      <alignment horizontal="center" vertical="center"/>
    </xf>
    <xf numFmtId="0" fontId="10" fillId="0" borderId="0" xfId="0" applyFont="1"/>
    <xf numFmtId="16" fontId="0" fillId="0" borderId="0" xfId="0" applyNumberFormat="1"/>
    <xf numFmtId="0" fontId="0" fillId="0" borderId="0" xfId="0" pivotButton="1"/>
    <xf numFmtId="0" fontId="2" fillId="0" borderId="0" xfId="1" applyFont="1"/>
    <xf numFmtId="4" fontId="0" fillId="0" borderId="0" xfId="0" applyNumberFormat="1"/>
    <xf numFmtId="4" fontId="8" fillId="2" borderId="2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8" fillId="2" borderId="2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8" fillId="2" borderId="2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vertical="top" wrapText="1"/>
    </xf>
    <xf numFmtId="0" fontId="11" fillId="0" borderId="1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1" fillId="6" borderId="2" xfId="0" applyFont="1" applyFill="1" applyBorder="1" applyAlignment="1">
      <alignment vertical="top" wrapText="1"/>
    </xf>
    <xf numFmtId="0" fontId="11" fillId="6" borderId="11" xfId="0" applyFont="1" applyFill="1" applyBorder="1" applyAlignment="1">
      <alignment vertical="top" wrapText="1"/>
    </xf>
    <xf numFmtId="1" fontId="12" fillId="2" borderId="11" xfId="0" applyNumberFormat="1" applyFont="1" applyFill="1" applyBorder="1" applyAlignment="1">
      <alignment horizontal="center" vertical="center"/>
    </xf>
    <xf numFmtId="3" fontId="12" fillId="2" borderId="11" xfId="0" applyNumberFormat="1" applyFont="1" applyFill="1" applyBorder="1" applyAlignment="1">
      <alignment horizontal="center" vertical="center"/>
    </xf>
    <xf numFmtId="164" fontId="8" fillId="2" borderId="12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4" fontId="12" fillId="2" borderId="1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14" fillId="0" borderId="0" xfId="0" applyFont="1"/>
    <xf numFmtId="0" fontId="13" fillId="0" borderId="14" xfId="0" applyFont="1" applyBorder="1"/>
    <xf numFmtId="4" fontId="12" fillId="2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164" fontId="8" fillId="7" borderId="3" xfId="0" applyNumberFormat="1" applyFont="1" applyFill="1" applyBorder="1" applyAlignment="1">
      <alignment horizontal="center" vertical="center"/>
    </xf>
    <xf numFmtId="164" fontId="8" fillId="7" borderId="4" xfId="0" applyNumberFormat="1" applyFont="1" applyFill="1" applyBorder="1" applyAlignment="1">
      <alignment horizontal="center" vertical="center"/>
    </xf>
    <xf numFmtId="164" fontId="8" fillId="7" borderId="5" xfId="0" applyNumberFormat="1" applyFont="1" applyFill="1" applyBorder="1" applyAlignment="1">
      <alignment horizontal="center" vertical="center"/>
    </xf>
    <xf numFmtId="164" fontId="8" fillId="7" borderId="6" xfId="0" applyNumberFormat="1" applyFont="1" applyFill="1" applyBorder="1" applyAlignment="1">
      <alignment horizontal="center" vertical="center"/>
    </xf>
    <xf numFmtId="0" fontId="5" fillId="7" borderId="2" xfId="0" applyNumberFormat="1" applyFont="1" applyFill="1" applyBorder="1" applyAlignment="1">
      <alignment vertical="center"/>
    </xf>
    <xf numFmtId="0" fontId="0" fillId="0" borderId="0" xfId="0" applyAlignment="1">
      <alignment horizontal="left" wrapText="1"/>
    </xf>
  </cellXfs>
  <cellStyles count="2">
    <cellStyle name="Обычный" xfId="0" builtinId="0"/>
    <cellStyle name="Обычный 2" xfId="1"/>
  </cellStyles>
  <dxfs count="9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Medium9"/>
  <colors>
    <mruColors>
      <color rgb="FFCCFFFF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14</xdr:row>
      <xdr:rowOff>123825</xdr:rowOff>
    </xdr:from>
    <xdr:to>
      <xdr:col>6</xdr:col>
      <xdr:colOff>104775</xdr:colOff>
      <xdr:row>27</xdr:row>
      <xdr:rowOff>178108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2790825"/>
          <a:ext cx="3571875" cy="253078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9984966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usev\&#1052;&#1086;&#1103;\&#1057;&#1090;&#1077;&#1088;&#1077;&#1090;&#1100;\9984966_1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922.433493171295" createdVersion="3" refreshedVersion="5" minRefreshableVersion="3" recordCount="47">
  <cacheSource type="worksheet">
    <worksheetSource ref="A1:AO1048576" sheet="структур. база" r:id="rId2"/>
  </cacheSource>
  <cacheFields count="41">
    <cacheField name="Отправитель" numFmtId="0">
      <sharedItems containsBlank="1" count="11">
        <s v="ЦОФ Кузнецкая"/>
        <s v="ш. Осинниковская"/>
        <s v="ОФ Березовская"/>
        <s v="КРУ"/>
        <s v="Северный Кузбасс"/>
        <s v="Поляны"/>
        <s v="Белкоммерц"/>
        <s v="Топпром"/>
        <s v="Шестаки"/>
        <s v="р-з.Березовский"/>
        <m/>
      </sharedItems>
    </cacheField>
    <cacheField name="Получатель" numFmtId="0">
      <sharedItems containsBlank="1" count="11">
        <s v="Алтай-Кокс"/>
        <s v="Кемерово-Кокс"/>
        <s v="Уральская Сталь"/>
        <s v="ЦОФ Абашевская"/>
        <s v="НТМК"/>
        <s v="ЦОФ Кузнецкая"/>
        <s v="ДМЗП"/>
        <s v="Южкокс"/>
        <s v="ЗСМК ТЭЦ"/>
        <s v="ЗСМК"/>
        <m/>
      </sharedItems>
    </cacheField>
    <cacheField name="Направление" numFmtId="0">
      <sharedItems containsBlank="1" count="4">
        <s v="РФ"/>
        <s v="ЕВРАЗ"/>
        <s v="ЕВРАЗ Украина"/>
        <m/>
      </sharedItems>
    </cacheField>
    <cacheField name="План/Факт" numFmtId="0">
      <sharedItems containsBlank="1" count="4">
        <s v="план"/>
        <s v="факт"/>
        <m/>
        <s v="Откл" f="1"/>
      </sharedItems>
    </cacheField>
    <cacheField name="01.мар" numFmtId="0">
      <sharedItems containsString="0" containsBlank="1" containsNumber="1" minValue="0" maxValue="34"/>
    </cacheField>
    <cacheField name="02.мар" numFmtId="0">
      <sharedItems containsString="0" containsBlank="1" containsNumber="1" minValue="0" maxValue="49.5"/>
    </cacheField>
    <cacheField name="03.мар" numFmtId="0">
      <sharedItems containsString="0" containsBlank="1" containsNumber="1" containsInteger="1" minValue="0" maxValue="57"/>
    </cacheField>
    <cacheField name="04.мар" numFmtId="0">
      <sharedItems containsString="0" containsBlank="1" containsNumber="1" minValue="0" maxValue="34.5"/>
    </cacheField>
    <cacheField name="05.мар" numFmtId="0">
      <sharedItems containsString="0" containsBlank="1" containsNumber="1" minValue="0" maxValue="34"/>
    </cacheField>
    <cacheField name="06.мар" numFmtId="0">
      <sharedItems containsString="0" containsBlank="1" containsNumber="1" minValue="0" maxValue="34"/>
    </cacheField>
    <cacheField name="07.мар" numFmtId="0">
      <sharedItems containsString="0" containsBlank="1" containsNumber="1" minValue="0" maxValue="34"/>
    </cacheField>
    <cacheField name="08.мар" numFmtId="0">
      <sharedItems containsString="0" containsBlank="1" containsNumber="1" minValue="0" maxValue="34.5"/>
    </cacheField>
    <cacheField name="09.мар" numFmtId="0">
      <sharedItems containsString="0" containsBlank="1" containsNumber="1" minValue="0" maxValue="34"/>
    </cacheField>
    <cacheField name="10.мар" numFmtId="0">
      <sharedItems containsString="0" containsBlank="1" containsNumber="1" containsInteger="1" minValue="0" maxValue="64"/>
    </cacheField>
    <cacheField name="11.мар" numFmtId="0">
      <sharedItems containsString="0" containsBlank="1" containsNumber="1" minValue="0" maxValue="34.5"/>
    </cacheField>
    <cacheField name="12.мар" numFmtId="0">
      <sharedItems containsString="0" containsBlank="1" containsNumber="1" minValue="0" maxValue="34"/>
    </cacheField>
    <cacheField name="13.мар" numFmtId="0">
      <sharedItems containsString="0" containsBlank="1" containsNumber="1" minValue="0" maxValue="34"/>
    </cacheField>
    <cacheField name="14.мар" numFmtId="0">
      <sharedItems containsString="0" containsBlank="1" containsNumber="1" minValue="0" maxValue="35"/>
    </cacheField>
    <cacheField name="15.мар" numFmtId="0">
      <sharedItems containsString="0" containsBlank="1" containsNumber="1" minValue="0" maxValue="34"/>
    </cacheField>
    <cacheField name="16.мар" numFmtId="0">
      <sharedItems containsString="0" containsBlank="1" containsNumber="1" minValue="0" maxValue="34"/>
    </cacheField>
    <cacheField name="17.мар" numFmtId="0">
      <sharedItems containsString="0" containsBlank="1" containsNumber="1" minValue="0" maxValue="47.5"/>
    </cacheField>
    <cacheField name="18.мар" numFmtId="0">
      <sharedItems containsString="0" containsBlank="1" containsNumber="1" minValue="0" maxValue="65"/>
    </cacheField>
    <cacheField name="19.мар" numFmtId="0">
      <sharedItems containsString="0" containsBlank="1" containsNumber="1" minValue="0" maxValue="44.5"/>
    </cacheField>
    <cacheField name="20.мар" numFmtId="0">
      <sharedItems containsString="0" containsBlank="1" containsNumber="1" minValue="0" maxValue="54"/>
    </cacheField>
    <cacheField name="21.мар" numFmtId="0">
      <sharedItems containsString="0" containsBlank="1" containsNumber="1" minValue="0" maxValue="43.5"/>
    </cacheField>
    <cacheField name="22.мар" numFmtId="0">
      <sharedItems containsString="0" containsBlank="1" containsNumber="1" minValue="0" maxValue="34"/>
    </cacheField>
    <cacheField name="23.мар" numFmtId="0">
      <sharedItems containsString="0" containsBlank="1" containsNumber="1" minValue="0" maxValue="34.5"/>
    </cacheField>
    <cacheField name="24.мар" numFmtId="0">
      <sharedItems containsString="0" containsBlank="1" containsNumber="1" minValue="0" maxValue="39"/>
    </cacheField>
    <cacheField name="25.мар" numFmtId="0">
      <sharedItems containsString="0" containsBlank="1" containsNumber="1" minValue="0" maxValue="67"/>
    </cacheField>
    <cacheField name="26.мар" numFmtId="0">
      <sharedItems containsString="0" containsBlank="1" containsNumber="1" minValue="0" maxValue="34"/>
    </cacheField>
    <cacheField name="27.мар" numFmtId="0">
      <sharedItems containsString="0" containsBlank="1" containsNumber="1" minValue="0" maxValue="35.5"/>
    </cacheField>
    <cacheField name="28.мар" numFmtId="0">
      <sharedItems containsString="0" containsBlank="1" containsNumber="1" minValue="0" maxValue="35"/>
    </cacheField>
    <cacheField name="29.мар" numFmtId="0">
      <sharedItems containsString="0" containsBlank="1" containsNumber="1" minValue="0" maxValue="67"/>
    </cacheField>
    <cacheField name="30.мар" numFmtId="0">
      <sharedItems containsString="0" containsBlank="1" containsNumber="1" minValue="0" maxValue="34.5"/>
    </cacheField>
    <cacheField name="31.мар" numFmtId="0">
      <sharedItems containsString="0" containsBlank="1" containsNumber="1" minValue="0" maxValue="34.5"/>
    </cacheField>
    <cacheField name="Итог, шт" numFmtId="1">
      <sharedItems containsString="0" containsBlank="1" containsNumber="1" minValue="0" maxValue="70.601879699248116"/>
    </cacheField>
    <cacheField name="Итог, шт. 20 дн." numFmtId="3">
      <sharedItems containsString="0" containsBlank="1" containsNumber="1" minValue="0" maxValue="145.85365853658536"/>
    </cacheField>
    <cacheField name="1 вагон, тн." numFmtId="4">
      <sharedItems containsString="0" containsBlank="1" containsNumber="1" minValue="0" maxValue="856.5"/>
    </cacheField>
    <cacheField name="итого, тн за 20 дн." numFmtId="4">
      <sharedItems containsString="0" containsBlank="1" containsNumber="1" minValue="0" maxValue="59725.675000000003"/>
    </cacheField>
    <cacheField name="Отклонения" numFmtId="4">
      <sharedItems containsString="0" containsBlank="1" containsNumber="1" minValue="70.100000000000364" maxValue="70.100000000000364"/>
    </cacheField>
    <cacheField name="Итого за мес, тн" numFmtId="0">
      <sharedItems containsString="0" containsBlank="1" containsNumber="1" minValue="0" maxValue="59725.675000000003"/>
    </cacheField>
  </cacheFields>
  <calculatedItems count="1">
    <calculatedItem formula="'План/Факт'[факт] -'План/Факт'[план]">
      <pivotArea cacheIndex="1" outline="0" fieldPosition="0">
        <references count="1">
          <reference field="3" count="1">
            <x v="3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2922.43557199074" createdVersion="5" refreshedVersion="5" minRefreshableVersion="3" recordCount="46">
  <cacheSource type="worksheet">
    <worksheetSource ref="A1:AO47" sheet="структур. база" r:id="rId2"/>
  </cacheSource>
  <cacheFields count="41">
    <cacheField name="Отправитель" numFmtId="0">
      <sharedItems count="10">
        <s v="ЦОФ Кузнецкая"/>
        <s v="ш. Осинниковская"/>
        <s v="ОФ Березовская"/>
        <s v="КРУ"/>
        <s v="Северный Кузбасс"/>
        <s v="Поляны"/>
        <s v="Белкоммерц"/>
        <s v="Топпром"/>
        <s v="Шестаки"/>
        <s v="р-з.Березовский"/>
      </sharedItems>
    </cacheField>
    <cacheField name="Получатель" numFmtId="0">
      <sharedItems count="10">
        <s v="Алтай-Кокс"/>
        <s v="Кемерово-Кокс"/>
        <s v="Уральская Сталь"/>
        <s v="ЦОФ Абашевская"/>
        <s v="НТМК"/>
        <s v="ЦОФ Кузнецкая"/>
        <s v="ДМЗП"/>
        <s v="Южкокс"/>
        <s v="ЗСМК ТЭЦ"/>
        <s v="ЗСМК"/>
      </sharedItems>
    </cacheField>
    <cacheField name="Направление" numFmtId="0">
      <sharedItems count="3">
        <s v="РФ"/>
        <s v="ЕВРАЗ"/>
        <s v="ЕВРАЗ Украина"/>
      </sharedItems>
    </cacheField>
    <cacheField name="План/Факт" numFmtId="0">
      <sharedItems count="3">
        <s v="план"/>
        <s v="факт"/>
        <s v="отпр" f="1"/>
      </sharedItems>
    </cacheField>
    <cacheField name="01.мар" numFmtId="164">
      <sharedItems containsSemiMixedTypes="0" containsString="0" containsNumber="1" minValue="0" maxValue="34"/>
    </cacheField>
    <cacheField name="02.мар" numFmtId="164">
      <sharedItems containsSemiMixedTypes="0" containsString="0" containsNumber="1" minValue="0" maxValue="49.5"/>
    </cacheField>
    <cacheField name="03.мар" numFmtId="164">
      <sharedItems containsSemiMixedTypes="0" containsString="0" containsNumber="1" containsInteger="1" minValue="0" maxValue="57"/>
    </cacheField>
    <cacheField name="04.мар" numFmtId="164">
      <sharedItems containsSemiMixedTypes="0" containsString="0" containsNumber="1" minValue="0" maxValue="34.5"/>
    </cacheField>
    <cacheField name="05.мар" numFmtId="164">
      <sharedItems containsSemiMixedTypes="0" containsString="0" containsNumber="1" minValue="0" maxValue="34"/>
    </cacheField>
    <cacheField name="06.мар" numFmtId="164">
      <sharedItems containsSemiMixedTypes="0" containsString="0" containsNumber="1" minValue="0" maxValue="34"/>
    </cacheField>
    <cacheField name="07.мар" numFmtId="164">
      <sharedItems containsSemiMixedTypes="0" containsString="0" containsNumber="1" minValue="0" maxValue="34"/>
    </cacheField>
    <cacheField name="08.мар" numFmtId="164">
      <sharedItems containsSemiMixedTypes="0" containsString="0" containsNumber="1" minValue="0" maxValue="34.5"/>
    </cacheField>
    <cacheField name="09.мар" numFmtId="164">
      <sharedItems containsSemiMixedTypes="0" containsString="0" containsNumber="1" minValue="0" maxValue="34"/>
    </cacheField>
    <cacheField name="10.мар" numFmtId="164">
      <sharedItems containsSemiMixedTypes="0" containsString="0" containsNumber="1" containsInteger="1" minValue="0" maxValue="64"/>
    </cacheField>
    <cacheField name="11.мар" numFmtId="164">
      <sharedItems containsSemiMixedTypes="0" containsString="0" containsNumber="1" minValue="0" maxValue="34.5"/>
    </cacheField>
    <cacheField name="12.мар" numFmtId="164">
      <sharedItems containsSemiMixedTypes="0" containsString="0" containsNumber="1" minValue="0" maxValue="34"/>
    </cacheField>
    <cacheField name="13.мар" numFmtId="164">
      <sharedItems containsSemiMixedTypes="0" containsString="0" containsNumber="1" minValue="0" maxValue="34"/>
    </cacheField>
    <cacheField name="14.мар" numFmtId="164">
      <sharedItems containsSemiMixedTypes="0" containsString="0" containsNumber="1" minValue="0" maxValue="35"/>
    </cacheField>
    <cacheField name="15.мар" numFmtId="164">
      <sharedItems containsSemiMixedTypes="0" containsString="0" containsNumber="1" minValue="0" maxValue="34"/>
    </cacheField>
    <cacheField name="16.мар" numFmtId="164">
      <sharedItems containsSemiMixedTypes="0" containsString="0" containsNumber="1" minValue="0" maxValue="34"/>
    </cacheField>
    <cacheField name="17.мар" numFmtId="164">
      <sharedItems containsSemiMixedTypes="0" containsString="0" containsNumber="1" minValue="0" maxValue="47.5"/>
    </cacheField>
    <cacheField name="18.мар" numFmtId="164">
      <sharedItems containsSemiMixedTypes="0" containsString="0" containsNumber="1" minValue="0" maxValue="65"/>
    </cacheField>
    <cacheField name="19.мар" numFmtId="164">
      <sharedItems containsSemiMixedTypes="0" containsString="0" containsNumber="1" minValue="0" maxValue="44.5"/>
    </cacheField>
    <cacheField name="20.мар" numFmtId="164">
      <sharedItems containsSemiMixedTypes="0" containsString="0" containsNumber="1" minValue="0" maxValue="54"/>
    </cacheField>
    <cacheField name="21.мар" numFmtId="164">
      <sharedItems containsSemiMixedTypes="0" containsString="0" containsNumber="1" minValue="0" maxValue="43.5"/>
    </cacheField>
    <cacheField name="22.мар" numFmtId="164">
      <sharedItems containsSemiMixedTypes="0" containsString="0" containsNumber="1" minValue="0" maxValue="34"/>
    </cacheField>
    <cacheField name="23.мар" numFmtId="164">
      <sharedItems containsSemiMixedTypes="0" containsString="0" containsNumber="1" minValue="0" maxValue="34.5"/>
    </cacheField>
    <cacheField name="24.мар" numFmtId="164">
      <sharedItems containsSemiMixedTypes="0" containsString="0" containsNumber="1" minValue="0" maxValue="39"/>
    </cacheField>
    <cacheField name="25.мар" numFmtId="164">
      <sharedItems containsSemiMixedTypes="0" containsString="0" containsNumber="1" minValue="0" maxValue="67"/>
    </cacheField>
    <cacheField name="26.мар" numFmtId="164">
      <sharedItems containsSemiMixedTypes="0" containsString="0" containsNumber="1" minValue="0" maxValue="34"/>
    </cacheField>
    <cacheField name="27.мар" numFmtId="164">
      <sharedItems containsSemiMixedTypes="0" containsString="0" containsNumber="1" minValue="0" maxValue="35.5"/>
    </cacheField>
    <cacheField name="28.мар" numFmtId="164">
      <sharedItems containsSemiMixedTypes="0" containsString="0" containsNumber="1" minValue="0" maxValue="35"/>
    </cacheField>
    <cacheField name="29.мар" numFmtId="164">
      <sharedItems containsSemiMixedTypes="0" containsString="0" containsNumber="1" minValue="0" maxValue="67"/>
    </cacheField>
    <cacheField name="30.мар" numFmtId="164">
      <sharedItems containsSemiMixedTypes="0" containsString="0" containsNumber="1" minValue="0" maxValue="34.5"/>
    </cacheField>
    <cacheField name="31.мар" numFmtId="164">
      <sharedItems containsSemiMixedTypes="0" containsString="0" containsNumber="1" minValue="0" maxValue="34.5"/>
    </cacheField>
    <cacheField name="Итог, шт" numFmtId="1">
      <sharedItems containsSemiMixedTypes="0" containsString="0" containsNumber="1" minValue="0" maxValue="70.601879699248116"/>
    </cacheField>
    <cacheField name="Итог, шт. 20 дн." numFmtId="3">
      <sharedItems containsString="0" containsBlank="1" containsNumber="1" minValue="0" maxValue="145.85365853658536"/>
    </cacheField>
    <cacheField name="1 вагон, тн." numFmtId="4">
      <sharedItems containsSemiMixedTypes="0" containsString="0" containsNumber="1" minValue="0" maxValue="856.5"/>
    </cacheField>
    <cacheField name="итого, тн за 20 дн." numFmtId="4">
      <sharedItems containsSemiMixedTypes="0" containsString="0" containsNumber="1" minValue="0" maxValue="59725.675000000003"/>
    </cacheField>
    <cacheField name="Отклонения" numFmtId="4">
      <sharedItems containsString="0" containsBlank="1" containsNumber="1" minValue="70.100000000000364" maxValue="70.100000000000364"/>
    </cacheField>
    <cacheField name="Итого за мес, тн" numFmtId="0">
      <sharedItems containsSemiMixedTypes="0" containsString="0" containsNumber="1" minValue="0" maxValue="59725.675000000003"/>
    </cacheField>
  </cacheFields>
  <calculatedItems count="1">
    <calculatedItem formula="'План/Факт'[факт] -'План/Факт'[план]">
      <pivotArea cacheIndex="1" outline="0" fieldPosition="0">
        <references count="1">
          <reference field="3" count="1">
            <x v="2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">
  <r>
    <x v="0"/>
    <x v="0"/>
    <x v="0"/>
    <x v="0"/>
    <n v="0"/>
    <n v="0"/>
    <n v="0"/>
    <n v="0"/>
    <n v="0"/>
    <n v="0"/>
    <n v="0"/>
    <n v="0"/>
    <n v="0"/>
    <n v="0"/>
    <n v="0"/>
    <n v="0"/>
    <n v="0"/>
    <n v="0"/>
    <n v="0"/>
    <n v="34"/>
    <n v="0"/>
    <n v="0"/>
    <n v="34"/>
    <n v="0"/>
    <n v="0"/>
    <n v="0"/>
    <n v="0"/>
    <n v="34"/>
    <n v="0"/>
    <n v="0"/>
    <n v="34"/>
    <n v="0"/>
    <n v="0"/>
    <n v="0"/>
    <n v="0"/>
    <n v="69"/>
    <m/>
    <n v="136"/>
    <n v="9384"/>
    <n v="70.100000000000364"/>
    <n v="9384"/>
  </r>
  <r>
    <x v="0"/>
    <x v="0"/>
    <x v="0"/>
    <x v="1"/>
    <n v="0"/>
    <n v="0"/>
    <n v="0"/>
    <n v="0"/>
    <n v="0"/>
    <n v="0"/>
    <n v="0"/>
    <n v="0"/>
    <n v="0"/>
    <n v="0"/>
    <n v="0"/>
    <n v="0"/>
    <n v="0"/>
    <n v="0"/>
    <n v="0"/>
    <n v="34"/>
    <n v="0"/>
    <n v="0"/>
    <n v="34"/>
    <n v="0"/>
    <n v="0"/>
    <n v="0"/>
    <n v="0"/>
    <n v="34"/>
    <n v="0"/>
    <n v="0"/>
    <n v="0"/>
    <n v="0"/>
    <n v="0"/>
    <n v="34"/>
    <n v="0"/>
    <n v="68.484558823529412"/>
    <n v="136.96911764705882"/>
    <n v="136"/>
    <n v="9313.9"/>
    <m/>
    <n v="9313.9"/>
  </r>
  <r>
    <x v="0"/>
    <x v="1"/>
    <x v="0"/>
    <x v="0"/>
    <n v="0"/>
    <n v="0"/>
    <n v="0"/>
    <n v="24.5"/>
    <n v="24.5"/>
    <n v="0"/>
    <n v="0"/>
    <n v="0"/>
    <n v="0"/>
    <n v="0"/>
    <n v="0"/>
    <n v="0"/>
    <n v="0"/>
    <n v="0"/>
    <n v="0"/>
    <n v="0"/>
    <n v="0"/>
    <n v="0"/>
    <n v="24.5"/>
    <n v="0"/>
    <n v="0"/>
    <n v="0"/>
    <n v="0"/>
    <n v="0"/>
    <n v="0"/>
    <n v="0"/>
    <n v="0"/>
    <n v="0"/>
    <n v="24.5"/>
    <n v="0"/>
    <n v="0"/>
    <n v="69"/>
    <n v="92"/>
    <n v="98"/>
    <n v="6762"/>
    <m/>
    <n v="6762"/>
  </r>
  <r>
    <x v="0"/>
    <x v="1"/>
    <x v="0"/>
    <x v="1"/>
    <n v="0"/>
    <n v="0"/>
    <n v="0"/>
    <n v="0"/>
    <n v="24.5"/>
    <n v="0"/>
    <n v="0"/>
    <n v="0"/>
    <n v="0"/>
    <n v="0"/>
    <n v="0"/>
    <n v="0"/>
    <n v="0"/>
    <n v="0"/>
    <n v="0"/>
    <n v="0"/>
    <n v="24"/>
    <n v="0"/>
    <n v="0"/>
    <n v="0"/>
    <n v="24"/>
    <n v="0"/>
    <n v="0"/>
    <n v="0"/>
    <n v="0"/>
    <n v="0"/>
    <n v="0"/>
    <n v="0"/>
    <n v="0"/>
    <n v="0"/>
    <n v="0"/>
    <n v="68.310344827586206"/>
    <n v="102.11340206185567"/>
    <n v="72.5"/>
    <n v="4952.5"/>
    <m/>
    <n v="4952.5"/>
  </r>
  <r>
    <x v="0"/>
    <x v="2"/>
    <x v="0"/>
    <x v="0"/>
    <n v="0"/>
    <n v="34.5"/>
    <n v="0"/>
    <n v="34"/>
    <n v="0"/>
    <n v="34"/>
    <n v="0"/>
    <n v="0"/>
    <n v="0"/>
    <n v="0"/>
    <n v="34"/>
    <n v="34"/>
    <n v="0"/>
    <n v="0"/>
    <n v="34"/>
    <n v="0"/>
    <n v="0"/>
    <n v="34"/>
    <n v="34"/>
    <n v="0"/>
    <n v="0"/>
    <n v="0"/>
    <n v="0"/>
    <n v="0"/>
    <n v="0"/>
    <n v="0"/>
    <n v="0"/>
    <n v="0"/>
    <n v="0"/>
    <n v="0"/>
    <n v="0"/>
    <n v="69"/>
    <n v="69"/>
    <n v="272.5"/>
    <n v="18802.5"/>
    <m/>
    <n v="18802.5"/>
  </r>
  <r>
    <x v="0"/>
    <x v="2"/>
    <x v="0"/>
    <x v="1"/>
    <n v="34"/>
    <n v="34.5"/>
    <n v="0"/>
    <n v="34"/>
    <n v="0"/>
    <n v="34"/>
    <n v="0"/>
    <n v="0"/>
    <n v="33.5"/>
    <n v="0"/>
    <n v="34"/>
    <n v="34"/>
    <n v="0"/>
    <n v="0"/>
    <n v="34"/>
    <n v="0"/>
    <n v="0"/>
    <n v="0"/>
    <n v="33.5"/>
    <n v="0"/>
    <n v="34"/>
    <n v="0"/>
    <n v="0"/>
    <n v="0"/>
    <n v="0"/>
    <n v="0"/>
    <n v="0"/>
    <n v="0"/>
    <n v="0"/>
    <n v="0"/>
    <n v="0"/>
    <n v="68.55272459499264"/>
    <n v="76.182160392798693"/>
    <n v="339.5"/>
    <n v="23273.65"/>
    <m/>
    <n v="23273.65"/>
  </r>
  <r>
    <x v="0"/>
    <x v="3"/>
    <x v="1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3.5"/>
    <n v="0"/>
    <n v="0"/>
    <n v="0"/>
    <n v="0"/>
    <n v="0"/>
    <n v="0"/>
    <n v="0"/>
    <n v="0"/>
    <n v="67.253731343283576"/>
    <n v="0"/>
    <n v="33.5"/>
    <n v="2253"/>
    <m/>
    <n v="2253"/>
  </r>
  <r>
    <x v="0"/>
    <x v="3"/>
    <x v="1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3"/>
    <n v="0"/>
    <n v="0"/>
    <n v="0"/>
    <n v="0"/>
    <n v="0"/>
    <n v="0"/>
    <n v="0"/>
    <n v="67.242424242424249"/>
    <n v="0"/>
    <n v="33"/>
    <n v="2219"/>
    <m/>
    <n v="2219"/>
  </r>
  <r>
    <x v="0"/>
    <x v="4"/>
    <x v="1"/>
    <x v="0"/>
    <n v="34"/>
    <n v="34"/>
    <n v="0"/>
    <n v="0"/>
    <n v="34"/>
    <n v="34"/>
    <n v="34"/>
    <n v="34"/>
    <n v="0"/>
    <n v="34"/>
    <n v="0"/>
    <n v="34"/>
    <n v="0"/>
    <n v="0"/>
    <n v="0"/>
    <n v="34"/>
    <n v="34"/>
    <n v="0"/>
    <n v="0"/>
    <n v="34"/>
    <n v="0"/>
    <n v="34"/>
    <n v="0"/>
    <n v="0"/>
    <n v="34"/>
    <n v="34"/>
    <n v="0"/>
    <n v="34"/>
    <n v="34"/>
    <n v="34"/>
    <n v="0"/>
    <n v="69"/>
    <n v="106.63636363636364"/>
    <n v="578"/>
    <n v="39882"/>
    <m/>
    <n v="39882"/>
  </r>
  <r>
    <x v="0"/>
    <x v="4"/>
    <x v="1"/>
    <x v="1"/>
    <n v="34"/>
    <n v="34"/>
    <n v="0"/>
    <n v="0"/>
    <n v="34"/>
    <n v="34"/>
    <n v="34"/>
    <n v="34"/>
    <n v="0"/>
    <n v="0"/>
    <n v="34"/>
    <n v="0"/>
    <n v="34"/>
    <n v="0"/>
    <n v="0"/>
    <n v="34"/>
    <n v="34"/>
    <n v="0"/>
    <n v="0"/>
    <n v="34"/>
    <n v="0"/>
    <n v="34"/>
    <n v="0"/>
    <n v="0"/>
    <n v="34"/>
    <n v="34"/>
    <n v="0"/>
    <n v="34"/>
    <n v="34"/>
    <n v="0"/>
    <n v="0"/>
    <n v="68.453952205882345"/>
    <n v="99.569385026737962"/>
    <n v="544"/>
    <n v="37238.949999999997"/>
    <m/>
    <n v="37238.949999999997"/>
  </r>
  <r>
    <x v="1"/>
    <x v="5"/>
    <x v="1"/>
    <x v="0"/>
    <n v="26"/>
    <n v="34"/>
    <n v="57"/>
    <n v="0"/>
    <n v="0"/>
    <n v="21"/>
    <n v="33.5"/>
    <n v="2.5"/>
    <n v="21"/>
    <n v="0"/>
    <n v="0"/>
    <n v="23"/>
    <n v="16.5"/>
    <n v="13.5"/>
    <n v="28.5"/>
    <n v="0"/>
    <n v="47.5"/>
    <n v="65"/>
    <n v="32.5"/>
    <n v="36.5"/>
    <n v="43.5"/>
    <n v="18.5"/>
    <n v="34"/>
    <n v="39"/>
    <n v="63.5"/>
    <n v="33.5"/>
    <n v="35.5"/>
    <n v="35"/>
    <n v="0"/>
    <n v="34.5"/>
    <n v="0.5"/>
    <n v="69"/>
    <n v="119.84606986899563"/>
    <n v="795.5"/>
    <n v="54889.5"/>
    <m/>
    <n v="54889.5"/>
  </r>
  <r>
    <x v="1"/>
    <x v="5"/>
    <x v="1"/>
    <x v="1"/>
    <n v="33.5"/>
    <n v="49.5"/>
    <n v="51"/>
    <n v="0"/>
    <n v="0"/>
    <n v="33.5"/>
    <n v="33.5"/>
    <n v="0"/>
    <n v="33.5"/>
    <n v="0"/>
    <n v="0"/>
    <n v="33.5"/>
    <n v="30"/>
    <n v="30"/>
    <n v="30"/>
    <n v="0"/>
    <n v="45.5"/>
    <n v="35.5"/>
    <n v="44.5"/>
    <n v="54"/>
    <n v="33.5"/>
    <n v="17.5"/>
    <n v="33.5"/>
    <n v="33.5"/>
    <n v="67"/>
    <n v="33.5"/>
    <n v="33.5"/>
    <n v="33.5"/>
    <n v="0"/>
    <n v="33.5"/>
    <n v="0"/>
    <n v="69.732253356684183"/>
    <n v="111.11753488372094"/>
    <n v="856.5"/>
    <n v="59725.675000000003"/>
    <m/>
    <n v="59725.675000000003"/>
  </r>
  <r>
    <x v="1"/>
    <x v="3"/>
    <x v="1"/>
    <x v="0"/>
    <n v="11.5"/>
    <n v="0"/>
    <n v="0"/>
    <n v="0"/>
    <n v="33.5"/>
    <n v="0"/>
    <n v="0"/>
    <n v="16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3"/>
    <n v="0"/>
    <n v="35.5"/>
    <n v="0"/>
    <n v="0"/>
    <n v="69"/>
    <n v="145.85365853658536"/>
    <n v="130"/>
    <n v="8970"/>
    <m/>
    <n v="8970"/>
  </r>
  <r>
    <x v="1"/>
    <x v="3"/>
    <x v="1"/>
    <x v="1"/>
    <n v="33.5"/>
    <n v="0"/>
    <n v="0"/>
    <n v="0"/>
    <n v="33.5"/>
    <n v="0"/>
    <n v="0"/>
    <n v="33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7"/>
    <n v="17.5"/>
    <n v="0"/>
    <n v="69.736891891891901"/>
    <n v="128.37139303482587"/>
    <n v="185"/>
    <n v="12901.325000000001"/>
    <m/>
    <n v="12901.325000000001"/>
  </r>
  <r>
    <x v="2"/>
    <x v="6"/>
    <x v="2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4"/>
    <n v="0"/>
    <n v="69.117647058823536"/>
    <n v="0"/>
    <n v="34"/>
    <n v="2350"/>
    <m/>
    <n v="2350"/>
  </r>
  <r>
    <x v="2"/>
    <x v="6"/>
    <x v="2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8"/>
    <n v="69.294642857142861"/>
    <n v="0"/>
    <n v="28"/>
    <n v="1940.25"/>
    <m/>
    <n v="1940.25"/>
  </r>
  <r>
    <x v="2"/>
    <x v="7"/>
    <x v="2"/>
    <x v="0"/>
    <n v="0"/>
    <n v="0"/>
    <n v="0"/>
    <n v="0"/>
    <n v="0"/>
    <n v="0"/>
    <n v="0"/>
    <n v="0"/>
    <n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9.117647058823536"/>
    <n v="69.117647058823536"/>
    <n v="34"/>
    <n v="2350"/>
    <m/>
    <n v="2350"/>
  </r>
  <r>
    <x v="2"/>
    <x v="7"/>
    <x v="2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"/>
    <n v="10.5"/>
    <n v="0"/>
    <n v="0"/>
    <n v="0"/>
    <n v="0"/>
    <n v="0"/>
    <n v="0"/>
    <n v="0"/>
    <n v="69.579104477611949"/>
    <n v="0"/>
    <n v="33.5"/>
    <n v="2330.9"/>
    <m/>
    <n v="2330.9"/>
  </r>
  <r>
    <x v="2"/>
    <x v="4"/>
    <x v="1"/>
    <x v="0"/>
    <n v="0"/>
    <n v="34"/>
    <n v="0"/>
    <n v="34"/>
    <n v="0"/>
    <n v="0"/>
    <n v="21.5"/>
    <n v="12.5"/>
    <n v="0"/>
    <n v="0"/>
    <n v="0"/>
    <n v="34"/>
    <n v="0"/>
    <n v="0"/>
    <n v="0"/>
    <n v="0"/>
    <n v="0"/>
    <n v="0"/>
    <n v="34"/>
    <n v="0"/>
    <n v="0"/>
    <n v="0"/>
    <n v="0"/>
    <n v="0"/>
    <n v="21.5"/>
    <n v="12.5"/>
    <n v="0"/>
    <n v="0"/>
    <n v="0"/>
    <n v="0"/>
    <n v="0"/>
    <n v="69.117647058823536"/>
    <n v="82.941176470588232"/>
    <n v="203.99999999999997"/>
    <n v="14100"/>
    <m/>
    <n v="14100"/>
  </r>
  <r>
    <x v="2"/>
    <x v="4"/>
    <x v="1"/>
    <x v="1"/>
    <n v="0"/>
    <n v="34"/>
    <n v="0"/>
    <n v="34"/>
    <n v="0"/>
    <n v="0"/>
    <n v="21.5"/>
    <n v="12.5"/>
    <n v="0"/>
    <n v="0"/>
    <n v="0"/>
    <n v="34"/>
    <n v="0"/>
    <n v="0"/>
    <n v="0"/>
    <n v="0"/>
    <n v="0"/>
    <n v="0"/>
    <n v="34"/>
    <n v="0"/>
    <n v="0"/>
    <n v="0"/>
    <n v="0"/>
    <n v="0"/>
    <n v="21.5"/>
    <n v="4.5"/>
    <n v="0"/>
    <n v="0"/>
    <n v="0"/>
    <n v="0"/>
    <n v="0"/>
    <n v="69.5077806122449"/>
    <n v="80.138382352941179"/>
    <n v="196"/>
    <n v="13623.525"/>
    <m/>
    <n v="13623.525"/>
  </r>
  <r>
    <x v="3"/>
    <x v="8"/>
    <x v="1"/>
    <x v="0"/>
    <n v="0"/>
    <n v="0"/>
    <n v="0"/>
    <n v="34.5"/>
    <n v="0"/>
    <n v="0"/>
    <n v="0"/>
    <n v="34.5"/>
    <n v="0"/>
    <n v="0"/>
    <n v="34.5"/>
    <n v="0"/>
    <n v="0"/>
    <n v="0"/>
    <n v="0"/>
    <n v="0"/>
    <n v="34.5"/>
    <n v="0"/>
    <n v="0"/>
    <n v="0"/>
    <n v="0"/>
    <n v="0"/>
    <n v="33"/>
    <n v="0"/>
    <n v="0"/>
    <n v="0"/>
    <n v="0"/>
    <n v="0"/>
    <n v="0"/>
    <n v="0"/>
    <n v="0"/>
    <n v="67.391812865497073"/>
    <n v="83.507246376811594"/>
    <n v="171"/>
    <n v="11524"/>
    <m/>
    <n v="11524"/>
  </r>
  <r>
    <x v="3"/>
    <x v="8"/>
    <x v="1"/>
    <x v="1"/>
    <n v="0"/>
    <n v="0"/>
    <n v="0"/>
    <n v="33.5"/>
    <n v="0"/>
    <n v="0"/>
    <n v="0"/>
    <n v="0"/>
    <n v="33.5"/>
    <n v="0"/>
    <n v="0"/>
    <n v="33.5"/>
    <n v="0"/>
    <n v="0"/>
    <n v="0"/>
    <n v="0"/>
    <n v="0"/>
    <n v="33.5"/>
    <n v="0"/>
    <n v="0"/>
    <n v="0"/>
    <n v="0"/>
    <n v="0"/>
    <n v="33.5"/>
    <n v="0"/>
    <n v="0"/>
    <n v="0"/>
    <n v="0"/>
    <n v="0"/>
    <n v="0"/>
    <n v="0"/>
    <n v="69.337134328358204"/>
    <n v="86.671417910447758"/>
    <n v="167.5"/>
    <n v="11613.97"/>
    <m/>
    <n v="11613.97"/>
  </r>
  <r>
    <x v="4"/>
    <x v="4"/>
    <x v="1"/>
    <x v="0"/>
    <n v="0"/>
    <n v="0"/>
    <n v="0"/>
    <n v="0"/>
    <n v="0"/>
    <n v="0"/>
    <n v="0"/>
    <n v="0"/>
    <n v="0"/>
    <n v="0"/>
    <n v="0"/>
    <n v="0"/>
    <n v="34"/>
    <n v="0"/>
    <n v="0"/>
    <n v="34"/>
    <n v="0"/>
    <n v="0"/>
    <n v="0"/>
    <n v="0"/>
    <n v="0"/>
    <n v="0"/>
    <n v="0"/>
    <n v="0"/>
    <n v="0"/>
    <n v="0"/>
    <n v="34"/>
    <n v="0"/>
    <n v="0"/>
    <n v="34"/>
    <n v="0"/>
    <n v="68.529411764705884"/>
    <n v="137.05882352941177"/>
    <n v="136"/>
    <n v="9320"/>
    <m/>
    <n v="9320"/>
  </r>
  <r>
    <x v="4"/>
    <x v="4"/>
    <x v="1"/>
    <x v="1"/>
    <n v="0"/>
    <n v="0"/>
    <n v="0"/>
    <n v="0"/>
    <n v="0"/>
    <n v="0"/>
    <n v="0"/>
    <n v="0"/>
    <n v="0"/>
    <n v="0"/>
    <n v="0"/>
    <n v="0"/>
    <n v="0"/>
    <n v="34"/>
    <n v="0"/>
    <n v="34"/>
    <n v="0"/>
    <n v="0"/>
    <n v="0"/>
    <n v="0"/>
    <n v="0"/>
    <n v="0"/>
    <n v="0"/>
    <n v="0"/>
    <n v="0"/>
    <n v="0"/>
    <n v="34"/>
    <n v="0"/>
    <n v="0"/>
    <n v="34"/>
    <n v="0"/>
    <n v="68.159191176470586"/>
    <n v="136.31838235294117"/>
    <n v="136"/>
    <n v="9269.65"/>
    <m/>
    <n v="9269.65"/>
  </r>
  <r>
    <x v="5"/>
    <x v="9"/>
    <x v="1"/>
    <x v="0"/>
    <n v="0"/>
    <n v="0"/>
    <n v="0"/>
    <n v="0"/>
    <n v="0"/>
    <n v="0"/>
    <n v="0"/>
    <n v="0"/>
    <n v="0"/>
    <n v="0"/>
    <n v="0"/>
    <n v="0"/>
    <n v="0"/>
    <n v="0"/>
    <n v="34"/>
    <n v="0"/>
    <n v="0"/>
    <n v="0"/>
    <n v="0"/>
    <n v="34"/>
    <n v="0"/>
    <n v="0"/>
    <n v="0"/>
    <n v="0"/>
    <n v="0"/>
    <n v="0"/>
    <n v="34"/>
    <n v="0"/>
    <n v="0"/>
    <n v="0"/>
    <n v="0"/>
    <n v="69.117647058823536"/>
    <n v="103.67647058823529"/>
    <n v="101.99999999999999"/>
    <n v="7050"/>
    <m/>
    <n v="7050"/>
  </r>
  <r>
    <x v="5"/>
    <x v="9"/>
    <x v="1"/>
    <x v="1"/>
    <n v="0"/>
    <n v="0"/>
    <n v="0"/>
    <n v="0"/>
    <n v="0"/>
    <n v="0"/>
    <n v="0"/>
    <n v="0"/>
    <n v="0"/>
    <n v="0"/>
    <n v="0"/>
    <n v="0"/>
    <n v="0"/>
    <n v="0"/>
    <n v="0"/>
    <n v="0"/>
    <n v="33.5"/>
    <n v="0"/>
    <n v="0"/>
    <n v="0"/>
    <n v="0"/>
    <n v="0"/>
    <n v="0"/>
    <n v="0"/>
    <n v="0"/>
    <n v="0"/>
    <n v="0"/>
    <n v="0"/>
    <n v="0"/>
    <n v="32"/>
    <n v="0"/>
    <n v="69.34885496183206"/>
    <n v="135.59253731343284"/>
    <n v="65.5"/>
    <n v="4542.3500000000004"/>
    <m/>
    <n v="4542.3500000000004"/>
  </r>
  <r>
    <x v="6"/>
    <x v="8"/>
    <x v="1"/>
    <x v="0"/>
    <n v="32"/>
    <n v="0"/>
    <n v="32"/>
    <n v="0"/>
    <n v="32"/>
    <n v="0"/>
    <n v="32"/>
    <n v="0"/>
    <n v="32"/>
    <n v="32"/>
    <n v="0"/>
    <n v="32"/>
    <n v="0"/>
    <n v="0"/>
    <n v="32"/>
    <n v="0"/>
    <n v="32"/>
    <n v="0"/>
    <n v="32"/>
    <n v="0"/>
    <n v="32"/>
    <n v="32"/>
    <n v="0"/>
    <n v="0"/>
    <n v="32"/>
    <n v="0"/>
    <n v="32"/>
    <n v="0"/>
    <n v="32"/>
    <n v="32"/>
    <n v="0"/>
    <n v="70.3125"/>
    <n v="112.5"/>
    <n v="512"/>
    <n v="36000"/>
    <m/>
    <n v="36000"/>
  </r>
  <r>
    <x v="6"/>
    <x v="8"/>
    <x v="1"/>
    <x v="1"/>
    <n v="32"/>
    <n v="0"/>
    <n v="32"/>
    <n v="0"/>
    <n v="0"/>
    <n v="0"/>
    <n v="32"/>
    <n v="0"/>
    <n v="0"/>
    <n v="64"/>
    <n v="0"/>
    <n v="32"/>
    <n v="0"/>
    <n v="32"/>
    <n v="17"/>
    <n v="15"/>
    <n v="32"/>
    <n v="0"/>
    <n v="0"/>
    <n v="32"/>
    <n v="0"/>
    <n v="0"/>
    <n v="32"/>
    <n v="32"/>
    <n v="31.5"/>
    <n v="0"/>
    <n v="0"/>
    <n v="32"/>
    <n v="0"/>
    <n v="0"/>
    <n v="32"/>
    <n v="69.87615224191866"/>
    <n v="104.70504687499999"/>
    <n v="479.5"/>
    <n v="33505.614999999998"/>
    <m/>
    <n v="33505.614999999998"/>
  </r>
  <r>
    <x v="6"/>
    <x v="4"/>
    <x v="1"/>
    <x v="0"/>
    <n v="0"/>
    <n v="0"/>
    <n v="0"/>
    <n v="0"/>
    <n v="0"/>
    <n v="0"/>
    <n v="34"/>
    <n v="0"/>
    <n v="0"/>
    <n v="0"/>
    <n v="0"/>
    <n v="0"/>
    <n v="0"/>
    <n v="0"/>
    <n v="0"/>
    <n v="0"/>
    <n v="34"/>
    <n v="0"/>
    <n v="0"/>
    <n v="0"/>
    <n v="0"/>
    <n v="0"/>
    <n v="0"/>
    <n v="0"/>
    <n v="0"/>
    <n v="0"/>
    <n v="0"/>
    <n v="0"/>
    <n v="0"/>
    <n v="0"/>
    <n v="0"/>
    <n v="69.117647058823536"/>
    <n v="69.117647058823536"/>
    <n v="68"/>
    <n v="4700"/>
    <m/>
    <n v="4700"/>
  </r>
  <r>
    <x v="6"/>
    <x v="4"/>
    <x v="1"/>
    <x v="1"/>
    <n v="0"/>
    <n v="0"/>
    <n v="0"/>
    <n v="0"/>
    <n v="0"/>
    <n v="0"/>
    <n v="33.5"/>
    <n v="0"/>
    <n v="0"/>
    <n v="0"/>
    <n v="0"/>
    <n v="0"/>
    <n v="0"/>
    <n v="0"/>
    <n v="0"/>
    <n v="0"/>
    <n v="33"/>
    <n v="0"/>
    <n v="0"/>
    <n v="0"/>
    <n v="0"/>
    <n v="0"/>
    <n v="0"/>
    <n v="0"/>
    <n v="0"/>
    <n v="0"/>
    <n v="0"/>
    <n v="0"/>
    <n v="0"/>
    <n v="0"/>
    <n v="0"/>
    <n v="70.601879699248116"/>
    <n v="70.601879699248116"/>
    <n v="66.5"/>
    <n v="4695.0249999999996"/>
    <m/>
    <n v="4695.0249999999996"/>
  </r>
  <r>
    <x v="7"/>
    <x v="6"/>
    <x v="2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3.5"/>
    <n v="0"/>
    <n v="0"/>
    <n v="0"/>
    <n v="0"/>
    <n v="0"/>
    <n v="0"/>
    <n v="34.5"/>
    <n v="69.117647058823536"/>
    <n v="0"/>
    <n v="68"/>
    <n v="4700"/>
    <m/>
    <n v="4700"/>
  </r>
  <r>
    <x v="7"/>
    <x v="6"/>
    <x v="2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3.5"/>
    <n v="0"/>
    <n v="0"/>
    <n v="0"/>
    <n v="0"/>
    <n v="0"/>
    <n v="0"/>
    <n v="0"/>
    <n v="69.234328358208955"/>
    <n v="0"/>
    <n v="33.5"/>
    <n v="2319.35"/>
    <m/>
    <n v="2319.35"/>
  </r>
  <r>
    <x v="7"/>
    <x v="7"/>
    <x v="2"/>
    <x v="0"/>
    <n v="0"/>
    <n v="0"/>
    <n v="0"/>
    <n v="33.5"/>
    <n v="0"/>
    <n v="0"/>
    <n v="0"/>
    <n v="0"/>
    <n v="0"/>
    <n v="0"/>
    <n v="0"/>
    <n v="33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69.117647058823536"/>
    <n v="70.149253731343279"/>
    <n v="68"/>
    <n v="4700"/>
    <m/>
    <n v="4700"/>
  </r>
  <r>
    <x v="7"/>
    <x v="7"/>
    <x v="2"/>
    <x v="1"/>
    <n v="0"/>
    <n v="0"/>
    <n v="0"/>
    <n v="33.5"/>
    <n v="0"/>
    <n v="0"/>
    <n v="0"/>
    <n v="0"/>
    <n v="0"/>
    <n v="0"/>
    <n v="0"/>
    <n v="33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8.89776119402984"/>
    <n v="68.89776119402984"/>
    <n v="67"/>
    <n v="4616.1499999999996"/>
    <m/>
    <n v="4616.1499999999996"/>
  </r>
  <r>
    <x v="7"/>
    <x v="4"/>
    <x v="1"/>
    <x v="0"/>
    <n v="0"/>
    <n v="0"/>
    <n v="0"/>
    <n v="0"/>
    <n v="0"/>
    <n v="0"/>
    <n v="0"/>
    <n v="0"/>
    <n v="0"/>
    <n v="0"/>
    <n v="0"/>
    <n v="0"/>
    <n v="33.5"/>
    <n v="0"/>
    <n v="0"/>
    <n v="33.5"/>
    <n v="0"/>
    <n v="1.5"/>
    <n v="0"/>
    <n v="0"/>
    <n v="0"/>
    <n v="0"/>
    <n v="0"/>
    <n v="0"/>
    <n v="0"/>
    <n v="0"/>
    <n v="0"/>
    <n v="0"/>
    <n v="0"/>
    <n v="0"/>
    <n v="33.5"/>
    <n v="68.82352941176471"/>
    <n v="102.48175182481752"/>
    <n v="102"/>
    <n v="7020"/>
    <m/>
    <n v="7020"/>
  </r>
  <r>
    <x v="7"/>
    <x v="4"/>
    <x v="1"/>
    <x v="1"/>
    <n v="0"/>
    <n v="0"/>
    <n v="0"/>
    <n v="0"/>
    <n v="0"/>
    <n v="0"/>
    <n v="0"/>
    <n v="0"/>
    <n v="0"/>
    <n v="0"/>
    <n v="0"/>
    <n v="0"/>
    <n v="33.5"/>
    <n v="0"/>
    <n v="0"/>
    <n v="33.5"/>
    <n v="0"/>
    <n v="0"/>
    <n v="0"/>
    <n v="0"/>
    <n v="0"/>
    <n v="0"/>
    <n v="0"/>
    <n v="0"/>
    <n v="0"/>
    <n v="0"/>
    <n v="0"/>
    <n v="0"/>
    <n v="0"/>
    <n v="0"/>
    <n v="33.5"/>
    <n v="69.465671641791047"/>
    <n v="104.19850746268656"/>
    <n v="100.5"/>
    <n v="6981.3"/>
    <m/>
    <n v="6981.3"/>
  </r>
  <r>
    <x v="8"/>
    <x v="9"/>
    <x v="1"/>
    <x v="0"/>
    <n v="4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7.666666666666671"/>
    <n v="67.666666666666671"/>
    <n v="4.5"/>
    <n v="304.5"/>
    <m/>
    <n v="304.5"/>
  </r>
  <r>
    <x v="8"/>
    <x v="9"/>
    <x v="1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n v="0"/>
  </r>
  <r>
    <x v="9"/>
    <x v="6"/>
    <x v="2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n v="0"/>
  </r>
  <r>
    <x v="9"/>
    <x v="6"/>
    <x v="2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n v="0"/>
  </r>
  <r>
    <x v="9"/>
    <x v="7"/>
    <x v="2"/>
    <x v="0"/>
    <n v="0"/>
    <n v="0"/>
    <n v="0"/>
    <n v="0"/>
    <n v="0"/>
    <n v="0"/>
    <n v="0"/>
    <n v="0"/>
    <n v="0"/>
    <n v="0"/>
    <n v="0"/>
    <n v="0"/>
    <n v="0"/>
    <n v="35"/>
    <n v="0"/>
    <n v="0"/>
    <n v="0"/>
    <n v="0"/>
    <n v="0"/>
    <n v="0"/>
    <n v="0"/>
    <n v="0"/>
    <n v="0"/>
    <n v="0"/>
    <n v="0"/>
    <n v="0"/>
    <n v="0"/>
    <n v="0"/>
    <n v="0"/>
    <n v="0"/>
    <n v="0"/>
    <n v="66.428571428571431"/>
    <n v="66.428571428571431"/>
    <n v="35"/>
    <n v="2325"/>
    <m/>
    <n v="2325"/>
  </r>
  <r>
    <x v="9"/>
    <x v="7"/>
    <x v="2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n v="0"/>
  </r>
  <r>
    <x v="9"/>
    <x v="4"/>
    <x v="1"/>
    <x v="0"/>
    <n v="0"/>
    <n v="0"/>
    <n v="0"/>
    <n v="0"/>
    <n v="0"/>
    <n v="0"/>
    <n v="34"/>
    <n v="0"/>
    <n v="0"/>
    <n v="0"/>
    <n v="0"/>
    <n v="0"/>
    <n v="34"/>
    <n v="0"/>
    <n v="0"/>
    <n v="0"/>
    <n v="0"/>
    <n v="0"/>
    <n v="34.5"/>
    <n v="0"/>
    <n v="0"/>
    <n v="0.5"/>
    <n v="34.5"/>
    <n v="0"/>
    <n v="0"/>
    <n v="0.5"/>
    <n v="0"/>
    <n v="0"/>
    <n v="0"/>
    <n v="0"/>
    <n v="0"/>
    <n v="67.391304347826093"/>
    <n v="90.731707317073173"/>
    <n v="138"/>
    <n v="9300"/>
    <m/>
    <n v="9300"/>
  </r>
  <r>
    <x v="9"/>
    <x v="4"/>
    <x v="1"/>
    <x v="1"/>
    <n v="0"/>
    <n v="0"/>
    <n v="0"/>
    <n v="0"/>
    <n v="0"/>
    <n v="0"/>
    <n v="34"/>
    <n v="0"/>
    <n v="0"/>
    <n v="0"/>
    <n v="0"/>
    <n v="0"/>
    <n v="34"/>
    <n v="0"/>
    <n v="0"/>
    <n v="0"/>
    <n v="0"/>
    <n v="0"/>
    <n v="34"/>
    <n v="0"/>
    <n v="0"/>
    <n v="0"/>
    <n v="34"/>
    <n v="0"/>
    <n v="0"/>
    <n v="0"/>
    <n v="0"/>
    <n v="0"/>
    <n v="0"/>
    <n v="0"/>
    <n v="0"/>
    <n v="68.503308823529423"/>
    <n v="91.337745098039221"/>
    <n v="136"/>
    <n v="9316.4500000000007"/>
    <m/>
    <n v="9316.4500000000007"/>
  </r>
  <r>
    <x v="9"/>
    <x v="4"/>
    <x v="1"/>
    <x v="0"/>
    <n v="0"/>
    <n v="0"/>
    <n v="0"/>
    <n v="0"/>
    <n v="0"/>
    <n v="0"/>
    <n v="34"/>
    <n v="0"/>
    <n v="0"/>
    <n v="0"/>
    <n v="0"/>
    <n v="0"/>
    <n v="34"/>
    <n v="0"/>
    <n v="0"/>
    <n v="0"/>
    <n v="0"/>
    <n v="0"/>
    <n v="34.5"/>
    <n v="0"/>
    <n v="0"/>
    <n v="0.5"/>
    <n v="34.5"/>
    <n v="0"/>
    <n v="0"/>
    <n v="0.5"/>
    <n v="0"/>
    <n v="0"/>
    <n v="0"/>
    <n v="0"/>
    <n v="0"/>
    <n v="67.391304347826093"/>
    <n v="90.731707317073173"/>
    <n v="138"/>
    <n v="9300"/>
    <m/>
    <n v="9300"/>
  </r>
  <r>
    <x v="9"/>
    <x v="4"/>
    <x v="1"/>
    <x v="1"/>
    <n v="0"/>
    <n v="0"/>
    <n v="0"/>
    <n v="0"/>
    <n v="0"/>
    <n v="0"/>
    <n v="34"/>
    <n v="0"/>
    <n v="0"/>
    <n v="0"/>
    <n v="0"/>
    <n v="0"/>
    <n v="34"/>
    <n v="0"/>
    <n v="0"/>
    <n v="0"/>
    <n v="0"/>
    <n v="0"/>
    <n v="34"/>
    <n v="0"/>
    <n v="0"/>
    <n v="0"/>
    <n v="34"/>
    <n v="0"/>
    <n v="0"/>
    <n v="0"/>
    <n v="0"/>
    <n v="0"/>
    <n v="0"/>
    <n v="0"/>
    <n v="0"/>
    <n v="68.503308823529423"/>
    <n v="91.337745098039221"/>
    <n v="136"/>
    <n v="9316.4500000000007"/>
    <m/>
    <n v="9316.4500000000007"/>
  </r>
  <r>
    <x v="10"/>
    <x v="10"/>
    <x v="3"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6">
  <r>
    <x v="0"/>
    <x v="0"/>
    <x v="0"/>
    <x v="0"/>
    <n v="0"/>
    <n v="0"/>
    <n v="0"/>
    <n v="0"/>
    <n v="0"/>
    <n v="0"/>
    <n v="0"/>
    <n v="0"/>
    <n v="0"/>
    <n v="0"/>
    <n v="0"/>
    <n v="0"/>
    <n v="0"/>
    <n v="0"/>
    <n v="0"/>
    <n v="34"/>
    <n v="0"/>
    <n v="0"/>
    <n v="34"/>
    <n v="0"/>
    <n v="0"/>
    <n v="0"/>
    <n v="0"/>
    <n v="34"/>
    <n v="0"/>
    <n v="0"/>
    <n v="34"/>
    <n v="0"/>
    <n v="0"/>
    <n v="0"/>
    <n v="0"/>
    <n v="69"/>
    <m/>
    <n v="136"/>
    <n v="9384"/>
    <n v="70.100000000000364"/>
    <n v="9384"/>
  </r>
  <r>
    <x v="0"/>
    <x v="0"/>
    <x v="0"/>
    <x v="1"/>
    <n v="0"/>
    <n v="0"/>
    <n v="0"/>
    <n v="0"/>
    <n v="0"/>
    <n v="0"/>
    <n v="0"/>
    <n v="0"/>
    <n v="0"/>
    <n v="0"/>
    <n v="0"/>
    <n v="0"/>
    <n v="0"/>
    <n v="0"/>
    <n v="0"/>
    <n v="34"/>
    <n v="0"/>
    <n v="0"/>
    <n v="34"/>
    <n v="0"/>
    <n v="0"/>
    <n v="0"/>
    <n v="0"/>
    <n v="34"/>
    <n v="0"/>
    <n v="0"/>
    <n v="0"/>
    <n v="0"/>
    <n v="0"/>
    <n v="34"/>
    <n v="0"/>
    <n v="68.484558823529412"/>
    <n v="136.96911764705882"/>
    <n v="136"/>
    <n v="9313.9"/>
    <m/>
    <n v="9313.9"/>
  </r>
  <r>
    <x v="0"/>
    <x v="1"/>
    <x v="0"/>
    <x v="0"/>
    <n v="0"/>
    <n v="0"/>
    <n v="0"/>
    <n v="24.5"/>
    <n v="24.5"/>
    <n v="0"/>
    <n v="0"/>
    <n v="0"/>
    <n v="0"/>
    <n v="0"/>
    <n v="0"/>
    <n v="0"/>
    <n v="0"/>
    <n v="0"/>
    <n v="0"/>
    <n v="0"/>
    <n v="0"/>
    <n v="0"/>
    <n v="24.5"/>
    <n v="0"/>
    <n v="0"/>
    <n v="0"/>
    <n v="0"/>
    <n v="0"/>
    <n v="0"/>
    <n v="0"/>
    <n v="0"/>
    <n v="0"/>
    <n v="24.5"/>
    <n v="0"/>
    <n v="0"/>
    <n v="69"/>
    <n v="92"/>
    <n v="98"/>
    <n v="6762"/>
    <m/>
    <n v="6762"/>
  </r>
  <r>
    <x v="0"/>
    <x v="1"/>
    <x v="0"/>
    <x v="1"/>
    <n v="0"/>
    <n v="0"/>
    <n v="0"/>
    <n v="0"/>
    <n v="24.5"/>
    <n v="0"/>
    <n v="0"/>
    <n v="0"/>
    <n v="0"/>
    <n v="0"/>
    <n v="0"/>
    <n v="0"/>
    <n v="0"/>
    <n v="0"/>
    <n v="0"/>
    <n v="0"/>
    <n v="24"/>
    <n v="0"/>
    <n v="0"/>
    <n v="0"/>
    <n v="24"/>
    <n v="0"/>
    <n v="0"/>
    <n v="0"/>
    <n v="0"/>
    <n v="0"/>
    <n v="0"/>
    <n v="0"/>
    <n v="0"/>
    <n v="0"/>
    <n v="0"/>
    <n v="68.310344827586206"/>
    <n v="102.11340206185567"/>
    <n v="72.5"/>
    <n v="4952.5"/>
    <m/>
    <n v="4952.5"/>
  </r>
  <r>
    <x v="0"/>
    <x v="2"/>
    <x v="0"/>
    <x v="0"/>
    <n v="0"/>
    <n v="34.5"/>
    <n v="0"/>
    <n v="34"/>
    <n v="0"/>
    <n v="34"/>
    <n v="0"/>
    <n v="0"/>
    <n v="0"/>
    <n v="0"/>
    <n v="34"/>
    <n v="34"/>
    <n v="0"/>
    <n v="0"/>
    <n v="34"/>
    <n v="0"/>
    <n v="0"/>
    <n v="34"/>
    <n v="34"/>
    <n v="0"/>
    <n v="0"/>
    <n v="0"/>
    <n v="0"/>
    <n v="0"/>
    <n v="0"/>
    <n v="0"/>
    <n v="0"/>
    <n v="0"/>
    <n v="0"/>
    <n v="0"/>
    <n v="0"/>
    <n v="69"/>
    <n v="69"/>
    <n v="272.5"/>
    <n v="18802.5"/>
    <m/>
    <n v="18802.5"/>
  </r>
  <r>
    <x v="0"/>
    <x v="2"/>
    <x v="0"/>
    <x v="1"/>
    <n v="34"/>
    <n v="34.5"/>
    <n v="0"/>
    <n v="34"/>
    <n v="0"/>
    <n v="34"/>
    <n v="0"/>
    <n v="0"/>
    <n v="33.5"/>
    <n v="0"/>
    <n v="34"/>
    <n v="34"/>
    <n v="0"/>
    <n v="0"/>
    <n v="34"/>
    <n v="0"/>
    <n v="0"/>
    <n v="0"/>
    <n v="33.5"/>
    <n v="0"/>
    <n v="34"/>
    <n v="0"/>
    <n v="0"/>
    <n v="0"/>
    <n v="0"/>
    <n v="0"/>
    <n v="0"/>
    <n v="0"/>
    <n v="0"/>
    <n v="0"/>
    <n v="0"/>
    <n v="68.55272459499264"/>
    <n v="76.182160392798693"/>
    <n v="339.5"/>
    <n v="23273.65"/>
    <m/>
    <n v="23273.65"/>
  </r>
  <r>
    <x v="0"/>
    <x v="3"/>
    <x v="1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3.5"/>
    <n v="0"/>
    <n v="0"/>
    <n v="0"/>
    <n v="0"/>
    <n v="0"/>
    <n v="0"/>
    <n v="0"/>
    <n v="0"/>
    <n v="67.253731343283576"/>
    <n v="0"/>
    <n v="33.5"/>
    <n v="2253"/>
    <m/>
    <n v="2253"/>
  </r>
  <r>
    <x v="0"/>
    <x v="3"/>
    <x v="1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3"/>
    <n v="0"/>
    <n v="0"/>
    <n v="0"/>
    <n v="0"/>
    <n v="0"/>
    <n v="0"/>
    <n v="0"/>
    <n v="67.242424242424249"/>
    <n v="0"/>
    <n v="33"/>
    <n v="2219"/>
    <m/>
    <n v="2219"/>
  </r>
  <r>
    <x v="0"/>
    <x v="4"/>
    <x v="1"/>
    <x v="0"/>
    <n v="34"/>
    <n v="34"/>
    <n v="0"/>
    <n v="0"/>
    <n v="34"/>
    <n v="34"/>
    <n v="34"/>
    <n v="34"/>
    <n v="0"/>
    <n v="34"/>
    <n v="0"/>
    <n v="34"/>
    <n v="0"/>
    <n v="0"/>
    <n v="0"/>
    <n v="34"/>
    <n v="34"/>
    <n v="0"/>
    <n v="0"/>
    <n v="34"/>
    <n v="0"/>
    <n v="34"/>
    <n v="0"/>
    <n v="0"/>
    <n v="34"/>
    <n v="34"/>
    <n v="0"/>
    <n v="34"/>
    <n v="34"/>
    <n v="34"/>
    <n v="0"/>
    <n v="69"/>
    <n v="106.63636363636364"/>
    <n v="578"/>
    <n v="39882"/>
    <m/>
    <n v="39882"/>
  </r>
  <r>
    <x v="0"/>
    <x v="4"/>
    <x v="1"/>
    <x v="1"/>
    <n v="34"/>
    <n v="34"/>
    <n v="0"/>
    <n v="0"/>
    <n v="34"/>
    <n v="34"/>
    <n v="34"/>
    <n v="34"/>
    <n v="0"/>
    <n v="0"/>
    <n v="34"/>
    <n v="0"/>
    <n v="34"/>
    <n v="0"/>
    <n v="0"/>
    <n v="34"/>
    <n v="34"/>
    <n v="0"/>
    <n v="0"/>
    <n v="34"/>
    <n v="0"/>
    <n v="34"/>
    <n v="0"/>
    <n v="0"/>
    <n v="34"/>
    <n v="34"/>
    <n v="0"/>
    <n v="34"/>
    <n v="34"/>
    <n v="0"/>
    <n v="0"/>
    <n v="68.453952205882345"/>
    <n v="99.569385026737962"/>
    <n v="544"/>
    <n v="37238.949999999997"/>
    <m/>
    <n v="37238.949999999997"/>
  </r>
  <r>
    <x v="1"/>
    <x v="5"/>
    <x v="1"/>
    <x v="0"/>
    <n v="26"/>
    <n v="34"/>
    <n v="57"/>
    <n v="0"/>
    <n v="0"/>
    <n v="21"/>
    <n v="33.5"/>
    <n v="2.5"/>
    <n v="21"/>
    <n v="0"/>
    <n v="0"/>
    <n v="23"/>
    <n v="16.5"/>
    <n v="13.5"/>
    <n v="28.5"/>
    <n v="0"/>
    <n v="47.5"/>
    <n v="65"/>
    <n v="32.5"/>
    <n v="36.5"/>
    <n v="43.5"/>
    <n v="18.5"/>
    <n v="34"/>
    <n v="39"/>
    <n v="63.5"/>
    <n v="33.5"/>
    <n v="35.5"/>
    <n v="35"/>
    <n v="0"/>
    <n v="34.5"/>
    <n v="0.5"/>
    <n v="69"/>
    <n v="119.84606986899563"/>
    <n v="795.5"/>
    <n v="54889.5"/>
    <m/>
    <n v="54889.5"/>
  </r>
  <r>
    <x v="1"/>
    <x v="5"/>
    <x v="1"/>
    <x v="1"/>
    <n v="33.5"/>
    <n v="49.5"/>
    <n v="51"/>
    <n v="0"/>
    <n v="0"/>
    <n v="33.5"/>
    <n v="33.5"/>
    <n v="0"/>
    <n v="33.5"/>
    <n v="0"/>
    <n v="0"/>
    <n v="33.5"/>
    <n v="30"/>
    <n v="30"/>
    <n v="30"/>
    <n v="0"/>
    <n v="45.5"/>
    <n v="35.5"/>
    <n v="44.5"/>
    <n v="54"/>
    <n v="33.5"/>
    <n v="17.5"/>
    <n v="33.5"/>
    <n v="33.5"/>
    <n v="67"/>
    <n v="33.5"/>
    <n v="33.5"/>
    <n v="33.5"/>
    <n v="0"/>
    <n v="33.5"/>
    <n v="0"/>
    <n v="69.732253356684183"/>
    <n v="111.11753488372094"/>
    <n v="856.5"/>
    <n v="59725.675000000003"/>
    <m/>
    <n v="59725.675000000003"/>
  </r>
  <r>
    <x v="1"/>
    <x v="3"/>
    <x v="1"/>
    <x v="0"/>
    <n v="11.5"/>
    <n v="0"/>
    <n v="0"/>
    <n v="0"/>
    <n v="33.5"/>
    <n v="0"/>
    <n v="0"/>
    <n v="16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3"/>
    <n v="0"/>
    <n v="35.5"/>
    <n v="0"/>
    <n v="0"/>
    <n v="69"/>
    <n v="145.85365853658536"/>
    <n v="130"/>
    <n v="8970"/>
    <m/>
    <n v="8970"/>
  </r>
  <r>
    <x v="1"/>
    <x v="3"/>
    <x v="1"/>
    <x v="1"/>
    <n v="33.5"/>
    <n v="0"/>
    <n v="0"/>
    <n v="0"/>
    <n v="33.5"/>
    <n v="0"/>
    <n v="0"/>
    <n v="33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7"/>
    <n v="17.5"/>
    <n v="0"/>
    <n v="69.736891891891901"/>
    <n v="128.37139303482587"/>
    <n v="185"/>
    <n v="12901.325000000001"/>
    <m/>
    <n v="12901.325000000001"/>
  </r>
  <r>
    <x v="2"/>
    <x v="6"/>
    <x v="2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4"/>
    <n v="0"/>
    <n v="69.117647058823536"/>
    <n v="0"/>
    <n v="34"/>
    <n v="2350"/>
    <m/>
    <n v="2350"/>
  </r>
  <r>
    <x v="2"/>
    <x v="6"/>
    <x v="2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8"/>
    <n v="69.294642857142861"/>
    <n v="0"/>
    <n v="28"/>
    <n v="1940.25"/>
    <m/>
    <n v="1940.25"/>
  </r>
  <r>
    <x v="2"/>
    <x v="7"/>
    <x v="2"/>
    <x v="0"/>
    <n v="0"/>
    <n v="0"/>
    <n v="0"/>
    <n v="0"/>
    <n v="0"/>
    <n v="0"/>
    <n v="0"/>
    <n v="0"/>
    <n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9.117647058823536"/>
    <n v="69.117647058823536"/>
    <n v="34"/>
    <n v="2350"/>
    <m/>
    <n v="2350"/>
  </r>
  <r>
    <x v="2"/>
    <x v="7"/>
    <x v="2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"/>
    <n v="10.5"/>
    <n v="0"/>
    <n v="0"/>
    <n v="0"/>
    <n v="0"/>
    <n v="0"/>
    <n v="0"/>
    <n v="0"/>
    <n v="69.579104477611949"/>
    <n v="0"/>
    <n v="33.5"/>
    <n v="2330.9"/>
    <m/>
    <n v="2330.9"/>
  </r>
  <r>
    <x v="2"/>
    <x v="4"/>
    <x v="1"/>
    <x v="0"/>
    <n v="0"/>
    <n v="34"/>
    <n v="0"/>
    <n v="34"/>
    <n v="0"/>
    <n v="0"/>
    <n v="21.5"/>
    <n v="12.5"/>
    <n v="0"/>
    <n v="0"/>
    <n v="0"/>
    <n v="34"/>
    <n v="0"/>
    <n v="0"/>
    <n v="0"/>
    <n v="0"/>
    <n v="0"/>
    <n v="0"/>
    <n v="34"/>
    <n v="0"/>
    <n v="0"/>
    <n v="0"/>
    <n v="0"/>
    <n v="0"/>
    <n v="21.5"/>
    <n v="12.5"/>
    <n v="0"/>
    <n v="0"/>
    <n v="0"/>
    <n v="0"/>
    <n v="0"/>
    <n v="69.117647058823536"/>
    <n v="82.941176470588232"/>
    <n v="203.99999999999997"/>
    <n v="14100"/>
    <m/>
    <n v="14100"/>
  </r>
  <r>
    <x v="2"/>
    <x v="4"/>
    <x v="1"/>
    <x v="1"/>
    <n v="0"/>
    <n v="34"/>
    <n v="0"/>
    <n v="34"/>
    <n v="0"/>
    <n v="0"/>
    <n v="21.5"/>
    <n v="12.5"/>
    <n v="0"/>
    <n v="0"/>
    <n v="0"/>
    <n v="34"/>
    <n v="0"/>
    <n v="0"/>
    <n v="0"/>
    <n v="0"/>
    <n v="0"/>
    <n v="0"/>
    <n v="34"/>
    <n v="0"/>
    <n v="0"/>
    <n v="0"/>
    <n v="0"/>
    <n v="0"/>
    <n v="21.5"/>
    <n v="4.5"/>
    <n v="0"/>
    <n v="0"/>
    <n v="0"/>
    <n v="0"/>
    <n v="0"/>
    <n v="69.5077806122449"/>
    <n v="80.138382352941179"/>
    <n v="196"/>
    <n v="13623.525"/>
    <m/>
    <n v="13623.525"/>
  </r>
  <r>
    <x v="3"/>
    <x v="8"/>
    <x v="1"/>
    <x v="0"/>
    <n v="0"/>
    <n v="0"/>
    <n v="0"/>
    <n v="34.5"/>
    <n v="0"/>
    <n v="0"/>
    <n v="0"/>
    <n v="34.5"/>
    <n v="0"/>
    <n v="0"/>
    <n v="34.5"/>
    <n v="0"/>
    <n v="0"/>
    <n v="0"/>
    <n v="0"/>
    <n v="0"/>
    <n v="34.5"/>
    <n v="0"/>
    <n v="0"/>
    <n v="0"/>
    <n v="0"/>
    <n v="0"/>
    <n v="33"/>
    <n v="0"/>
    <n v="0"/>
    <n v="0"/>
    <n v="0"/>
    <n v="0"/>
    <n v="0"/>
    <n v="0"/>
    <n v="0"/>
    <n v="67.391812865497073"/>
    <n v="83.507246376811594"/>
    <n v="171"/>
    <n v="11524"/>
    <m/>
    <n v="11524"/>
  </r>
  <r>
    <x v="3"/>
    <x v="8"/>
    <x v="1"/>
    <x v="1"/>
    <n v="0"/>
    <n v="0"/>
    <n v="0"/>
    <n v="33.5"/>
    <n v="0"/>
    <n v="0"/>
    <n v="0"/>
    <n v="0"/>
    <n v="33.5"/>
    <n v="0"/>
    <n v="0"/>
    <n v="33.5"/>
    <n v="0"/>
    <n v="0"/>
    <n v="0"/>
    <n v="0"/>
    <n v="0"/>
    <n v="33.5"/>
    <n v="0"/>
    <n v="0"/>
    <n v="0"/>
    <n v="0"/>
    <n v="0"/>
    <n v="33.5"/>
    <n v="0"/>
    <n v="0"/>
    <n v="0"/>
    <n v="0"/>
    <n v="0"/>
    <n v="0"/>
    <n v="0"/>
    <n v="69.337134328358204"/>
    <n v="86.671417910447758"/>
    <n v="167.5"/>
    <n v="11613.97"/>
    <m/>
    <n v="11613.97"/>
  </r>
  <r>
    <x v="4"/>
    <x v="4"/>
    <x v="1"/>
    <x v="0"/>
    <n v="0"/>
    <n v="0"/>
    <n v="0"/>
    <n v="0"/>
    <n v="0"/>
    <n v="0"/>
    <n v="0"/>
    <n v="0"/>
    <n v="0"/>
    <n v="0"/>
    <n v="0"/>
    <n v="0"/>
    <n v="34"/>
    <n v="0"/>
    <n v="0"/>
    <n v="34"/>
    <n v="0"/>
    <n v="0"/>
    <n v="0"/>
    <n v="0"/>
    <n v="0"/>
    <n v="0"/>
    <n v="0"/>
    <n v="0"/>
    <n v="0"/>
    <n v="0"/>
    <n v="34"/>
    <n v="0"/>
    <n v="0"/>
    <n v="34"/>
    <n v="0"/>
    <n v="68.529411764705884"/>
    <n v="137.05882352941177"/>
    <n v="136"/>
    <n v="9320"/>
    <m/>
    <n v="9320"/>
  </r>
  <r>
    <x v="4"/>
    <x v="4"/>
    <x v="1"/>
    <x v="1"/>
    <n v="0"/>
    <n v="0"/>
    <n v="0"/>
    <n v="0"/>
    <n v="0"/>
    <n v="0"/>
    <n v="0"/>
    <n v="0"/>
    <n v="0"/>
    <n v="0"/>
    <n v="0"/>
    <n v="0"/>
    <n v="0"/>
    <n v="34"/>
    <n v="0"/>
    <n v="34"/>
    <n v="0"/>
    <n v="0"/>
    <n v="0"/>
    <n v="0"/>
    <n v="0"/>
    <n v="0"/>
    <n v="0"/>
    <n v="0"/>
    <n v="0"/>
    <n v="0"/>
    <n v="34"/>
    <n v="0"/>
    <n v="0"/>
    <n v="34"/>
    <n v="0"/>
    <n v="68.159191176470586"/>
    <n v="136.31838235294117"/>
    <n v="136"/>
    <n v="9269.65"/>
    <m/>
    <n v="9269.65"/>
  </r>
  <r>
    <x v="5"/>
    <x v="9"/>
    <x v="1"/>
    <x v="0"/>
    <n v="0"/>
    <n v="0"/>
    <n v="0"/>
    <n v="0"/>
    <n v="0"/>
    <n v="0"/>
    <n v="0"/>
    <n v="0"/>
    <n v="0"/>
    <n v="0"/>
    <n v="0"/>
    <n v="0"/>
    <n v="0"/>
    <n v="0"/>
    <n v="34"/>
    <n v="0"/>
    <n v="0"/>
    <n v="0"/>
    <n v="0"/>
    <n v="34"/>
    <n v="0"/>
    <n v="0"/>
    <n v="0"/>
    <n v="0"/>
    <n v="0"/>
    <n v="0"/>
    <n v="34"/>
    <n v="0"/>
    <n v="0"/>
    <n v="0"/>
    <n v="0"/>
    <n v="69.117647058823536"/>
    <n v="103.67647058823529"/>
    <n v="101.99999999999999"/>
    <n v="7050"/>
    <m/>
    <n v="7050"/>
  </r>
  <r>
    <x v="5"/>
    <x v="9"/>
    <x v="1"/>
    <x v="1"/>
    <n v="0"/>
    <n v="0"/>
    <n v="0"/>
    <n v="0"/>
    <n v="0"/>
    <n v="0"/>
    <n v="0"/>
    <n v="0"/>
    <n v="0"/>
    <n v="0"/>
    <n v="0"/>
    <n v="0"/>
    <n v="0"/>
    <n v="0"/>
    <n v="0"/>
    <n v="0"/>
    <n v="33.5"/>
    <n v="0"/>
    <n v="0"/>
    <n v="0"/>
    <n v="0"/>
    <n v="0"/>
    <n v="0"/>
    <n v="0"/>
    <n v="0"/>
    <n v="0"/>
    <n v="0"/>
    <n v="0"/>
    <n v="0"/>
    <n v="32"/>
    <n v="0"/>
    <n v="69.34885496183206"/>
    <n v="135.59253731343284"/>
    <n v="65.5"/>
    <n v="4542.3500000000004"/>
    <m/>
    <n v="4542.3500000000004"/>
  </r>
  <r>
    <x v="6"/>
    <x v="8"/>
    <x v="1"/>
    <x v="0"/>
    <n v="32"/>
    <n v="0"/>
    <n v="32"/>
    <n v="0"/>
    <n v="32"/>
    <n v="0"/>
    <n v="32"/>
    <n v="0"/>
    <n v="32"/>
    <n v="32"/>
    <n v="0"/>
    <n v="32"/>
    <n v="0"/>
    <n v="0"/>
    <n v="32"/>
    <n v="0"/>
    <n v="32"/>
    <n v="0"/>
    <n v="32"/>
    <n v="0"/>
    <n v="32"/>
    <n v="32"/>
    <n v="0"/>
    <n v="0"/>
    <n v="32"/>
    <n v="0"/>
    <n v="32"/>
    <n v="0"/>
    <n v="32"/>
    <n v="32"/>
    <n v="0"/>
    <n v="70.3125"/>
    <n v="112.5"/>
    <n v="512"/>
    <n v="36000"/>
    <m/>
    <n v="36000"/>
  </r>
  <r>
    <x v="6"/>
    <x v="8"/>
    <x v="1"/>
    <x v="1"/>
    <n v="32"/>
    <n v="0"/>
    <n v="32"/>
    <n v="0"/>
    <n v="0"/>
    <n v="0"/>
    <n v="32"/>
    <n v="0"/>
    <n v="0"/>
    <n v="64"/>
    <n v="0"/>
    <n v="32"/>
    <n v="0"/>
    <n v="32"/>
    <n v="17"/>
    <n v="15"/>
    <n v="32"/>
    <n v="0"/>
    <n v="0"/>
    <n v="32"/>
    <n v="0"/>
    <n v="0"/>
    <n v="32"/>
    <n v="32"/>
    <n v="31.5"/>
    <n v="0"/>
    <n v="0"/>
    <n v="32"/>
    <n v="0"/>
    <n v="0"/>
    <n v="32"/>
    <n v="69.87615224191866"/>
    <n v="104.70504687499999"/>
    <n v="479.5"/>
    <n v="33505.614999999998"/>
    <m/>
    <n v="33505.614999999998"/>
  </r>
  <r>
    <x v="6"/>
    <x v="4"/>
    <x v="1"/>
    <x v="0"/>
    <n v="0"/>
    <n v="0"/>
    <n v="0"/>
    <n v="0"/>
    <n v="0"/>
    <n v="0"/>
    <n v="34"/>
    <n v="0"/>
    <n v="0"/>
    <n v="0"/>
    <n v="0"/>
    <n v="0"/>
    <n v="0"/>
    <n v="0"/>
    <n v="0"/>
    <n v="0"/>
    <n v="34"/>
    <n v="0"/>
    <n v="0"/>
    <n v="0"/>
    <n v="0"/>
    <n v="0"/>
    <n v="0"/>
    <n v="0"/>
    <n v="0"/>
    <n v="0"/>
    <n v="0"/>
    <n v="0"/>
    <n v="0"/>
    <n v="0"/>
    <n v="0"/>
    <n v="69.117647058823536"/>
    <n v="69.117647058823536"/>
    <n v="68"/>
    <n v="4700"/>
    <m/>
    <n v="4700"/>
  </r>
  <r>
    <x v="6"/>
    <x v="4"/>
    <x v="1"/>
    <x v="1"/>
    <n v="0"/>
    <n v="0"/>
    <n v="0"/>
    <n v="0"/>
    <n v="0"/>
    <n v="0"/>
    <n v="33.5"/>
    <n v="0"/>
    <n v="0"/>
    <n v="0"/>
    <n v="0"/>
    <n v="0"/>
    <n v="0"/>
    <n v="0"/>
    <n v="0"/>
    <n v="0"/>
    <n v="33"/>
    <n v="0"/>
    <n v="0"/>
    <n v="0"/>
    <n v="0"/>
    <n v="0"/>
    <n v="0"/>
    <n v="0"/>
    <n v="0"/>
    <n v="0"/>
    <n v="0"/>
    <n v="0"/>
    <n v="0"/>
    <n v="0"/>
    <n v="0"/>
    <n v="70.601879699248116"/>
    <n v="70.601879699248116"/>
    <n v="66.5"/>
    <n v="4695.0249999999996"/>
    <m/>
    <n v="4695.0249999999996"/>
  </r>
  <r>
    <x v="7"/>
    <x v="6"/>
    <x v="2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3.5"/>
    <n v="0"/>
    <n v="0"/>
    <n v="0"/>
    <n v="0"/>
    <n v="0"/>
    <n v="0"/>
    <n v="34.5"/>
    <n v="69.117647058823536"/>
    <n v="0"/>
    <n v="68"/>
    <n v="4700"/>
    <m/>
    <n v="4700"/>
  </r>
  <r>
    <x v="7"/>
    <x v="6"/>
    <x v="2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3.5"/>
    <n v="0"/>
    <n v="0"/>
    <n v="0"/>
    <n v="0"/>
    <n v="0"/>
    <n v="0"/>
    <n v="0"/>
    <n v="69.234328358208955"/>
    <n v="0"/>
    <n v="33.5"/>
    <n v="2319.35"/>
    <m/>
    <n v="2319.35"/>
  </r>
  <r>
    <x v="7"/>
    <x v="7"/>
    <x v="2"/>
    <x v="0"/>
    <n v="0"/>
    <n v="0"/>
    <n v="0"/>
    <n v="33.5"/>
    <n v="0"/>
    <n v="0"/>
    <n v="0"/>
    <n v="0"/>
    <n v="0"/>
    <n v="0"/>
    <n v="0"/>
    <n v="33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69.117647058823536"/>
    <n v="70.149253731343279"/>
    <n v="68"/>
    <n v="4700"/>
    <m/>
    <n v="4700"/>
  </r>
  <r>
    <x v="7"/>
    <x v="7"/>
    <x v="2"/>
    <x v="1"/>
    <n v="0"/>
    <n v="0"/>
    <n v="0"/>
    <n v="33.5"/>
    <n v="0"/>
    <n v="0"/>
    <n v="0"/>
    <n v="0"/>
    <n v="0"/>
    <n v="0"/>
    <n v="0"/>
    <n v="33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8.89776119402984"/>
    <n v="68.89776119402984"/>
    <n v="67"/>
    <n v="4616.1499999999996"/>
    <m/>
    <n v="4616.1499999999996"/>
  </r>
  <r>
    <x v="7"/>
    <x v="4"/>
    <x v="1"/>
    <x v="0"/>
    <n v="0"/>
    <n v="0"/>
    <n v="0"/>
    <n v="0"/>
    <n v="0"/>
    <n v="0"/>
    <n v="0"/>
    <n v="0"/>
    <n v="0"/>
    <n v="0"/>
    <n v="0"/>
    <n v="0"/>
    <n v="33.5"/>
    <n v="0"/>
    <n v="0"/>
    <n v="33.5"/>
    <n v="0"/>
    <n v="1.5"/>
    <n v="0"/>
    <n v="0"/>
    <n v="0"/>
    <n v="0"/>
    <n v="0"/>
    <n v="0"/>
    <n v="0"/>
    <n v="0"/>
    <n v="0"/>
    <n v="0"/>
    <n v="0"/>
    <n v="0"/>
    <n v="33.5"/>
    <n v="68.82352941176471"/>
    <n v="102.48175182481752"/>
    <n v="102"/>
    <n v="7020"/>
    <m/>
    <n v="7020"/>
  </r>
  <r>
    <x v="7"/>
    <x v="4"/>
    <x v="1"/>
    <x v="1"/>
    <n v="0"/>
    <n v="0"/>
    <n v="0"/>
    <n v="0"/>
    <n v="0"/>
    <n v="0"/>
    <n v="0"/>
    <n v="0"/>
    <n v="0"/>
    <n v="0"/>
    <n v="0"/>
    <n v="0"/>
    <n v="33.5"/>
    <n v="0"/>
    <n v="0"/>
    <n v="33.5"/>
    <n v="0"/>
    <n v="0"/>
    <n v="0"/>
    <n v="0"/>
    <n v="0"/>
    <n v="0"/>
    <n v="0"/>
    <n v="0"/>
    <n v="0"/>
    <n v="0"/>
    <n v="0"/>
    <n v="0"/>
    <n v="0"/>
    <n v="0"/>
    <n v="33.5"/>
    <n v="69.465671641791047"/>
    <n v="104.19850746268656"/>
    <n v="100.5"/>
    <n v="6981.3"/>
    <m/>
    <n v="6981.3"/>
  </r>
  <r>
    <x v="8"/>
    <x v="9"/>
    <x v="1"/>
    <x v="0"/>
    <n v="4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7.666666666666671"/>
    <n v="67.666666666666671"/>
    <n v="4.5"/>
    <n v="304.5"/>
    <m/>
    <n v="304.5"/>
  </r>
  <r>
    <x v="8"/>
    <x v="9"/>
    <x v="1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n v="0"/>
  </r>
  <r>
    <x v="9"/>
    <x v="6"/>
    <x v="2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n v="0"/>
  </r>
  <r>
    <x v="9"/>
    <x v="6"/>
    <x v="2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n v="0"/>
  </r>
  <r>
    <x v="9"/>
    <x v="7"/>
    <x v="2"/>
    <x v="0"/>
    <n v="0"/>
    <n v="0"/>
    <n v="0"/>
    <n v="0"/>
    <n v="0"/>
    <n v="0"/>
    <n v="0"/>
    <n v="0"/>
    <n v="0"/>
    <n v="0"/>
    <n v="0"/>
    <n v="0"/>
    <n v="0"/>
    <n v="35"/>
    <n v="0"/>
    <n v="0"/>
    <n v="0"/>
    <n v="0"/>
    <n v="0"/>
    <n v="0"/>
    <n v="0"/>
    <n v="0"/>
    <n v="0"/>
    <n v="0"/>
    <n v="0"/>
    <n v="0"/>
    <n v="0"/>
    <n v="0"/>
    <n v="0"/>
    <n v="0"/>
    <n v="0"/>
    <n v="66.428571428571431"/>
    <n v="66.428571428571431"/>
    <n v="35"/>
    <n v="2325"/>
    <m/>
    <n v="2325"/>
  </r>
  <r>
    <x v="9"/>
    <x v="7"/>
    <x v="2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m/>
    <n v="0"/>
  </r>
  <r>
    <x v="9"/>
    <x v="4"/>
    <x v="1"/>
    <x v="0"/>
    <n v="0"/>
    <n v="0"/>
    <n v="0"/>
    <n v="0"/>
    <n v="0"/>
    <n v="0"/>
    <n v="34"/>
    <n v="0"/>
    <n v="0"/>
    <n v="0"/>
    <n v="0"/>
    <n v="0"/>
    <n v="34"/>
    <n v="0"/>
    <n v="0"/>
    <n v="0"/>
    <n v="0"/>
    <n v="0"/>
    <n v="34.5"/>
    <n v="0"/>
    <n v="0"/>
    <n v="0.5"/>
    <n v="34.5"/>
    <n v="0"/>
    <n v="0"/>
    <n v="0.5"/>
    <n v="0"/>
    <n v="0"/>
    <n v="0"/>
    <n v="0"/>
    <n v="0"/>
    <n v="67.391304347826093"/>
    <n v="90.731707317073173"/>
    <n v="138"/>
    <n v="9300"/>
    <m/>
    <n v="9300"/>
  </r>
  <r>
    <x v="9"/>
    <x v="4"/>
    <x v="1"/>
    <x v="1"/>
    <n v="0"/>
    <n v="0"/>
    <n v="0"/>
    <n v="0"/>
    <n v="0"/>
    <n v="0"/>
    <n v="34"/>
    <n v="0"/>
    <n v="0"/>
    <n v="0"/>
    <n v="0"/>
    <n v="0"/>
    <n v="34"/>
    <n v="0"/>
    <n v="0"/>
    <n v="0"/>
    <n v="0"/>
    <n v="0"/>
    <n v="34"/>
    <n v="0"/>
    <n v="0"/>
    <n v="0"/>
    <n v="34"/>
    <n v="0"/>
    <n v="0"/>
    <n v="0"/>
    <n v="0"/>
    <n v="0"/>
    <n v="0"/>
    <n v="0"/>
    <n v="0"/>
    <n v="68.503308823529423"/>
    <n v="91.337745098039221"/>
    <n v="136"/>
    <n v="9316.4500000000007"/>
    <m/>
    <n v="9316.4500000000007"/>
  </r>
  <r>
    <x v="9"/>
    <x v="4"/>
    <x v="1"/>
    <x v="0"/>
    <n v="0"/>
    <n v="0"/>
    <n v="0"/>
    <n v="0"/>
    <n v="0"/>
    <n v="0"/>
    <n v="34"/>
    <n v="0"/>
    <n v="0"/>
    <n v="0"/>
    <n v="0"/>
    <n v="0"/>
    <n v="34"/>
    <n v="0"/>
    <n v="0"/>
    <n v="0"/>
    <n v="0"/>
    <n v="0"/>
    <n v="34.5"/>
    <n v="0"/>
    <n v="0"/>
    <n v="0.5"/>
    <n v="34.5"/>
    <n v="0"/>
    <n v="0"/>
    <n v="0.5"/>
    <n v="0"/>
    <n v="0"/>
    <n v="0"/>
    <n v="0"/>
    <n v="0"/>
    <n v="67.391304347826093"/>
    <n v="90.731707317073173"/>
    <n v="138"/>
    <n v="9300"/>
    <m/>
    <n v="9300"/>
  </r>
  <r>
    <x v="9"/>
    <x v="4"/>
    <x v="1"/>
    <x v="1"/>
    <n v="0"/>
    <n v="0"/>
    <n v="0"/>
    <n v="0"/>
    <n v="0"/>
    <n v="0"/>
    <n v="34"/>
    <n v="0"/>
    <n v="0"/>
    <n v="0"/>
    <n v="0"/>
    <n v="0"/>
    <n v="34"/>
    <n v="0"/>
    <n v="0"/>
    <n v="0"/>
    <n v="0"/>
    <n v="0"/>
    <n v="34"/>
    <n v="0"/>
    <n v="0"/>
    <n v="0"/>
    <n v="34"/>
    <n v="0"/>
    <n v="0"/>
    <n v="0"/>
    <n v="0"/>
    <n v="0"/>
    <n v="0"/>
    <n v="0"/>
    <n v="0"/>
    <n v="68.503308823529423"/>
    <n v="91.337745098039221"/>
    <n v="136"/>
    <n v="9316.4500000000007"/>
    <m/>
    <n v="9316.450000000000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8" applyNumberFormats="0" applyBorderFormats="0" applyFontFormats="0" applyPatternFormats="0" applyAlignmentFormats="0" applyWidthHeightFormats="1" dataCaption="Значения" updatedVersion="5" minRefreshableVersion="3" showDrill="0" showDataTips="0" colGrandTotals="0" itemPrintTitles="1" createdVersion="5" indent="0" outline="1" outlineData="1" multipleFieldFilters="0">
  <location ref="A3:D52" firstHeaderRow="1" firstDataRow="2" firstDataCol="1"/>
  <pivotFields count="41">
    <pivotField axis="axisRow" showAll="0" defaultSubtotal="0">
      <items count="10">
        <item x="6"/>
        <item x="3"/>
        <item x="2"/>
        <item x="5"/>
        <item x="9"/>
        <item x="4"/>
        <item x="7"/>
        <item x="0"/>
        <item x="1"/>
        <item x="8"/>
      </items>
    </pivotField>
    <pivotField axis="axisRow" showAll="0" defaultSubtotal="0">
      <items count="10">
        <item x="0"/>
        <item x="6"/>
        <item x="9"/>
        <item x="8"/>
        <item x="1"/>
        <item x="4"/>
        <item x="2"/>
        <item x="3"/>
        <item x="5"/>
        <item x="7"/>
      </items>
    </pivotField>
    <pivotField axis="axisRow" showAll="0" measureFilter="1">
      <items count="4">
        <item x="1"/>
        <item x="2"/>
        <item x="0"/>
        <item t="default"/>
      </items>
    </pivotField>
    <pivotField axis="axisCol" showAll="0">
      <items count="4">
        <item x="0"/>
        <item x="1"/>
        <item f="1" x="2"/>
        <item t="default"/>
      </items>
    </pivotField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" showAll="0"/>
    <pivotField showAll="0"/>
    <pivotField numFmtId="4" showAll="0"/>
    <pivotField dataField="1" numFmtId="4" showAll="0"/>
    <pivotField showAll="0"/>
    <pivotField showAll="0"/>
  </pivotFields>
  <rowFields count="3">
    <field x="0"/>
    <field x="1"/>
    <field x="2"/>
  </rowFields>
  <rowItems count="48">
    <i>
      <x/>
    </i>
    <i r="1">
      <x v="3"/>
    </i>
    <i r="2">
      <x/>
    </i>
    <i r="1">
      <x v="5"/>
    </i>
    <i r="2">
      <x/>
    </i>
    <i>
      <x v="1"/>
    </i>
    <i r="1">
      <x v="3"/>
    </i>
    <i r="2">
      <x/>
    </i>
    <i>
      <x v="2"/>
    </i>
    <i r="1">
      <x v="1"/>
    </i>
    <i r="2">
      <x v="1"/>
    </i>
    <i r="1">
      <x v="5"/>
    </i>
    <i r="2">
      <x/>
    </i>
    <i r="1">
      <x v="9"/>
    </i>
    <i r="2">
      <x v="1"/>
    </i>
    <i>
      <x v="3"/>
    </i>
    <i r="1">
      <x v="2"/>
    </i>
    <i r="2">
      <x/>
    </i>
    <i>
      <x v="4"/>
    </i>
    <i r="1">
      <x v="5"/>
    </i>
    <i r="2">
      <x/>
    </i>
    <i>
      <x v="5"/>
    </i>
    <i r="1">
      <x v="5"/>
    </i>
    <i r="2">
      <x/>
    </i>
    <i>
      <x v="6"/>
    </i>
    <i r="1">
      <x v="1"/>
    </i>
    <i r="2">
      <x v="1"/>
    </i>
    <i r="1">
      <x v="5"/>
    </i>
    <i r="2">
      <x/>
    </i>
    <i r="1">
      <x v="9"/>
    </i>
    <i r="2">
      <x v="1"/>
    </i>
    <i>
      <x v="7"/>
    </i>
    <i r="1">
      <x/>
    </i>
    <i r="2">
      <x v="2"/>
    </i>
    <i r="1">
      <x v="4"/>
    </i>
    <i r="2">
      <x v="2"/>
    </i>
    <i r="1">
      <x v="5"/>
    </i>
    <i r="2">
      <x/>
    </i>
    <i r="1">
      <x v="6"/>
    </i>
    <i r="2">
      <x v="2"/>
    </i>
    <i r="1">
      <x v="7"/>
    </i>
    <i r="2">
      <x/>
    </i>
    <i>
      <x v="8"/>
    </i>
    <i r="1">
      <x v="7"/>
    </i>
    <i r="2">
      <x/>
    </i>
    <i r="1">
      <x v="8"/>
    </i>
    <i r="2">
      <x/>
    </i>
    <i t="grand">
      <x/>
    </i>
  </rowItems>
  <colFields count="1">
    <field x="3"/>
  </colFields>
  <colItems count="3">
    <i>
      <x/>
    </i>
    <i>
      <x v="1"/>
    </i>
    <i>
      <x v="2"/>
    </i>
  </colItems>
  <dataFields count="1">
    <dataField name="Сумма по полю итого, тн за 20 дн." fld="38" baseField="0" baseItem="0" numFmtId="3"/>
  </dataFields>
  <formats count="3">
    <format dxfId="8">
      <pivotArea outline="0" collapsedLevelsAreSubtotals="1" fieldPosition="0"/>
    </format>
    <format dxfId="7">
      <pivotArea dataOnly="0" labelOnly="1" fieldPosition="0">
        <references count="1">
          <reference field="3" count="0"/>
        </references>
      </pivotArea>
    </format>
    <format dxfId="6">
      <pivotArea dataOnly="0" labelOnly="1" grandCol="1" outline="0" fieldPosition="0"/>
    </format>
  </formats>
  <pivotTableStyleInfo name="PivotStyleMedium12" showRowHeaders="1" showColHeaders="1" showRowStripes="0" showColStripes="0" showLastColumn="1"/>
  <filters count="1">
    <filter fld="2" type="valueGreaterThan" evalOrder="-1" id="1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20" applyNumberFormats="0" applyBorderFormats="0" applyFontFormats="0" applyPatternFormats="0" applyAlignmentFormats="0" applyWidthHeightFormats="1" dataCaption="Значения" updatedVersion="5" minRefreshableVersion="3" showCalcMbrs="0" useAutoFormatting="1" colGrandTotals="0" itemPrintTitles="1" createdVersion="3" indent="0" showHeaders="0" outline="1" outlineData="1" gridDropZones="1" multipleFieldFilters="0">
  <location ref="A3:E52" firstHeaderRow="1" firstDataRow="2" firstDataCol="1"/>
  <pivotFields count="41">
    <pivotField axis="axisRow" showAll="0" defaultSubtotal="0">
      <items count="11">
        <item x="6"/>
        <item x="3"/>
        <item x="2"/>
        <item x="5"/>
        <item x="9"/>
        <item x="4"/>
        <item x="7"/>
        <item x="0"/>
        <item x="1"/>
        <item x="8"/>
        <item sd="0" x="10"/>
      </items>
    </pivotField>
    <pivotField axis="axisRow" showAll="0" defaultSubtotal="0">
      <items count="11">
        <item x="0"/>
        <item x="6"/>
        <item x="9"/>
        <item x="8"/>
        <item x="1"/>
        <item x="4"/>
        <item x="2"/>
        <item x="3"/>
        <item x="5"/>
        <item x="7"/>
        <item x="10"/>
      </items>
    </pivotField>
    <pivotField axis="axisRow" showAll="0" measureFilter="1" defaultSubtotal="0">
      <items count="4">
        <item x="1"/>
        <item x="2"/>
        <item x="0"/>
        <item x="3"/>
      </items>
    </pivotField>
    <pivotField axis="axisCol" showAll="0" insertPageBreak="1" includeNewItemsInFilter="1" defaultSubtotal="0">
      <items count="4">
        <item x="0"/>
        <item x="1"/>
        <item n="Отклонения" x="2"/>
        <item f="1" x="3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</pivotFields>
  <rowFields count="3">
    <field x="0"/>
    <field x="1"/>
    <field x="2"/>
  </rowFields>
  <rowItems count="48">
    <i>
      <x/>
    </i>
    <i r="1">
      <x v="3"/>
    </i>
    <i r="2">
      <x/>
    </i>
    <i r="1">
      <x v="5"/>
    </i>
    <i r="2">
      <x/>
    </i>
    <i>
      <x v="1"/>
    </i>
    <i r="1">
      <x v="3"/>
    </i>
    <i r="2">
      <x/>
    </i>
    <i>
      <x v="2"/>
    </i>
    <i r="1">
      <x v="1"/>
    </i>
    <i r="2">
      <x v="1"/>
    </i>
    <i r="1">
      <x v="5"/>
    </i>
    <i r="2">
      <x/>
    </i>
    <i r="1">
      <x v="9"/>
    </i>
    <i r="2">
      <x v="1"/>
    </i>
    <i>
      <x v="3"/>
    </i>
    <i r="1">
      <x v="2"/>
    </i>
    <i r="2">
      <x/>
    </i>
    <i>
      <x v="4"/>
    </i>
    <i r="1">
      <x v="5"/>
    </i>
    <i r="2">
      <x/>
    </i>
    <i>
      <x v="5"/>
    </i>
    <i r="1">
      <x v="5"/>
    </i>
    <i r="2">
      <x/>
    </i>
    <i>
      <x v="6"/>
    </i>
    <i r="1">
      <x v="1"/>
    </i>
    <i r="2">
      <x v="1"/>
    </i>
    <i r="1">
      <x v="5"/>
    </i>
    <i r="2">
      <x/>
    </i>
    <i r="1">
      <x v="9"/>
    </i>
    <i r="2">
      <x v="1"/>
    </i>
    <i>
      <x v="7"/>
    </i>
    <i r="1">
      <x/>
    </i>
    <i r="2">
      <x v="2"/>
    </i>
    <i r="1">
      <x v="4"/>
    </i>
    <i r="2">
      <x v="2"/>
    </i>
    <i r="1">
      <x v="5"/>
    </i>
    <i r="2">
      <x/>
    </i>
    <i r="1">
      <x v="6"/>
    </i>
    <i r="2">
      <x v="2"/>
    </i>
    <i r="1">
      <x v="7"/>
    </i>
    <i r="2">
      <x/>
    </i>
    <i>
      <x v="8"/>
    </i>
    <i r="1">
      <x v="7"/>
    </i>
    <i r="2">
      <x/>
    </i>
    <i r="1">
      <x v="8"/>
    </i>
    <i r="2">
      <x/>
    </i>
    <i t="grand">
      <x/>
    </i>
  </rowItems>
  <colFields count="1">
    <field x="3"/>
  </colFields>
  <colItems count="4">
    <i>
      <x/>
    </i>
    <i>
      <x v="1"/>
    </i>
    <i>
      <x v="2"/>
    </i>
    <i>
      <x v="3"/>
    </i>
  </colItems>
  <dataFields count="1">
    <dataField name="Сумма по полю итого, тн за 20 дн." fld="38" baseField="0" baseItem="0" numFmtId="4"/>
  </dataFields>
  <pivotTableStyleInfo name="PivotStyleLight12" showRowHeaders="1" showColHeaders="1" showRowStripes="0" showColStripes="1" showLastColumn="1"/>
  <filters count="1">
    <filter fld="2" type="valueGreaterThan" evalOrder="-1" id="1" iMeasureFld="0">
      <autoFilter ref="A1">
        <filterColumn colId="0">
          <customFilters>
            <customFilter operator="greaterThan" val="0"/>
          </customFilters>
        </filterColumn>
      </autoFilter>
    </filter>
  </filters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R14"/>
  <sheetViews>
    <sheetView workbookViewId="0">
      <selection activeCell="P17" sqref="P17"/>
    </sheetView>
  </sheetViews>
  <sheetFormatPr defaultRowHeight="15" x14ac:dyDescent="0.25"/>
  <sheetData>
    <row r="2" spans="1:18" x14ac:dyDescent="0.25">
      <c r="A2" s="27" t="s">
        <v>95</v>
      </c>
    </row>
    <row r="3" spans="1:18" x14ac:dyDescent="0.25">
      <c r="A3" t="s">
        <v>105</v>
      </c>
    </row>
    <row r="4" spans="1:18" ht="33" customHeight="1" x14ac:dyDescent="0.25">
      <c r="A4" s="65" t="s">
        <v>103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</row>
    <row r="5" spans="1:18" x14ac:dyDescent="0.25">
      <c r="A5" t="s">
        <v>97</v>
      </c>
    </row>
    <row r="6" spans="1:18" x14ac:dyDescent="0.25">
      <c r="A6" t="s">
        <v>98</v>
      </c>
    </row>
    <row r="8" spans="1:18" x14ac:dyDescent="0.25">
      <c r="A8" s="27" t="s">
        <v>96</v>
      </c>
    </row>
    <row r="9" spans="1:18" x14ac:dyDescent="0.25">
      <c r="A9" t="s">
        <v>104</v>
      </c>
    </row>
    <row r="10" spans="1:18" x14ac:dyDescent="0.25">
      <c r="A10" t="s">
        <v>99</v>
      </c>
    </row>
    <row r="12" spans="1:18" x14ac:dyDescent="0.25">
      <c r="A12" s="27" t="s">
        <v>100</v>
      </c>
    </row>
    <row r="13" spans="1:18" x14ac:dyDescent="0.25">
      <c r="A13" t="s">
        <v>101</v>
      </c>
    </row>
    <row r="14" spans="1:18" x14ac:dyDescent="0.25">
      <c r="A14" t="s">
        <v>102</v>
      </c>
    </row>
  </sheetData>
  <mergeCells count="1">
    <mergeCell ref="A4:R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H47"/>
  <sheetViews>
    <sheetView topLeftCell="B1" zoomScale="60" zoomScaleNormal="60" workbookViewId="0">
      <selection activeCell="AH47" sqref="AH2:AH47"/>
    </sheetView>
  </sheetViews>
  <sheetFormatPr defaultRowHeight="15" x14ac:dyDescent="0.25"/>
  <cols>
    <col min="1" max="1" width="49.85546875" customWidth="1"/>
    <col min="34" max="34" width="21.140625" customWidth="1"/>
  </cols>
  <sheetData>
    <row r="1" spans="1:34" ht="15.75" thickBot="1" x14ac:dyDescent="0.3">
      <c r="A1" t="s">
        <v>92</v>
      </c>
      <c r="B1" t="s">
        <v>93</v>
      </c>
      <c r="C1" s="28">
        <v>42795</v>
      </c>
      <c r="D1" s="28">
        <v>42796</v>
      </c>
      <c r="E1" s="28">
        <v>42797</v>
      </c>
      <c r="F1" s="28">
        <v>42798</v>
      </c>
      <c r="G1" s="28">
        <v>42799</v>
      </c>
      <c r="H1" s="28">
        <v>42800</v>
      </c>
      <c r="I1" s="28">
        <v>42801</v>
      </c>
      <c r="J1" s="28">
        <v>42802</v>
      </c>
      <c r="K1" s="28">
        <v>42803</v>
      </c>
      <c r="L1" s="28">
        <v>42804</v>
      </c>
      <c r="M1" s="28">
        <v>42805</v>
      </c>
      <c r="N1" s="28">
        <v>42806</v>
      </c>
      <c r="O1" s="28">
        <v>42807</v>
      </c>
      <c r="P1" s="28">
        <v>42808</v>
      </c>
      <c r="Q1" s="28">
        <v>42809</v>
      </c>
      <c r="R1" s="28">
        <v>42810</v>
      </c>
      <c r="S1" s="28">
        <v>42811</v>
      </c>
      <c r="T1" s="28">
        <v>42812</v>
      </c>
      <c r="U1" s="28">
        <v>42813</v>
      </c>
      <c r="V1" s="28">
        <v>42814</v>
      </c>
      <c r="W1" s="28">
        <v>42815</v>
      </c>
      <c r="X1" s="28">
        <v>42816</v>
      </c>
      <c r="Y1" s="28">
        <v>42817</v>
      </c>
      <c r="Z1" s="28">
        <v>42818</v>
      </c>
      <c r="AA1" s="28">
        <v>42819</v>
      </c>
      <c r="AB1" s="28">
        <v>42820</v>
      </c>
      <c r="AC1" s="28">
        <v>42821</v>
      </c>
      <c r="AD1" s="28">
        <v>42822</v>
      </c>
      <c r="AE1" s="28">
        <v>42823</v>
      </c>
      <c r="AF1" s="28">
        <v>42824</v>
      </c>
      <c r="AG1" s="28">
        <v>42825</v>
      </c>
      <c r="AH1" t="s">
        <v>94</v>
      </c>
    </row>
    <row r="2" spans="1:34" ht="25.5" x14ac:dyDescent="0.25">
      <c r="A2" s="17" t="s">
        <v>3</v>
      </c>
      <c r="B2" s="18" t="s">
        <v>1</v>
      </c>
      <c r="C2" s="19">
        <v>0</v>
      </c>
      <c r="D2" s="20">
        <v>0</v>
      </c>
      <c r="E2" s="20">
        <v>0</v>
      </c>
      <c r="F2" s="20">
        <v>0</v>
      </c>
      <c r="G2" s="20">
        <v>0</v>
      </c>
      <c r="H2" s="20">
        <v>0</v>
      </c>
      <c r="I2" s="21">
        <v>0</v>
      </c>
      <c r="J2" s="20">
        <v>0</v>
      </c>
      <c r="K2" s="20">
        <v>0</v>
      </c>
      <c r="L2" s="20">
        <v>0</v>
      </c>
      <c r="M2" s="20">
        <v>0</v>
      </c>
      <c r="N2" s="20">
        <v>0</v>
      </c>
      <c r="O2" s="20">
        <v>0</v>
      </c>
      <c r="P2" s="20">
        <v>0</v>
      </c>
      <c r="Q2" s="20">
        <v>0</v>
      </c>
      <c r="R2" s="20">
        <v>34</v>
      </c>
      <c r="S2" s="20">
        <v>0</v>
      </c>
      <c r="T2" s="20">
        <v>0</v>
      </c>
      <c r="U2" s="20">
        <v>34</v>
      </c>
      <c r="V2" s="20">
        <v>0</v>
      </c>
      <c r="W2" s="20">
        <v>0</v>
      </c>
      <c r="X2" s="22">
        <v>0</v>
      </c>
      <c r="Y2" s="20">
        <v>0</v>
      </c>
      <c r="Z2" s="20">
        <v>34</v>
      </c>
      <c r="AA2" s="20">
        <v>0</v>
      </c>
      <c r="AB2" s="20">
        <v>0</v>
      </c>
      <c r="AC2" s="20">
        <v>34</v>
      </c>
      <c r="AD2" s="21">
        <v>0</v>
      </c>
      <c r="AE2" s="21">
        <v>0</v>
      </c>
      <c r="AF2" s="20">
        <v>0</v>
      </c>
      <c r="AG2" s="26">
        <v>0</v>
      </c>
      <c r="AH2" s="23">
        <v>9384</v>
      </c>
    </row>
    <row r="3" spans="1:34" ht="15.75" thickBot="1" x14ac:dyDescent="0.3">
      <c r="A3" s="10" t="s">
        <v>20</v>
      </c>
      <c r="B3" s="11" t="s">
        <v>2</v>
      </c>
      <c r="C3" s="12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34</v>
      </c>
      <c r="S3" s="13">
        <v>0</v>
      </c>
      <c r="T3" s="13">
        <v>0</v>
      </c>
      <c r="U3" s="13">
        <v>34</v>
      </c>
      <c r="V3" s="13">
        <v>0</v>
      </c>
      <c r="W3" s="13">
        <v>0</v>
      </c>
      <c r="X3" s="13">
        <v>0</v>
      </c>
      <c r="Y3" s="13">
        <v>0</v>
      </c>
      <c r="Z3" s="13">
        <v>34</v>
      </c>
      <c r="AA3" s="13">
        <v>0</v>
      </c>
      <c r="AB3" s="13">
        <v>0</v>
      </c>
      <c r="AC3" s="13">
        <v>0</v>
      </c>
      <c r="AD3" s="14">
        <v>0</v>
      </c>
      <c r="AE3" s="14">
        <v>0</v>
      </c>
      <c r="AF3" s="14">
        <v>34</v>
      </c>
      <c r="AG3" s="15">
        <v>0</v>
      </c>
      <c r="AH3" s="16">
        <v>9313.9</v>
      </c>
    </row>
    <row r="4" spans="1:34" x14ac:dyDescent="0.25">
      <c r="A4" s="1"/>
      <c r="B4" s="2" t="s">
        <v>1</v>
      </c>
      <c r="C4" s="3">
        <v>0</v>
      </c>
      <c r="D4" s="4">
        <v>0</v>
      </c>
      <c r="E4" s="4">
        <v>0</v>
      </c>
      <c r="F4" s="4">
        <v>24.5</v>
      </c>
      <c r="G4" s="4">
        <v>24.5</v>
      </c>
      <c r="H4" s="4">
        <v>0</v>
      </c>
      <c r="I4" s="5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24.5</v>
      </c>
      <c r="V4" s="4">
        <v>0</v>
      </c>
      <c r="W4" s="4">
        <v>0</v>
      </c>
      <c r="X4" s="6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5">
        <v>0</v>
      </c>
      <c r="AE4" s="5">
        <v>24.5</v>
      </c>
      <c r="AF4" s="4">
        <v>0</v>
      </c>
      <c r="AG4" s="26">
        <v>0</v>
      </c>
      <c r="AH4" s="9">
        <v>6762</v>
      </c>
    </row>
    <row r="5" spans="1:34" ht="15.75" thickBot="1" x14ac:dyDescent="0.3">
      <c r="A5" s="10" t="s">
        <v>13</v>
      </c>
      <c r="B5" s="11" t="s">
        <v>2</v>
      </c>
      <c r="C5" s="12">
        <v>0</v>
      </c>
      <c r="D5" s="13">
        <v>0</v>
      </c>
      <c r="E5" s="13">
        <v>0</v>
      </c>
      <c r="F5" s="13">
        <v>0</v>
      </c>
      <c r="G5" s="13">
        <v>24.5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24</v>
      </c>
      <c r="T5" s="13">
        <v>0</v>
      </c>
      <c r="U5" s="13">
        <v>0</v>
      </c>
      <c r="V5" s="13">
        <v>0</v>
      </c>
      <c r="W5" s="13">
        <v>24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4">
        <v>0</v>
      </c>
      <c r="AE5" s="14">
        <v>0</v>
      </c>
      <c r="AF5" s="14">
        <v>0</v>
      </c>
      <c r="AG5" s="15">
        <v>0</v>
      </c>
      <c r="AH5" s="16">
        <v>4952.5</v>
      </c>
    </row>
    <row r="6" spans="1:34" x14ac:dyDescent="0.25">
      <c r="A6" s="1"/>
      <c r="B6" s="2" t="s">
        <v>1</v>
      </c>
      <c r="C6" s="3">
        <v>0</v>
      </c>
      <c r="D6" s="4">
        <v>34.5</v>
      </c>
      <c r="E6" s="4">
        <v>0</v>
      </c>
      <c r="F6" s="4">
        <v>34</v>
      </c>
      <c r="G6" s="4">
        <v>0</v>
      </c>
      <c r="H6" s="4">
        <v>34</v>
      </c>
      <c r="I6" s="5">
        <v>0</v>
      </c>
      <c r="J6" s="4">
        <v>0</v>
      </c>
      <c r="K6" s="4">
        <v>0</v>
      </c>
      <c r="L6" s="4">
        <v>0</v>
      </c>
      <c r="M6" s="4">
        <v>34</v>
      </c>
      <c r="N6" s="4">
        <v>34</v>
      </c>
      <c r="O6" s="4">
        <v>0</v>
      </c>
      <c r="P6" s="4">
        <v>0</v>
      </c>
      <c r="Q6" s="4">
        <v>34</v>
      </c>
      <c r="R6" s="4">
        <v>0</v>
      </c>
      <c r="S6" s="4">
        <v>0</v>
      </c>
      <c r="T6" s="4">
        <v>34</v>
      </c>
      <c r="U6" s="4">
        <v>34</v>
      </c>
      <c r="V6" s="4">
        <v>0</v>
      </c>
      <c r="W6" s="4">
        <v>0</v>
      </c>
      <c r="X6" s="6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5">
        <v>0</v>
      </c>
      <c r="AE6" s="5">
        <v>0</v>
      </c>
      <c r="AF6" s="4">
        <v>0</v>
      </c>
      <c r="AG6" s="26">
        <v>0</v>
      </c>
      <c r="AH6" s="9">
        <v>18802.5</v>
      </c>
    </row>
    <row r="7" spans="1:34" ht="15.75" thickBot="1" x14ac:dyDescent="0.3">
      <c r="A7" s="10" t="s">
        <v>21</v>
      </c>
      <c r="B7" s="11" t="s">
        <v>2</v>
      </c>
      <c r="C7" s="12">
        <v>34</v>
      </c>
      <c r="D7" s="13">
        <v>34.5</v>
      </c>
      <c r="E7" s="13">
        <v>0</v>
      </c>
      <c r="F7" s="13">
        <v>34</v>
      </c>
      <c r="G7" s="13">
        <v>0</v>
      </c>
      <c r="H7" s="13">
        <v>34</v>
      </c>
      <c r="I7" s="13">
        <v>0</v>
      </c>
      <c r="J7" s="13">
        <v>0</v>
      </c>
      <c r="K7" s="13">
        <v>33.5</v>
      </c>
      <c r="L7" s="13">
        <v>0</v>
      </c>
      <c r="M7" s="13">
        <v>34</v>
      </c>
      <c r="N7" s="13">
        <v>34</v>
      </c>
      <c r="O7" s="13">
        <v>0</v>
      </c>
      <c r="P7" s="13">
        <v>0</v>
      </c>
      <c r="Q7" s="13">
        <v>34</v>
      </c>
      <c r="R7" s="13">
        <v>0</v>
      </c>
      <c r="S7" s="13">
        <v>0</v>
      </c>
      <c r="T7" s="13">
        <v>0</v>
      </c>
      <c r="U7" s="13">
        <v>33.5</v>
      </c>
      <c r="V7" s="13">
        <v>0</v>
      </c>
      <c r="W7" s="13">
        <v>34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4">
        <v>0</v>
      </c>
      <c r="AE7" s="14">
        <v>0</v>
      </c>
      <c r="AF7" s="14">
        <v>0</v>
      </c>
      <c r="AG7" s="15">
        <v>0</v>
      </c>
      <c r="AH7" s="16">
        <v>23273.65</v>
      </c>
    </row>
    <row r="8" spans="1:34" x14ac:dyDescent="0.25">
      <c r="A8" s="1"/>
      <c r="B8" s="2" t="s">
        <v>1</v>
      </c>
      <c r="C8" s="3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5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6">
        <v>0</v>
      </c>
      <c r="Y8" s="4">
        <v>33.5</v>
      </c>
      <c r="Z8" s="4">
        <v>0</v>
      </c>
      <c r="AA8" s="4">
        <v>0</v>
      </c>
      <c r="AB8" s="4">
        <v>0</v>
      </c>
      <c r="AC8" s="4">
        <v>0</v>
      </c>
      <c r="AD8" s="5">
        <v>0</v>
      </c>
      <c r="AE8" s="5">
        <v>0</v>
      </c>
      <c r="AF8" s="4">
        <v>0</v>
      </c>
      <c r="AG8" s="26">
        <v>0</v>
      </c>
      <c r="AH8" s="9">
        <v>2253</v>
      </c>
    </row>
    <row r="9" spans="1:34" ht="26.25" thickBot="1" x14ac:dyDescent="0.3">
      <c r="A9" s="10" t="s">
        <v>4</v>
      </c>
      <c r="B9" s="11" t="s">
        <v>2</v>
      </c>
      <c r="C9" s="12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33</v>
      </c>
      <c r="AA9" s="13">
        <v>0</v>
      </c>
      <c r="AB9" s="13">
        <v>0</v>
      </c>
      <c r="AC9" s="13">
        <v>0</v>
      </c>
      <c r="AD9" s="14">
        <v>0</v>
      </c>
      <c r="AE9" s="14">
        <v>0</v>
      </c>
      <c r="AF9" s="14">
        <v>0</v>
      </c>
      <c r="AG9" s="15">
        <v>0</v>
      </c>
      <c r="AH9" s="16">
        <v>2219</v>
      </c>
    </row>
    <row r="10" spans="1:34" x14ac:dyDescent="0.25">
      <c r="A10" s="1"/>
      <c r="B10" s="2" t="s">
        <v>1</v>
      </c>
      <c r="C10" s="3">
        <v>34</v>
      </c>
      <c r="D10" s="4">
        <v>34</v>
      </c>
      <c r="E10" s="4">
        <v>0</v>
      </c>
      <c r="F10" s="4">
        <v>0</v>
      </c>
      <c r="G10" s="4">
        <v>34</v>
      </c>
      <c r="H10" s="4">
        <v>34</v>
      </c>
      <c r="I10" s="5">
        <v>34</v>
      </c>
      <c r="J10" s="4">
        <v>34</v>
      </c>
      <c r="K10" s="4">
        <v>0</v>
      </c>
      <c r="L10" s="4">
        <v>34</v>
      </c>
      <c r="M10" s="4">
        <v>0</v>
      </c>
      <c r="N10" s="4">
        <v>34</v>
      </c>
      <c r="O10" s="4">
        <v>0</v>
      </c>
      <c r="P10" s="4">
        <v>0</v>
      </c>
      <c r="Q10" s="4">
        <v>0</v>
      </c>
      <c r="R10" s="4">
        <v>34</v>
      </c>
      <c r="S10" s="4">
        <v>34</v>
      </c>
      <c r="T10" s="4">
        <v>0</v>
      </c>
      <c r="U10" s="4">
        <v>0</v>
      </c>
      <c r="V10" s="4">
        <v>34</v>
      </c>
      <c r="W10" s="4">
        <v>0</v>
      </c>
      <c r="X10" s="6">
        <v>34</v>
      </c>
      <c r="Y10" s="4">
        <v>0</v>
      </c>
      <c r="Z10" s="4">
        <v>0</v>
      </c>
      <c r="AA10" s="4">
        <v>34</v>
      </c>
      <c r="AB10" s="4">
        <v>34</v>
      </c>
      <c r="AC10" s="4">
        <v>0</v>
      </c>
      <c r="AD10" s="5">
        <v>34</v>
      </c>
      <c r="AE10" s="5">
        <v>34</v>
      </c>
      <c r="AF10" s="4">
        <v>34</v>
      </c>
      <c r="AG10" s="26">
        <v>0</v>
      </c>
      <c r="AH10" s="9">
        <v>39882</v>
      </c>
    </row>
    <row r="11" spans="1:34" ht="26.25" thickBot="1" x14ac:dyDescent="0.3">
      <c r="A11" s="10" t="s">
        <v>17</v>
      </c>
      <c r="B11" s="11" t="s">
        <v>2</v>
      </c>
      <c r="C11" s="12">
        <v>34</v>
      </c>
      <c r="D11" s="13">
        <v>34</v>
      </c>
      <c r="E11" s="13">
        <v>0</v>
      </c>
      <c r="F11" s="13">
        <v>0</v>
      </c>
      <c r="G11" s="13">
        <v>34</v>
      </c>
      <c r="H11" s="13">
        <v>34</v>
      </c>
      <c r="I11" s="13">
        <v>34</v>
      </c>
      <c r="J11" s="13">
        <v>34</v>
      </c>
      <c r="K11" s="13">
        <v>0</v>
      </c>
      <c r="L11" s="13">
        <v>0</v>
      </c>
      <c r="M11" s="13">
        <v>34</v>
      </c>
      <c r="N11" s="13">
        <v>0</v>
      </c>
      <c r="O11" s="13">
        <v>34</v>
      </c>
      <c r="P11" s="13">
        <v>0</v>
      </c>
      <c r="Q11" s="13">
        <v>0</v>
      </c>
      <c r="R11" s="13">
        <v>34</v>
      </c>
      <c r="S11" s="13">
        <v>34</v>
      </c>
      <c r="T11" s="13">
        <v>0</v>
      </c>
      <c r="U11" s="13">
        <v>0</v>
      </c>
      <c r="V11" s="13">
        <v>34</v>
      </c>
      <c r="W11" s="13">
        <v>0</v>
      </c>
      <c r="X11" s="13">
        <v>34</v>
      </c>
      <c r="Y11" s="13">
        <v>0</v>
      </c>
      <c r="Z11" s="13">
        <v>0</v>
      </c>
      <c r="AA11" s="13">
        <v>34</v>
      </c>
      <c r="AB11" s="13">
        <v>34</v>
      </c>
      <c r="AC11" s="13">
        <v>0</v>
      </c>
      <c r="AD11" s="14">
        <v>34</v>
      </c>
      <c r="AE11" s="14">
        <v>34</v>
      </c>
      <c r="AF11" s="14">
        <v>0</v>
      </c>
      <c r="AG11" s="15">
        <v>0</v>
      </c>
      <c r="AH11" s="16">
        <v>37238.949999999997</v>
      </c>
    </row>
    <row r="12" spans="1:34" ht="25.5" x14ac:dyDescent="0.25">
      <c r="A12" s="1" t="s">
        <v>24</v>
      </c>
      <c r="B12" s="2" t="s">
        <v>1</v>
      </c>
      <c r="C12" s="3">
        <v>26</v>
      </c>
      <c r="D12" s="4">
        <v>34</v>
      </c>
      <c r="E12" s="4">
        <v>57</v>
      </c>
      <c r="F12" s="4">
        <v>0</v>
      </c>
      <c r="G12" s="4">
        <v>0</v>
      </c>
      <c r="H12" s="4">
        <v>21</v>
      </c>
      <c r="I12" s="5">
        <v>33.5</v>
      </c>
      <c r="J12" s="4">
        <v>2.5</v>
      </c>
      <c r="K12" s="4">
        <v>21</v>
      </c>
      <c r="L12" s="4">
        <v>0</v>
      </c>
      <c r="M12" s="4">
        <v>0</v>
      </c>
      <c r="N12" s="4">
        <v>23</v>
      </c>
      <c r="O12" s="4">
        <v>16.5</v>
      </c>
      <c r="P12" s="4">
        <v>13.5</v>
      </c>
      <c r="Q12" s="4">
        <v>28.5</v>
      </c>
      <c r="R12" s="4">
        <v>0</v>
      </c>
      <c r="S12" s="4">
        <v>47.5</v>
      </c>
      <c r="T12" s="4">
        <v>65</v>
      </c>
      <c r="U12" s="4">
        <v>32.5</v>
      </c>
      <c r="V12" s="4">
        <v>36.5</v>
      </c>
      <c r="W12" s="4">
        <v>43.5</v>
      </c>
      <c r="X12" s="6">
        <v>18.5</v>
      </c>
      <c r="Y12" s="4">
        <v>34</v>
      </c>
      <c r="Z12" s="4">
        <v>39</v>
      </c>
      <c r="AA12" s="4">
        <v>63.5</v>
      </c>
      <c r="AB12" s="4">
        <v>33.5</v>
      </c>
      <c r="AC12" s="4">
        <v>35.5</v>
      </c>
      <c r="AD12" s="5">
        <v>35</v>
      </c>
      <c r="AE12" s="5">
        <v>0</v>
      </c>
      <c r="AF12" s="4">
        <v>34.5</v>
      </c>
      <c r="AG12" s="26">
        <v>0.5</v>
      </c>
      <c r="AH12" s="9">
        <v>54889.5</v>
      </c>
    </row>
    <row r="13" spans="1:34" ht="26.25" thickBot="1" x14ac:dyDescent="0.3">
      <c r="A13" s="10" t="s">
        <v>3</v>
      </c>
      <c r="B13" s="11" t="s">
        <v>2</v>
      </c>
      <c r="C13" s="12">
        <v>33.5</v>
      </c>
      <c r="D13" s="13">
        <v>49.5</v>
      </c>
      <c r="E13" s="13">
        <v>51</v>
      </c>
      <c r="F13" s="13">
        <v>0</v>
      </c>
      <c r="G13" s="13">
        <v>0</v>
      </c>
      <c r="H13" s="13">
        <v>33.5</v>
      </c>
      <c r="I13" s="13">
        <v>33.5</v>
      </c>
      <c r="J13" s="13">
        <v>0</v>
      </c>
      <c r="K13" s="13">
        <v>33.5</v>
      </c>
      <c r="L13" s="13">
        <v>0</v>
      </c>
      <c r="M13" s="13">
        <v>0</v>
      </c>
      <c r="N13" s="13">
        <v>33.5</v>
      </c>
      <c r="O13" s="13">
        <v>30</v>
      </c>
      <c r="P13" s="13">
        <v>30</v>
      </c>
      <c r="Q13" s="13">
        <v>30</v>
      </c>
      <c r="R13" s="13">
        <v>0</v>
      </c>
      <c r="S13" s="13">
        <v>45.5</v>
      </c>
      <c r="T13" s="13">
        <v>35.5</v>
      </c>
      <c r="U13" s="13">
        <v>44.5</v>
      </c>
      <c r="V13" s="13">
        <v>54</v>
      </c>
      <c r="W13" s="13">
        <v>33.5</v>
      </c>
      <c r="X13" s="13">
        <v>17.5</v>
      </c>
      <c r="Y13" s="13">
        <v>33.5</v>
      </c>
      <c r="Z13" s="13">
        <v>33.5</v>
      </c>
      <c r="AA13" s="13">
        <v>67</v>
      </c>
      <c r="AB13" s="13">
        <v>33.5</v>
      </c>
      <c r="AC13" s="13">
        <v>33.5</v>
      </c>
      <c r="AD13" s="14">
        <v>33.5</v>
      </c>
      <c r="AE13" s="14">
        <v>0</v>
      </c>
      <c r="AF13" s="14">
        <v>33.5</v>
      </c>
      <c r="AG13" s="15">
        <v>0</v>
      </c>
      <c r="AH13" s="16">
        <v>59725.675000000003</v>
      </c>
    </row>
    <row r="14" spans="1:34" x14ac:dyDescent="0.25">
      <c r="A14" s="1"/>
      <c r="B14" s="2" t="s">
        <v>1</v>
      </c>
      <c r="C14" s="3">
        <v>11.5</v>
      </c>
      <c r="D14" s="4">
        <v>0</v>
      </c>
      <c r="E14" s="4">
        <v>0</v>
      </c>
      <c r="F14" s="4">
        <v>0</v>
      </c>
      <c r="G14" s="4">
        <v>33.5</v>
      </c>
      <c r="H14" s="4">
        <v>0</v>
      </c>
      <c r="I14" s="5">
        <v>0</v>
      </c>
      <c r="J14" s="4">
        <v>16.5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6">
        <v>0</v>
      </c>
      <c r="Y14" s="4">
        <v>0</v>
      </c>
      <c r="Z14" s="4">
        <v>0</v>
      </c>
      <c r="AA14" s="4">
        <v>0</v>
      </c>
      <c r="AB14" s="4">
        <v>0</v>
      </c>
      <c r="AC14" s="4">
        <v>33</v>
      </c>
      <c r="AD14" s="5">
        <v>0</v>
      </c>
      <c r="AE14" s="5">
        <v>35.5</v>
      </c>
      <c r="AF14" s="4">
        <v>0</v>
      </c>
      <c r="AG14" s="26">
        <v>0</v>
      </c>
      <c r="AH14" s="9">
        <v>8970</v>
      </c>
    </row>
    <row r="15" spans="1:34" ht="26.25" thickBot="1" x14ac:dyDescent="0.3">
      <c r="A15" s="10" t="s">
        <v>4</v>
      </c>
      <c r="B15" s="11" t="s">
        <v>2</v>
      </c>
      <c r="C15" s="12">
        <v>33.5</v>
      </c>
      <c r="D15" s="13">
        <v>0</v>
      </c>
      <c r="E15" s="13">
        <v>0</v>
      </c>
      <c r="F15" s="13">
        <v>0</v>
      </c>
      <c r="G15" s="13">
        <v>33.5</v>
      </c>
      <c r="H15" s="13">
        <v>0</v>
      </c>
      <c r="I15" s="13">
        <v>0</v>
      </c>
      <c r="J15" s="13">
        <v>33.5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4">
        <v>0</v>
      </c>
      <c r="AE15" s="14">
        <v>67</v>
      </c>
      <c r="AF15" s="14">
        <v>17.5</v>
      </c>
      <c r="AG15" s="15">
        <v>0</v>
      </c>
      <c r="AH15" s="16">
        <v>12901.325000000001</v>
      </c>
    </row>
    <row r="16" spans="1:34" ht="25.5" x14ac:dyDescent="0.25">
      <c r="A16" s="1" t="s">
        <v>29</v>
      </c>
      <c r="B16" s="2" t="s">
        <v>1</v>
      </c>
      <c r="C16" s="3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5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6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5">
        <v>0</v>
      </c>
      <c r="AE16" s="5">
        <v>0</v>
      </c>
      <c r="AF16" s="4">
        <v>34</v>
      </c>
      <c r="AG16" s="26">
        <v>0</v>
      </c>
      <c r="AH16" s="9">
        <v>2350</v>
      </c>
    </row>
    <row r="17" spans="1:34" ht="26.25" thickBot="1" x14ac:dyDescent="0.3">
      <c r="A17" s="10" t="s">
        <v>10</v>
      </c>
      <c r="B17" s="11" t="s">
        <v>2</v>
      </c>
      <c r="C17" s="12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4">
        <v>0</v>
      </c>
      <c r="AE17" s="14">
        <v>0</v>
      </c>
      <c r="AF17" s="14">
        <v>0</v>
      </c>
      <c r="AG17" s="15">
        <v>28</v>
      </c>
      <c r="AH17" s="16">
        <v>1940.25</v>
      </c>
    </row>
    <row r="18" spans="1:34" x14ac:dyDescent="0.25">
      <c r="A18" s="1"/>
      <c r="B18" s="2" t="s">
        <v>1</v>
      </c>
      <c r="C18" s="3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5">
        <v>0</v>
      </c>
      <c r="J18" s="4">
        <v>0</v>
      </c>
      <c r="K18" s="4">
        <v>34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6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5">
        <v>0</v>
      </c>
      <c r="AE18" s="5">
        <v>0</v>
      </c>
      <c r="AF18" s="4">
        <v>0</v>
      </c>
      <c r="AG18" s="26">
        <v>0</v>
      </c>
      <c r="AH18" s="9">
        <v>2350</v>
      </c>
    </row>
    <row r="19" spans="1:34" ht="26.25" thickBot="1" x14ac:dyDescent="0.3">
      <c r="A19" s="10" t="s">
        <v>11</v>
      </c>
      <c r="B19" s="11" t="s">
        <v>2</v>
      </c>
      <c r="C19" s="12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23</v>
      </c>
      <c r="Z19" s="13">
        <v>10.5</v>
      </c>
      <c r="AA19" s="13">
        <v>0</v>
      </c>
      <c r="AB19" s="13">
        <v>0</v>
      </c>
      <c r="AC19" s="13">
        <v>0</v>
      </c>
      <c r="AD19" s="14">
        <v>0</v>
      </c>
      <c r="AE19" s="14">
        <v>0</v>
      </c>
      <c r="AF19" s="14">
        <v>0</v>
      </c>
      <c r="AG19" s="15">
        <v>0</v>
      </c>
      <c r="AH19" s="16">
        <v>2330.9</v>
      </c>
    </row>
    <row r="20" spans="1:34" x14ac:dyDescent="0.25">
      <c r="A20" s="1"/>
      <c r="B20" s="2" t="s">
        <v>1</v>
      </c>
      <c r="C20" s="3">
        <v>0</v>
      </c>
      <c r="D20" s="4">
        <v>34</v>
      </c>
      <c r="E20" s="4">
        <v>0</v>
      </c>
      <c r="F20" s="4">
        <v>34</v>
      </c>
      <c r="G20" s="4">
        <v>0</v>
      </c>
      <c r="H20" s="4">
        <v>0</v>
      </c>
      <c r="I20" s="5">
        <v>21.5</v>
      </c>
      <c r="J20" s="4">
        <v>12.5</v>
      </c>
      <c r="K20" s="4">
        <v>0</v>
      </c>
      <c r="L20" s="4">
        <v>0</v>
      </c>
      <c r="M20" s="4">
        <v>0</v>
      </c>
      <c r="N20" s="4">
        <v>34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34</v>
      </c>
      <c r="V20" s="4">
        <v>0</v>
      </c>
      <c r="W20" s="4">
        <v>0</v>
      </c>
      <c r="X20" s="6">
        <v>0</v>
      </c>
      <c r="Y20" s="4">
        <v>0</v>
      </c>
      <c r="Z20" s="4">
        <v>0</v>
      </c>
      <c r="AA20" s="4">
        <v>21.5</v>
      </c>
      <c r="AB20" s="4">
        <v>12.5</v>
      </c>
      <c r="AC20" s="4">
        <v>0</v>
      </c>
      <c r="AD20" s="5">
        <v>0</v>
      </c>
      <c r="AE20" s="5">
        <v>0</v>
      </c>
      <c r="AF20" s="4">
        <v>0</v>
      </c>
      <c r="AG20" s="26">
        <v>0</v>
      </c>
      <c r="AH20" s="9">
        <v>14100</v>
      </c>
    </row>
    <row r="21" spans="1:34" ht="26.25" thickBot="1" x14ac:dyDescent="0.3">
      <c r="A21" s="10" t="s">
        <v>17</v>
      </c>
      <c r="B21" s="11" t="s">
        <v>2</v>
      </c>
      <c r="C21" s="12">
        <v>0</v>
      </c>
      <c r="D21" s="13">
        <v>34</v>
      </c>
      <c r="E21" s="13">
        <v>0</v>
      </c>
      <c r="F21" s="13">
        <v>34</v>
      </c>
      <c r="G21" s="13">
        <v>0</v>
      </c>
      <c r="H21" s="13">
        <v>0</v>
      </c>
      <c r="I21" s="13">
        <v>21.5</v>
      </c>
      <c r="J21" s="13">
        <v>12.5</v>
      </c>
      <c r="K21" s="13">
        <v>0</v>
      </c>
      <c r="L21" s="13">
        <v>0</v>
      </c>
      <c r="M21" s="13">
        <v>0</v>
      </c>
      <c r="N21" s="13">
        <v>34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34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21.5</v>
      </c>
      <c r="AB21" s="13">
        <v>4.5</v>
      </c>
      <c r="AC21" s="13">
        <v>0</v>
      </c>
      <c r="AD21" s="14">
        <v>0</v>
      </c>
      <c r="AE21" s="14">
        <v>0</v>
      </c>
      <c r="AF21" s="14">
        <v>0</v>
      </c>
      <c r="AG21" s="15">
        <v>0</v>
      </c>
      <c r="AH21" s="16">
        <v>13623.525</v>
      </c>
    </row>
    <row r="22" spans="1:34" ht="25.5" x14ac:dyDescent="0.25">
      <c r="A22" s="1" t="s">
        <v>30</v>
      </c>
      <c r="B22" s="2" t="s">
        <v>1</v>
      </c>
      <c r="C22" s="3">
        <v>0</v>
      </c>
      <c r="D22" s="4">
        <v>0</v>
      </c>
      <c r="E22" s="4">
        <v>0</v>
      </c>
      <c r="F22" s="4">
        <v>34.5</v>
      </c>
      <c r="G22" s="4">
        <v>0</v>
      </c>
      <c r="H22" s="4">
        <v>0</v>
      </c>
      <c r="I22" s="5">
        <v>0</v>
      </c>
      <c r="J22" s="4">
        <v>34.5</v>
      </c>
      <c r="K22" s="4">
        <v>0</v>
      </c>
      <c r="L22" s="4">
        <v>0</v>
      </c>
      <c r="M22" s="4">
        <v>34.5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34.5</v>
      </c>
      <c r="T22" s="4">
        <v>0</v>
      </c>
      <c r="U22" s="4">
        <v>0</v>
      </c>
      <c r="V22" s="4">
        <v>0</v>
      </c>
      <c r="W22" s="4">
        <v>0</v>
      </c>
      <c r="X22" s="6">
        <v>0</v>
      </c>
      <c r="Y22" s="4">
        <v>33</v>
      </c>
      <c r="Z22" s="4">
        <v>0</v>
      </c>
      <c r="AA22" s="4">
        <v>0</v>
      </c>
      <c r="AB22" s="4">
        <v>0</v>
      </c>
      <c r="AC22" s="4">
        <v>0</v>
      </c>
      <c r="AD22" s="5">
        <v>0</v>
      </c>
      <c r="AE22" s="5">
        <v>0</v>
      </c>
      <c r="AF22" s="4">
        <v>0</v>
      </c>
      <c r="AG22" s="26">
        <v>0</v>
      </c>
      <c r="AH22" s="9">
        <v>11524</v>
      </c>
    </row>
    <row r="23" spans="1:34" ht="26.25" customHeight="1" thickBot="1" x14ac:dyDescent="0.3">
      <c r="A23" s="10" t="s">
        <v>16</v>
      </c>
      <c r="B23" s="11" t="s">
        <v>2</v>
      </c>
      <c r="C23" s="12">
        <v>0</v>
      </c>
      <c r="D23" s="13">
        <v>0</v>
      </c>
      <c r="E23" s="13">
        <v>0</v>
      </c>
      <c r="F23" s="13">
        <v>33.5</v>
      </c>
      <c r="G23" s="13">
        <v>0</v>
      </c>
      <c r="H23" s="13">
        <v>0</v>
      </c>
      <c r="I23" s="13">
        <v>0</v>
      </c>
      <c r="J23" s="13">
        <v>0</v>
      </c>
      <c r="K23" s="13">
        <v>33.5</v>
      </c>
      <c r="L23" s="13">
        <v>0</v>
      </c>
      <c r="M23" s="13">
        <v>0</v>
      </c>
      <c r="N23" s="13">
        <v>33.5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33.5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33.5</v>
      </c>
      <c r="AA23" s="13">
        <v>0</v>
      </c>
      <c r="AB23" s="13">
        <v>0</v>
      </c>
      <c r="AC23" s="13">
        <v>0</v>
      </c>
      <c r="AD23" s="14">
        <v>0</v>
      </c>
      <c r="AE23" s="14">
        <v>0</v>
      </c>
      <c r="AF23" s="14">
        <v>0</v>
      </c>
      <c r="AG23" s="15">
        <v>0</v>
      </c>
      <c r="AH23" s="16">
        <v>11613.97</v>
      </c>
    </row>
    <row r="24" spans="1:34" ht="25.5" x14ac:dyDescent="0.25">
      <c r="A24" s="1" t="s">
        <v>34</v>
      </c>
      <c r="B24" s="2" t="s">
        <v>1</v>
      </c>
      <c r="C24" s="3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5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34</v>
      </c>
      <c r="P24" s="4">
        <v>0</v>
      </c>
      <c r="Q24" s="4">
        <v>0</v>
      </c>
      <c r="R24" s="4">
        <v>34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6">
        <v>0</v>
      </c>
      <c r="Y24" s="4">
        <v>0</v>
      </c>
      <c r="Z24" s="4">
        <v>0</v>
      </c>
      <c r="AA24" s="4">
        <v>0</v>
      </c>
      <c r="AB24" s="4">
        <v>0</v>
      </c>
      <c r="AC24" s="4">
        <v>34</v>
      </c>
      <c r="AD24" s="5">
        <v>0</v>
      </c>
      <c r="AE24" s="5">
        <v>0</v>
      </c>
      <c r="AF24" s="4">
        <v>34</v>
      </c>
      <c r="AG24" s="26">
        <v>0</v>
      </c>
      <c r="AH24" s="9">
        <v>9320</v>
      </c>
    </row>
    <row r="25" spans="1:34" ht="51.75" customHeight="1" thickBot="1" x14ac:dyDescent="0.3">
      <c r="A25" s="10" t="s">
        <v>17</v>
      </c>
      <c r="B25" s="11" t="s">
        <v>2</v>
      </c>
      <c r="C25" s="12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34</v>
      </c>
      <c r="Q25" s="13">
        <v>0</v>
      </c>
      <c r="R25" s="13">
        <v>34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34</v>
      </c>
      <c r="AD25" s="14">
        <v>0</v>
      </c>
      <c r="AE25" s="14">
        <v>0</v>
      </c>
      <c r="AF25" s="14">
        <v>34</v>
      </c>
      <c r="AG25" s="15">
        <v>0</v>
      </c>
      <c r="AH25" s="16">
        <v>9269.65</v>
      </c>
    </row>
    <row r="26" spans="1:34" x14ac:dyDescent="0.25">
      <c r="A26" s="1" t="s">
        <v>35</v>
      </c>
      <c r="B26" s="2" t="s">
        <v>1</v>
      </c>
      <c r="C26" s="3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5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34</v>
      </c>
      <c r="R26" s="4">
        <v>0</v>
      </c>
      <c r="S26" s="4">
        <v>0</v>
      </c>
      <c r="T26" s="4">
        <v>0</v>
      </c>
      <c r="U26" s="4">
        <v>0</v>
      </c>
      <c r="V26" s="4">
        <v>34</v>
      </c>
      <c r="W26" s="4">
        <v>0</v>
      </c>
      <c r="X26" s="6">
        <v>0</v>
      </c>
      <c r="Y26" s="4">
        <v>0</v>
      </c>
      <c r="Z26" s="4">
        <v>0</v>
      </c>
      <c r="AA26" s="4">
        <v>0</v>
      </c>
      <c r="AB26" s="4">
        <v>0</v>
      </c>
      <c r="AC26" s="4">
        <v>34</v>
      </c>
      <c r="AD26" s="5">
        <v>0</v>
      </c>
      <c r="AE26" s="5">
        <v>0</v>
      </c>
      <c r="AF26" s="4">
        <v>0</v>
      </c>
      <c r="AG26" s="26">
        <v>0</v>
      </c>
      <c r="AH26" s="9">
        <v>7050</v>
      </c>
    </row>
    <row r="27" spans="1:34" ht="39" thickBot="1" x14ac:dyDescent="0.3">
      <c r="A27" s="10" t="s">
        <v>7</v>
      </c>
      <c r="B27" s="11" t="s">
        <v>2</v>
      </c>
      <c r="C27" s="12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33.5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4">
        <v>0</v>
      </c>
      <c r="AE27" s="14">
        <v>0</v>
      </c>
      <c r="AF27" s="14">
        <v>32</v>
      </c>
      <c r="AG27" s="15">
        <v>0</v>
      </c>
      <c r="AH27" s="16">
        <v>4542.3500000000004</v>
      </c>
    </row>
    <row r="28" spans="1:34" x14ac:dyDescent="0.25">
      <c r="A28" s="1" t="s">
        <v>36</v>
      </c>
      <c r="B28" s="2" t="s">
        <v>1</v>
      </c>
      <c r="C28" s="3">
        <v>32</v>
      </c>
      <c r="D28" s="4">
        <v>0</v>
      </c>
      <c r="E28" s="4">
        <v>32</v>
      </c>
      <c r="F28" s="4">
        <v>0</v>
      </c>
      <c r="G28" s="4">
        <v>32</v>
      </c>
      <c r="H28" s="4">
        <v>0</v>
      </c>
      <c r="I28" s="5">
        <v>32</v>
      </c>
      <c r="J28" s="4">
        <v>0</v>
      </c>
      <c r="K28" s="4">
        <v>32</v>
      </c>
      <c r="L28" s="4">
        <v>32</v>
      </c>
      <c r="M28" s="4">
        <v>0</v>
      </c>
      <c r="N28" s="4">
        <v>32</v>
      </c>
      <c r="O28" s="4">
        <v>0</v>
      </c>
      <c r="P28" s="4">
        <v>0</v>
      </c>
      <c r="Q28" s="4">
        <v>32</v>
      </c>
      <c r="R28" s="4">
        <v>0</v>
      </c>
      <c r="S28" s="4">
        <v>32</v>
      </c>
      <c r="T28" s="4">
        <v>0</v>
      </c>
      <c r="U28" s="4">
        <v>32</v>
      </c>
      <c r="V28" s="4">
        <v>0</v>
      </c>
      <c r="W28" s="4">
        <v>32</v>
      </c>
      <c r="X28" s="6">
        <v>32</v>
      </c>
      <c r="Y28" s="4">
        <v>0</v>
      </c>
      <c r="Z28" s="4">
        <v>0</v>
      </c>
      <c r="AA28" s="4">
        <v>32</v>
      </c>
      <c r="AB28" s="4">
        <v>0</v>
      </c>
      <c r="AC28" s="4">
        <v>32</v>
      </c>
      <c r="AD28" s="5">
        <v>0</v>
      </c>
      <c r="AE28" s="5">
        <v>32</v>
      </c>
      <c r="AF28" s="4">
        <v>32</v>
      </c>
      <c r="AG28" s="26">
        <v>0</v>
      </c>
      <c r="AH28" s="9">
        <v>36000</v>
      </c>
    </row>
    <row r="29" spans="1:34" ht="39" thickBot="1" x14ac:dyDescent="0.3">
      <c r="A29" s="10" t="s">
        <v>16</v>
      </c>
      <c r="B29" s="11" t="s">
        <v>2</v>
      </c>
      <c r="C29" s="12">
        <v>32</v>
      </c>
      <c r="D29" s="13">
        <v>0</v>
      </c>
      <c r="E29" s="13">
        <v>32</v>
      </c>
      <c r="F29" s="13">
        <v>0</v>
      </c>
      <c r="G29" s="13">
        <v>0</v>
      </c>
      <c r="H29" s="13">
        <v>0</v>
      </c>
      <c r="I29" s="13">
        <v>32</v>
      </c>
      <c r="J29" s="13">
        <v>0</v>
      </c>
      <c r="K29" s="13">
        <v>0</v>
      </c>
      <c r="L29" s="13">
        <v>64</v>
      </c>
      <c r="M29" s="13">
        <v>0</v>
      </c>
      <c r="N29" s="13">
        <v>32</v>
      </c>
      <c r="O29" s="13">
        <v>0</v>
      </c>
      <c r="P29" s="13">
        <v>32</v>
      </c>
      <c r="Q29" s="13">
        <v>17</v>
      </c>
      <c r="R29" s="13">
        <v>15</v>
      </c>
      <c r="S29" s="13">
        <v>32</v>
      </c>
      <c r="T29" s="13">
        <v>0</v>
      </c>
      <c r="U29" s="13">
        <v>0</v>
      </c>
      <c r="V29" s="13">
        <v>32</v>
      </c>
      <c r="W29" s="13">
        <v>0</v>
      </c>
      <c r="X29" s="13">
        <v>0</v>
      </c>
      <c r="Y29" s="13">
        <v>32</v>
      </c>
      <c r="Z29" s="13">
        <v>32</v>
      </c>
      <c r="AA29" s="13">
        <v>31.5</v>
      </c>
      <c r="AB29" s="13">
        <v>0</v>
      </c>
      <c r="AC29" s="13">
        <v>0</v>
      </c>
      <c r="AD29" s="14">
        <v>32</v>
      </c>
      <c r="AE29" s="14">
        <v>0</v>
      </c>
      <c r="AF29" s="14">
        <v>0</v>
      </c>
      <c r="AG29" s="15">
        <v>32</v>
      </c>
      <c r="AH29" s="16">
        <v>33505.614999999998</v>
      </c>
    </row>
    <row r="30" spans="1:34" x14ac:dyDescent="0.25">
      <c r="A30" s="1"/>
      <c r="B30" s="2" t="s">
        <v>1</v>
      </c>
      <c r="C30" s="3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5">
        <v>34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34</v>
      </c>
      <c r="T30" s="4">
        <v>0</v>
      </c>
      <c r="U30" s="4">
        <v>0</v>
      </c>
      <c r="V30" s="4">
        <v>0</v>
      </c>
      <c r="W30" s="4">
        <v>0</v>
      </c>
      <c r="X30" s="6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5">
        <v>0</v>
      </c>
      <c r="AE30" s="5">
        <v>0</v>
      </c>
      <c r="AF30" s="4">
        <v>0</v>
      </c>
      <c r="AG30" s="26">
        <v>0</v>
      </c>
      <c r="AH30" s="9">
        <v>4700</v>
      </c>
    </row>
    <row r="31" spans="1:34" ht="26.25" thickBot="1" x14ac:dyDescent="0.3">
      <c r="A31" s="10" t="s">
        <v>17</v>
      </c>
      <c r="B31" s="11" t="s">
        <v>2</v>
      </c>
      <c r="C31" s="12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33.5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33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4">
        <v>0</v>
      </c>
      <c r="AE31" s="14">
        <v>0</v>
      </c>
      <c r="AF31" s="14">
        <v>0</v>
      </c>
      <c r="AG31" s="15">
        <v>0</v>
      </c>
      <c r="AH31" s="16">
        <v>4695.0249999999996</v>
      </c>
    </row>
    <row r="32" spans="1:34" x14ac:dyDescent="0.25">
      <c r="A32" s="1" t="s">
        <v>41</v>
      </c>
      <c r="B32" s="2" t="s">
        <v>1</v>
      </c>
      <c r="C32" s="3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5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6">
        <v>0</v>
      </c>
      <c r="Y32" s="4">
        <v>0</v>
      </c>
      <c r="Z32" s="4">
        <v>33.5</v>
      </c>
      <c r="AA32" s="4">
        <v>0</v>
      </c>
      <c r="AB32" s="4">
        <v>0</v>
      </c>
      <c r="AC32" s="4">
        <v>0</v>
      </c>
      <c r="AD32" s="5">
        <v>0</v>
      </c>
      <c r="AE32" s="5">
        <v>0</v>
      </c>
      <c r="AF32" s="4">
        <v>0</v>
      </c>
      <c r="AG32" s="26">
        <v>34.5</v>
      </c>
      <c r="AH32" s="9">
        <v>4700</v>
      </c>
    </row>
    <row r="33" spans="1:34" ht="26.25" thickBot="1" x14ac:dyDescent="0.3">
      <c r="A33" s="10" t="s">
        <v>10</v>
      </c>
      <c r="B33" s="11" t="s">
        <v>2</v>
      </c>
      <c r="C33" s="12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33.5</v>
      </c>
      <c r="AA33" s="13">
        <v>0</v>
      </c>
      <c r="AB33" s="13">
        <v>0</v>
      </c>
      <c r="AC33" s="13">
        <v>0</v>
      </c>
      <c r="AD33" s="14">
        <v>0</v>
      </c>
      <c r="AE33" s="14">
        <v>0</v>
      </c>
      <c r="AF33" s="14">
        <v>0</v>
      </c>
      <c r="AG33" s="15">
        <v>0</v>
      </c>
      <c r="AH33" s="16">
        <v>2319.35</v>
      </c>
    </row>
    <row r="34" spans="1:34" x14ac:dyDescent="0.25">
      <c r="A34" s="1"/>
      <c r="B34" s="2" t="s">
        <v>1</v>
      </c>
      <c r="C34" s="3">
        <v>0</v>
      </c>
      <c r="D34" s="4">
        <v>0</v>
      </c>
      <c r="E34" s="4">
        <v>0</v>
      </c>
      <c r="F34" s="4">
        <v>33.5</v>
      </c>
      <c r="G34" s="4">
        <v>0</v>
      </c>
      <c r="H34" s="4">
        <v>0</v>
      </c>
      <c r="I34" s="5">
        <v>0</v>
      </c>
      <c r="J34" s="4">
        <v>0</v>
      </c>
      <c r="K34" s="4">
        <v>0</v>
      </c>
      <c r="L34" s="4">
        <v>0</v>
      </c>
      <c r="M34" s="4">
        <v>0</v>
      </c>
      <c r="N34" s="4">
        <v>33.5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6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5">
        <v>0</v>
      </c>
      <c r="AE34" s="5">
        <v>0</v>
      </c>
      <c r="AF34" s="4">
        <v>0</v>
      </c>
      <c r="AG34" s="26">
        <v>1</v>
      </c>
      <c r="AH34" s="9">
        <v>4700</v>
      </c>
    </row>
    <row r="35" spans="1:34" ht="26.25" thickBot="1" x14ac:dyDescent="0.3">
      <c r="A35" s="10" t="s">
        <v>11</v>
      </c>
      <c r="B35" s="11" t="s">
        <v>2</v>
      </c>
      <c r="C35" s="12">
        <v>0</v>
      </c>
      <c r="D35" s="13">
        <v>0</v>
      </c>
      <c r="E35" s="13">
        <v>0</v>
      </c>
      <c r="F35" s="13">
        <v>33.5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33.5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4">
        <v>0</v>
      </c>
      <c r="AE35" s="14">
        <v>0</v>
      </c>
      <c r="AF35" s="14">
        <v>0</v>
      </c>
      <c r="AG35" s="15">
        <v>0</v>
      </c>
      <c r="AH35" s="16">
        <v>4616.1499999999996</v>
      </c>
    </row>
    <row r="36" spans="1:34" x14ac:dyDescent="0.25">
      <c r="A36" s="1"/>
      <c r="B36" s="2" t="s">
        <v>1</v>
      </c>
      <c r="C36" s="3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5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33.5</v>
      </c>
      <c r="P36" s="4">
        <v>0</v>
      </c>
      <c r="Q36" s="4">
        <v>0</v>
      </c>
      <c r="R36" s="4">
        <v>33.5</v>
      </c>
      <c r="S36" s="4">
        <v>0</v>
      </c>
      <c r="T36" s="4">
        <v>1.5</v>
      </c>
      <c r="U36" s="4">
        <v>0</v>
      </c>
      <c r="V36" s="4">
        <v>0</v>
      </c>
      <c r="W36" s="4">
        <v>0</v>
      </c>
      <c r="X36" s="6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5">
        <v>0</v>
      </c>
      <c r="AE36" s="5">
        <v>0</v>
      </c>
      <c r="AF36" s="4">
        <v>0</v>
      </c>
      <c r="AG36" s="26">
        <v>33.5</v>
      </c>
      <c r="AH36" s="9">
        <v>7020</v>
      </c>
    </row>
    <row r="37" spans="1:34" ht="26.25" thickBot="1" x14ac:dyDescent="0.3">
      <c r="A37" s="10" t="s">
        <v>17</v>
      </c>
      <c r="B37" s="11" t="s">
        <v>2</v>
      </c>
      <c r="C37" s="12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33.5</v>
      </c>
      <c r="P37" s="13">
        <v>0</v>
      </c>
      <c r="Q37" s="13">
        <v>0</v>
      </c>
      <c r="R37" s="13">
        <v>33.5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4">
        <v>0</v>
      </c>
      <c r="AE37" s="14">
        <v>0</v>
      </c>
      <c r="AF37" s="14">
        <v>0</v>
      </c>
      <c r="AG37" s="15">
        <v>33.5</v>
      </c>
      <c r="AH37" s="16">
        <v>6981.3</v>
      </c>
    </row>
    <row r="38" spans="1:34" x14ac:dyDescent="0.25">
      <c r="A38" s="1" t="s">
        <v>90</v>
      </c>
      <c r="B38" s="2" t="s">
        <v>1</v>
      </c>
      <c r="C38" s="3">
        <v>4.5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5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6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5">
        <v>0</v>
      </c>
      <c r="AE38" s="5">
        <v>0</v>
      </c>
      <c r="AF38" s="4">
        <v>0</v>
      </c>
      <c r="AG38" s="26">
        <v>0</v>
      </c>
      <c r="AH38" s="9">
        <v>304.5</v>
      </c>
    </row>
    <row r="39" spans="1:34" ht="39" thickBot="1" x14ac:dyDescent="0.3">
      <c r="A39" s="10" t="s">
        <v>7</v>
      </c>
      <c r="B39" s="11" t="s">
        <v>2</v>
      </c>
      <c r="C39" s="12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4">
        <v>0</v>
      </c>
      <c r="AE39" s="14">
        <v>0</v>
      </c>
      <c r="AF39" s="14">
        <v>0</v>
      </c>
      <c r="AG39" s="15">
        <v>0</v>
      </c>
      <c r="AH39" s="16">
        <v>0</v>
      </c>
    </row>
    <row r="40" spans="1:34" x14ac:dyDescent="0.25">
      <c r="A40" s="17" t="s">
        <v>42</v>
      </c>
      <c r="B40" s="18" t="s">
        <v>1</v>
      </c>
      <c r="C40" s="19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1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2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1">
        <v>0</v>
      </c>
      <c r="AE40" s="21">
        <v>0</v>
      </c>
      <c r="AF40" s="20">
        <v>0</v>
      </c>
      <c r="AG40" s="26">
        <v>0</v>
      </c>
      <c r="AH40" s="23">
        <v>0</v>
      </c>
    </row>
    <row r="41" spans="1:34" ht="26.25" thickBot="1" x14ac:dyDescent="0.3">
      <c r="A41" s="10" t="s">
        <v>10</v>
      </c>
      <c r="B41" s="11" t="s">
        <v>2</v>
      </c>
      <c r="C41" s="12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4">
        <v>0</v>
      </c>
      <c r="AE41" s="14">
        <v>0</v>
      </c>
      <c r="AF41" s="14">
        <v>0</v>
      </c>
      <c r="AG41" s="15">
        <v>0</v>
      </c>
      <c r="AH41" s="16">
        <v>0</v>
      </c>
    </row>
    <row r="42" spans="1:34" x14ac:dyDescent="0.25">
      <c r="A42" s="1"/>
      <c r="B42" s="2" t="s">
        <v>1</v>
      </c>
      <c r="C42" s="3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5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35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6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5">
        <v>0</v>
      </c>
      <c r="AE42" s="5">
        <v>0</v>
      </c>
      <c r="AF42" s="4">
        <v>0</v>
      </c>
      <c r="AG42" s="26">
        <v>0</v>
      </c>
      <c r="AH42" s="9">
        <v>2325</v>
      </c>
    </row>
    <row r="43" spans="1:34" ht="26.25" thickBot="1" x14ac:dyDescent="0.3">
      <c r="A43" s="10" t="s">
        <v>11</v>
      </c>
      <c r="B43" s="11" t="s">
        <v>2</v>
      </c>
      <c r="C43" s="12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4">
        <v>0</v>
      </c>
      <c r="AE43" s="14">
        <v>0</v>
      </c>
      <c r="AF43" s="14">
        <v>0</v>
      </c>
      <c r="AG43" s="15">
        <v>0</v>
      </c>
      <c r="AH43" s="16">
        <v>0</v>
      </c>
    </row>
    <row r="44" spans="1:34" x14ac:dyDescent="0.25">
      <c r="A44" s="1"/>
      <c r="B44" s="2" t="s">
        <v>1</v>
      </c>
      <c r="C44" s="3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5">
        <v>34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34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34.5</v>
      </c>
      <c r="V44" s="4">
        <v>0</v>
      </c>
      <c r="W44" s="4">
        <v>0</v>
      </c>
      <c r="X44" s="6">
        <v>0.5</v>
      </c>
      <c r="Y44" s="4">
        <v>34.5</v>
      </c>
      <c r="Z44" s="4">
        <v>0</v>
      </c>
      <c r="AA44" s="4">
        <v>0</v>
      </c>
      <c r="AB44" s="4">
        <v>0.5</v>
      </c>
      <c r="AC44" s="4">
        <v>0</v>
      </c>
      <c r="AD44" s="5">
        <v>0</v>
      </c>
      <c r="AE44" s="5">
        <v>0</v>
      </c>
      <c r="AF44" s="4">
        <v>0</v>
      </c>
      <c r="AG44" s="26">
        <v>0</v>
      </c>
      <c r="AH44" s="9">
        <v>9300</v>
      </c>
    </row>
    <row r="45" spans="1:34" ht="26.25" thickBot="1" x14ac:dyDescent="0.3">
      <c r="A45" s="10" t="s">
        <v>17</v>
      </c>
      <c r="B45" s="11" t="s">
        <v>2</v>
      </c>
      <c r="C45" s="12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34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34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34</v>
      </c>
      <c r="V45" s="13">
        <v>0</v>
      </c>
      <c r="W45" s="13">
        <v>0</v>
      </c>
      <c r="X45" s="13">
        <v>0</v>
      </c>
      <c r="Y45" s="13">
        <v>34</v>
      </c>
      <c r="Z45" s="13">
        <v>0</v>
      </c>
      <c r="AA45" s="13">
        <v>0</v>
      </c>
      <c r="AB45" s="13">
        <v>0</v>
      </c>
      <c r="AC45" s="13">
        <v>0</v>
      </c>
      <c r="AD45" s="14">
        <v>0</v>
      </c>
      <c r="AE45" s="14">
        <v>0</v>
      </c>
      <c r="AF45" s="14">
        <v>0</v>
      </c>
      <c r="AG45" s="15">
        <v>0</v>
      </c>
      <c r="AH45" s="16">
        <v>9316.4500000000007</v>
      </c>
    </row>
    <row r="46" spans="1:34" x14ac:dyDescent="0.25">
      <c r="A46" s="1"/>
      <c r="B46" s="2" t="s">
        <v>1</v>
      </c>
      <c r="C46" s="3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5">
        <v>34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34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34.5</v>
      </c>
      <c r="V46" s="4">
        <v>0</v>
      </c>
      <c r="W46" s="4">
        <v>0</v>
      </c>
      <c r="X46" s="6">
        <v>0.5</v>
      </c>
      <c r="Y46" s="4">
        <v>34.5</v>
      </c>
      <c r="Z46" s="4">
        <v>0</v>
      </c>
      <c r="AA46" s="4">
        <v>0</v>
      </c>
      <c r="AB46" s="4">
        <v>0.5</v>
      </c>
      <c r="AC46" s="4">
        <v>0</v>
      </c>
      <c r="AD46" s="5">
        <v>0</v>
      </c>
      <c r="AE46" s="5">
        <v>0</v>
      </c>
      <c r="AF46" s="7">
        <v>0</v>
      </c>
      <c r="AG46" s="8">
        <v>0</v>
      </c>
      <c r="AH46" s="9">
        <v>9300</v>
      </c>
    </row>
    <row r="47" spans="1:34" ht="26.25" thickBot="1" x14ac:dyDescent="0.3">
      <c r="A47" s="10" t="s">
        <v>17</v>
      </c>
      <c r="B47" s="11" t="s">
        <v>2</v>
      </c>
      <c r="C47" s="12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34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34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34</v>
      </c>
      <c r="V47" s="13">
        <v>0</v>
      </c>
      <c r="W47" s="13">
        <v>0</v>
      </c>
      <c r="X47" s="13">
        <v>0</v>
      </c>
      <c r="Y47" s="13">
        <v>34</v>
      </c>
      <c r="Z47" s="13">
        <v>0</v>
      </c>
      <c r="AA47" s="13">
        <v>0</v>
      </c>
      <c r="AB47" s="13">
        <v>0</v>
      </c>
      <c r="AC47" s="13">
        <v>0</v>
      </c>
      <c r="AD47" s="14">
        <v>0</v>
      </c>
      <c r="AE47" s="14">
        <v>0</v>
      </c>
      <c r="AF47" s="15">
        <v>0</v>
      </c>
      <c r="AG47" s="14">
        <v>0</v>
      </c>
      <c r="AH47" s="16">
        <v>9316.4500000000007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20"/>
  <sheetViews>
    <sheetView workbookViewId="0"/>
  </sheetViews>
  <sheetFormatPr defaultRowHeight="15" x14ac:dyDescent="0.25"/>
  <cols>
    <col min="1" max="1" width="73.140625" style="24" customWidth="1"/>
    <col min="2" max="2" width="27.85546875" style="24" customWidth="1"/>
    <col min="3" max="3" width="41" style="24" customWidth="1"/>
    <col min="4" max="16384" width="9.140625" style="24"/>
  </cols>
  <sheetData>
    <row r="1" spans="1:3" x14ac:dyDescent="0.25">
      <c r="A1" t="s">
        <v>92</v>
      </c>
      <c r="B1" s="24" t="s">
        <v>45</v>
      </c>
      <c r="C1" s="24" t="s">
        <v>68</v>
      </c>
    </row>
    <row r="2" spans="1:3" x14ac:dyDescent="0.25">
      <c r="A2" s="24" t="s">
        <v>0</v>
      </c>
      <c r="B2" s="24" t="s">
        <v>43</v>
      </c>
      <c r="C2" s="25" t="s">
        <v>82</v>
      </c>
    </row>
    <row r="3" spans="1:3" x14ac:dyDescent="0.25">
      <c r="A3" s="24" t="s">
        <v>5</v>
      </c>
      <c r="B3" s="24" t="s">
        <v>43</v>
      </c>
      <c r="C3" s="24" t="s">
        <v>64</v>
      </c>
    </row>
    <row r="4" spans="1:3" x14ac:dyDescent="0.25">
      <c r="A4" s="24" t="s">
        <v>8</v>
      </c>
      <c r="B4" s="24" t="s">
        <v>43</v>
      </c>
      <c r="C4" s="24" t="s">
        <v>72</v>
      </c>
    </row>
    <row r="5" spans="1:3" x14ac:dyDescent="0.25">
      <c r="A5" s="24" t="s">
        <v>6</v>
      </c>
      <c r="B5" s="24" t="s">
        <v>43</v>
      </c>
      <c r="C5" s="24" t="s">
        <v>72</v>
      </c>
    </row>
    <row r="6" spans="1:3" x14ac:dyDescent="0.25">
      <c r="A6" s="24" t="s">
        <v>3</v>
      </c>
      <c r="B6" s="24" t="s">
        <v>43</v>
      </c>
      <c r="C6" s="25" t="s">
        <v>67</v>
      </c>
    </row>
    <row r="7" spans="1:3" x14ac:dyDescent="0.25">
      <c r="A7" s="24" t="s">
        <v>4</v>
      </c>
      <c r="B7" s="24" t="s">
        <v>43</v>
      </c>
      <c r="C7" s="24" t="s">
        <v>60</v>
      </c>
    </row>
    <row r="8" spans="1:3" x14ac:dyDescent="0.25">
      <c r="A8" s="24" t="s">
        <v>24</v>
      </c>
      <c r="B8" s="24" t="s">
        <v>43</v>
      </c>
      <c r="C8" s="24" t="s">
        <v>65</v>
      </c>
    </row>
    <row r="9" spans="1:3" x14ac:dyDescent="0.25">
      <c r="A9" s="24" t="s">
        <v>29</v>
      </c>
      <c r="B9" s="24" t="s">
        <v>46</v>
      </c>
      <c r="C9" s="24" t="s">
        <v>66</v>
      </c>
    </row>
    <row r="10" spans="1:3" x14ac:dyDescent="0.25">
      <c r="A10" s="24" t="s">
        <v>30</v>
      </c>
      <c r="B10" s="24" t="s">
        <v>46</v>
      </c>
      <c r="C10" s="25" t="s">
        <v>83</v>
      </c>
    </row>
    <row r="11" spans="1:3" x14ac:dyDescent="0.25">
      <c r="A11" s="24" t="s">
        <v>34</v>
      </c>
      <c r="B11" s="24" t="s">
        <v>46</v>
      </c>
      <c r="C11" s="25" t="s">
        <v>84</v>
      </c>
    </row>
    <row r="12" spans="1:3" x14ac:dyDescent="0.25">
      <c r="A12" s="24" t="s">
        <v>35</v>
      </c>
      <c r="B12" s="24" t="s">
        <v>46</v>
      </c>
      <c r="C12" s="25" t="s">
        <v>85</v>
      </c>
    </row>
    <row r="13" spans="1:3" x14ac:dyDescent="0.25">
      <c r="A13" s="24" t="s">
        <v>36</v>
      </c>
      <c r="B13" s="24" t="s">
        <v>46</v>
      </c>
      <c r="C13" s="25" t="s">
        <v>86</v>
      </c>
    </row>
    <row r="14" spans="1:3" x14ac:dyDescent="0.25">
      <c r="A14" s="24" t="s">
        <v>37</v>
      </c>
      <c r="B14" s="24" t="s">
        <v>47</v>
      </c>
      <c r="C14" s="24" t="s">
        <v>47</v>
      </c>
    </row>
    <row r="15" spans="1:3" x14ac:dyDescent="0.25">
      <c r="A15" s="24" t="s">
        <v>38</v>
      </c>
      <c r="B15" s="24" t="s">
        <v>47</v>
      </c>
      <c r="C15" s="24" t="s">
        <v>47</v>
      </c>
    </row>
    <row r="16" spans="1:3" x14ac:dyDescent="0.25">
      <c r="A16" s="24" t="s">
        <v>39</v>
      </c>
      <c r="B16" s="24" t="s">
        <v>47</v>
      </c>
      <c r="C16" s="24" t="s">
        <v>47</v>
      </c>
    </row>
    <row r="17" spans="1:3" x14ac:dyDescent="0.25">
      <c r="A17" s="24" t="s">
        <v>40</v>
      </c>
      <c r="B17" s="24" t="s">
        <v>47</v>
      </c>
      <c r="C17" s="24" t="s">
        <v>47</v>
      </c>
    </row>
    <row r="18" spans="1:3" x14ac:dyDescent="0.25">
      <c r="A18" s="24" t="s">
        <v>41</v>
      </c>
      <c r="B18" s="24" t="s">
        <v>46</v>
      </c>
      <c r="C18" s="25" t="s">
        <v>87</v>
      </c>
    </row>
    <row r="19" spans="1:3" x14ac:dyDescent="0.25">
      <c r="A19" s="24" t="s">
        <v>42</v>
      </c>
      <c r="B19" s="24" t="s">
        <v>46</v>
      </c>
      <c r="C19" s="25" t="s">
        <v>88</v>
      </c>
    </row>
    <row r="20" spans="1:3" x14ac:dyDescent="0.25">
      <c r="A20" s="24" t="s">
        <v>90</v>
      </c>
      <c r="B20" s="25" t="s">
        <v>46</v>
      </c>
      <c r="C20" s="25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C28"/>
  <sheetViews>
    <sheetView workbookViewId="0">
      <selection activeCell="B27" sqref="B27"/>
    </sheetView>
  </sheetViews>
  <sheetFormatPr defaultRowHeight="15" x14ac:dyDescent="0.25"/>
  <cols>
    <col min="1" max="2" width="34.7109375" style="24" customWidth="1"/>
    <col min="3" max="3" width="54.140625" style="24" customWidth="1"/>
    <col min="4" max="4" width="18.85546875" style="24" customWidth="1"/>
    <col min="5" max="5" width="16" style="24" customWidth="1"/>
    <col min="6" max="16384" width="9.140625" style="24"/>
  </cols>
  <sheetData>
    <row r="1" spans="1:3" x14ac:dyDescent="0.25">
      <c r="A1" s="30" t="s">
        <v>70</v>
      </c>
      <c r="B1" s="24" t="s">
        <v>48</v>
      </c>
      <c r="C1" t="s">
        <v>92</v>
      </c>
    </row>
    <row r="2" spans="1:3" x14ac:dyDescent="0.25">
      <c r="A2" s="24" t="s">
        <v>75</v>
      </c>
      <c r="B2" s="24" t="s">
        <v>49</v>
      </c>
      <c r="C2" s="24" t="s">
        <v>22</v>
      </c>
    </row>
    <row r="3" spans="1:3" x14ac:dyDescent="0.25">
      <c r="A3" s="24" t="s">
        <v>73</v>
      </c>
      <c r="B3" s="24" t="s">
        <v>50</v>
      </c>
      <c r="C3" s="24" t="s">
        <v>10</v>
      </c>
    </row>
    <row r="4" spans="1:3" x14ac:dyDescent="0.25">
      <c r="A4" s="24" t="s">
        <v>74</v>
      </c>
      <c r="B4" s="24" t="s">
        <v>50</v>
      </c>
      <c r="C4" s="24" t="s">
        <v>11</v>
      </c>
    </row>
    <row r="5" spans="1:3" x14ac:dyDescent="0.25">
      <c r="A5" s="24" t="s">
        <v>51</v>
      </c>
      <c r="B5" s="24" t="s">
        <v>49</v>
      </c>
      <c r="C5" s="24" t="s">
        <v>20</v>
      </c>
    </row>
    <row r="6" spans="1:3" x14ac:dyDescent="0.25">
      <c r="A6" s="24" t="s">
        <v>76</v>
      </c>
      <c r="B6" s="24" t="s">
        <v>49</v>
      </c>
      <c r="C6" s="24" t="s">
        <v>25</v>
      </c>
    </row>
    <row r="7" spans="1:3" x14ac:dyDescent="0.25">
      <c r="A7" s="24" t="s">
        <v>77</v>
      </c>
      <c r="B7" s="24" t="s">
        <v>49</v>
      </c>
      <c r="C7" s="24" t="s">
        <v>26</v>
      </c>
    </row>
    <row r="8" spans="1:3" x14ac:dyDescent="0.25">
      <c r="A8" s="24" t="s">
        <v>71</v>
      </c>
      <c r="B8" s="24" t="s">
        <v>52</v>
      </c>
      <c r="C8" s="24" t="s">
        <v>31</v>
      </c>
    </row>
    <row r="9" spans="1:3" x14ac:dyDescent="0.25">
      <c r="A9" s="24" t="s">
        <v>53</v>
      </c>
      <c r="B9" s="24" t="s">
        <v>49</v>
      </c>
      <c r="C9" s="24" t="s">
        <v>12</v>
      </c>
    </row>
    <row r="10" spans="1:3" x14ac:dyDescent="0.25">
      <c r="A10" s="24" t="s">
        <v>54</v>
      </c>
      <c r="B10" s="24" t="s">
        <v>49</v>
      </c>
      <c r="C10" s="24" t="s">
        <v>13</v>
      </c>
    </row>
    <row r="11" spans="1:3" x14ac:dyDescent="0.25">
      <c r="A11" s="24" t="s">
        <v>78</v>
      </c>
      <c r="B11" s="24" t="s">
        <v>49</v>
      </c>
      <c r="C11" s="24" t="s">
        <v>32</v>
      </c>
    </row>
    <row r="12" spans="1:3" x14ac:dyDescent="0.25">
      <c r="A12" s="24" t="s">
        <v>55</v>
      </c>
      <c r="B12" s="24" t="s">
        <v>49</v>
      </c>
      <c r="C12" s="24" t="s">
        <v>14</v>
      </c>
    </row>
    <row r="13" spans="1:3" x14ac:dyDescent="0.25">
      <c r="A13" s="24" t="s">
        <v>69</v>
      </c>
      <c r="B13" s="24" t="s">
        <v>52</v>
      </c>
      <c r="C13" s="24" t="s">
        <v>6</v>
      </c>
    </row>
    <row r="14" spans="1:3" x14ac:dyDescent="0.25">
      <c r="A14" s="24" t="s">
        <v>56</v>
      </c>
      <c r="B14" s="24" t="s">
        <v>49</v>
      </c>
      <c r="C14" s="24" t="s">
        <v>15</v>
      </c>
    </row>
    <row r="15" spans="1:3" x14ac:dyDescent="0.25">
      <c r="A15" s="24" t="s">
        <v>57</v>
      </c>
      <c r="B15" s="24" t="s">
        <v>52</v>
      </c>
      <c r="C15" s="24" t="s">
        <v>16</v>
      </c>
    </row>
    <row r="16" spans="1:3" x14ac:dyDescent="0.25">
      <c r="A16" s="24" t="s">
        <v>58</v>
      </c>
      <c r="B16" s="24" t="s">
        <v>52</v>
      </c>
      <c r="C16" s="24" t="s">
        <v>7</v>
      </c>
    </row>
    <row r="17" spans="1:3" x14ac:dyDescent="0.25">
      <c r="A17" s="52" t="s">
        <v>67</v>
      </c>
      <c r="B17" s="24" t="s">
        <v>52</v>
      </c>
      <c r="C17" s="24" t="s">
        <v>3</v>
      </c>
    </row>
    <row r="18" spans="1:3" x14ac:dyDescent="0.25">
      <c r="A18" s="24" t="s">
        <v>59</v>
      </c>
      <c r="B18" s="24" t="s">
        <v>49</v>
      </c>
      <c r="C18" s="24" t="s">
        <v>21</v>
      </c>
    </row>
    <row r="19" spans="1:3" x14ac:dyDescent="0.25">
      <c r="A19" s="24" t="s">
        <v>60</v>
      </c>
      <c r="B19" s="24" t="s">
        <v>52</v>
      </c>
      <c r="C19" s="24" t="s">
        <v>4</v>
      </c>
    </row>
    <row r="20" spans="1:3" x14ac:dyDescent="0.25">
      <c r="A20" s="24" t="s">
        <v>61</v>
      </c>
      <c r="B20" s="24" t="s">
        <v>52</v>
      </c>
      <c r="C20" s="24" t="s">
        <v>17</v>
      </c>
    </row>
    <row r="21" spans="1:3" x14ac:dyDescent="0.25">
      <c r="A21" s="24" t="s">
        <v>79</v>
      </c>
      <c r="B21" s="24" t="s">
        <v>49</v>
      </c>
      <c r="C21" s="24" t="s">
        <v>27</v>
      </c>
    </row>
    <row r="22" spans="1:3" x14ac:dyDescent="0.25">
      <c r="A22" s="24" t="s">
        <v>80</v>
      </c>
      <c r="B22" s="24" t="s">
        <v>49</v>
      </c>
      <c r="C22" s="24" t="s">
        <v>28</v>
      </c>
    </row>
    <row r="23" spans="1:3" x14ac:dyDescent="0.25">
      <c r="A23" s="24" t="s">
        <v>62</v>
      </c>
      <c r="B23" s="24" t="s">
        <v>49</v>
      </c>
      <c r="C23" s="24" t="s">
        <v>18</v>
      </c>
    </row>
    <row r="24" spans="1:3" x14ac:dyDescent="0.25">
      <c r="A24" s="24" t="s">
        <v>63</v>
      </c>
      <c r="B24" s="24" t="s">
        <v>49</v>
      </c>
      <c r="C24" s="24" t="s">
        <v>19</v>
      </c>
    </row>
    <row r="25" spans="1:3" x14ac:dyDescent="0.25">
      <c r="A25" s="24" t="s">
        <v>81</v>
      </c>
      <c r="B25" s="24" t="s">
        <v>49</v>
      </c>
      <c r="C25" s="24" t="s">
        <v>33</v>
      </c>
    </row>
    <row r="26" spans="1:3" x14ac:dyDescent="0.25">
      <c r="A26" s="24" t="s">
        <v>44</v>
      </c>
      <c r="B26" s="24" t="s">
        <v>44</v>
      </c>
      <c r="C26" s="24" t="s">
        <v>9</v>
      </c>
    </row>
    <row r="27" spans="1:3" x14ac:dyDescent="0.25">
      <c r="A27" s="24" t="s">
        <v>44</v>
      </c>
      <c r="B27" s="24" t="s">
        <v>44</v>
      </c>
      <c r="C27" s="24" t="s">
        <v>23</v>
      </c>
    </row>
    <row r="28" spans="1:3" x14ac:dyDescent="0.25">
      <c r="A28" s="25" t="s">
        <v>58</v>
      </c>
      <c r="B28" s="24" t="s">
        <v>52</v>
      </c>
      <c r="C28" s="25" t="s">
        <v>89</v>
      </c>
    </row>
  </sheetData>
  <autoFilter ref="C1:E2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3:E415"/>
  <sheetViews>
    <sheetView tabSelected="1" workbookViewId="0">
      <selection activeCell="H19" sqref="H19"/>
    </sheetView>
  </sheetViews>
  <sheetFormatPr defaultRowHeight="15" x14ac:dyDescent="0.25"/>
  <cols>
    <col min="1" max="1" width="32.7109375" bestFit="1" customWidth="1"/>
    <col min="2" max="4" width="11.85546875" style="35" customWidth="1"/>
    <col min="5" max="5" width="9.140625" style="35"/>
  </cols>
  <sheetData>
    <row r="3" spans="1:4" x14ac:dyDescent="0.25">
      <c r="A3" s="29" t="s">
        <v>114</v>
      </c>
      <c r="B3" s="29" t="s">
        <v>131</v>
      </c>
      <c r="C3"/>
      <c r="D3"/>
    </row>
    <row r="4" spans="1:4" x14ac:dyDescent="0.25">
      <c r="A4" s="29" t="s">
        <v>130</v>
      </c>
      <c r="B4" s="35" t="s">
        <v>1</v>
      </c>
      <c r="C4" s="35" t="s">
        <v>2</v>
      </c>
      <c r="D4" s="35" t="s">
        <v>132</v>
      </c>
    </row>
    <row r="5" spans="1:4" x14ac:dyDescent="0.25">
      <c r="A5" s="53" t="s">
        <v>86</v>
      </c>
    </row>
    <row r="6" spans="1:4" x14ac:dyDescent="0.25">
      <c r="A6" s="54" t="s">
        <v>57</v>
      </c>
    </row>
    <row r="7" spans="1:4" x14ac:dyDescent="0.25">
      <c r="A7" s="55" t="s">
        <v>52</v>
      </c>
      <c r="B7" s="35">
        <v>36000</v>
      </c>
      <c r="C7" s="35">
        <v>33505.614999999998</v>
      </c>
      <c r="D7" s="35">
        <v>-2494.385000000002</v>
      </c>
    </row>
    <row r="8" spans="1:4" x14ac:dyDescent="0.25">
      <c r="A8" s="54" t="s">
        <v>61</v>
      </c>
    </row>
    <row r="9" spans="1:4" x14ac:dyDescent="0.25">
      <c r="A9" s="55" t="s">
        <v>52</v>
      </c>
      <c r="B9" s="35">
        <v>4700</v>
      </c>
      <c r="C9" s="35">
        <v>4695.0249999999996</v>
      </c>
      <c r="D9" s="35">
        <v>-4.9750000000003638</v>
      </c>
    </row>
    <row r="10" spans="1:4" x14ac:dyDescent="0.25">
      <c r="A10" s="53" t="s">
        <v>83</v>
      </c>
    </row>
    <row r="11" spans="1:4" x14ac:dyDescent="0.25">
      <c r="A11" s="54" t="s">
        <v>57</v>
      </c>
    </row>
    <row r="12" spans="1:4" x14ac:dyDescent="0.25">
      <c r="A12" s="55" t="s">
        <v>52</v>
      </c>
      <c r="B12" s="35">
        <v>11524</v>
      </c>
      <c r="C12" s="35">
        <v>11613.97</v>
      </c>
      <c r="D12" s="35">
        <v>89.969999999999345</v>
      </c>
    </row>
    <row r="13" spans="1:4" x14ac:dyDescent="0.25">
      <c r="A13" s="53" t="s">
        <v>66</v>
      </c>
    </row>
    <row r="14" spans="1:4" x14ac:dyDescent="0.25">
      <c r="A14" s="54" t="s">
        <v>73</v>
      </c>
    </row>
    <row r="15" spans="1:4" x14ac:dyDescent="0.25">
      <c r="A15" s="55" t="s">
        <v>50</v>
      </c>
      <c r="B15" s="35">
        <v>2350</v>
      </c>
      <c r="C15" s="35">
        <v>1940.25</v>
      </c>
      <c r="D15" s="35">
        <v>-409.75</v>
      </c>
    </row>
    <row r="16" spans="1:4" x14ac:dyDescent="0.25">
      <c r="A16" s="54" t="s">
        <v>61</v>
      </c>
    </row>
    <row r="17" spans="1:4" x14ac:dyDescent="0.25">
      <c r="A17" s="55" t="s">
        <v>52</v>
      </c>
      <c r="B17" s="35">
        <v>14100</v>
      </c>
      <c r="C17" s="35">
        <v>13623.525</v>
      </c>
      <c r="D17" s="35">
        <v>-476.47500000000036</v>
      </c>
    </row>
    <row r="18" spans="1:4" x14ac:dyDescent="0.25">
      <c r="A18" s="54" t="s">
        <v>74</v>
      </c>
    </row>
    <row r="19" spans="1:4" x14ac:dyDescent="0.25">
      <c r="A19" s="55" t="s">
        <v>50</v>
      </c>
      <c r="B19" s="35">
        <v>2350</v>
      </c>
      <c r="C19" s="35">
        <v>2330.9</v>
      </c>
      <c r="D19" s="35">
        <v>-19.099999999999909</v>
      </c>
    </row>
    <row r="20" spans="1:4" x14ac:dyDescent="0.25">
      <c r="A20" s="53" t="s">
        <v>85</v>
      </c>
    </row>
    <row r="21" spans="1:4" x14ac:dyDescent="0.25">
      <c r="A21" s="54" t="s">
        <v>58</v>
      </c>
    </row>
    <row r="22" spans="1:4" x14ac:dyDescent="0.25">
      <c r="A22" s="55" t="s">
        <v>52</v>
      </c>
      <c r="B22" s="35">
        <v>7050</v>
      </c>
      <c r="C22" s="35">
        <v>4542.3500000000004</v>
      </c>
      <c r="D22" s="35">
        <v>-2507.6499999999996</v>
      </c>
    </row>
    <row r="23" spans="1:4" x14ac:dyDescent="0.25">
      <c r="A23" s="53" t="s">
        <v>88</v>
      </c>
    </row>
    <row r="24" spans="1:4" x14ac:dyDescent="0.25">
      <c r="A24" s="54" t="s">
        <v>61</v>
      </c>
    </row>
    <row r="25" spans="1:4" x14ac:dyDescent="0.25">
      <c r="A25" s="55" t="s">
        <v>52</v>
      </c>
      <c r="B25" s="35">
        <v>18600</v>
      </c>
      <c r="C25" s="35">
        <v>18632.900000000001</v>
      </c>
      <c r="D25" s="35">
        <v>32.900000000001455</v>
      </c>
    </row>
    <row r="26" spans="1:4" x14ac:dyDescent="0.25">
      <c r="A26" s="53" t="s">
        <v>84</v>
      </c>
    </row>
    <row r="27" spans="1:4" x14ac:dyDescent="0.25">
      <c r="A27" s="54" t="s">
        <v>61</v>
      </c>
    </row>
    <row r="28" spans="1:4" x14ac:dyDescent="0.25">
      <c r="A28" s="55" t="s">
        <v>52</v>
      </c>
      <c r="B28" s="35">
        <v>9320</v>
      </c>
      <c r="C28" s="35">
        <v>9269.65</v>
      </c>
      <c r="D28" s="35">
        <v>-50.350000000000364</v>
      </c>
    </row>
    <row r="29" spans="1:4" x14ac:dyDescent="0.25">
      <c r="A29" s="53" t="s">
        <v>87</v>
      </c>
    </row>
    <row r="30" spans="1:4" x14ac:dyDescent="0.25">
      <c r="A30" s="54" t="s">
        <v>73</v>
      </c>
    </row>
    <row r="31" spans="1:4" x14ac:dyDescent="0.25">
      <c r="A31" s="55" t="s">
        <v>50</v>
      </c>
      <c r="B31" s="35">
        <v>4700</v>
      </c>
      <c r="C31" s="35">
        <v>2319.35</v>
      </c>
      <c r="D31" s="35">
        <v>-2380.65</v>
      </c>
    </row>
    <row r="32" spans="1:4" x14ac:dyDescent="0.25">
      <c r="A32" s="54" t="s">
        <v>61</v>
      </c>
    </row>
    <row r="33" spans="1:4" x14ac:dyDescent="0.25">
      <c r="A33" s="55" t="s">
        <v>52</v>
      </c>
      <c r="B33" s="35">
        <v>7020</v>
      </c>
      <c r="C33" s="35">
        <v>6981.3</v>
      </c>
      <c r="D33" s="35">
        <v>-38.699999999999818</v>
      </c>
    </row>
    <row r="34" spans="1:4" x14ac:dyDescent="0.25">
      <c r="A34" s="54" t="s">
        <v>74</v>
      </c>
    </row>
    <row r="35" spans="1:4" x14ac:dyDescent="0.25">
      <c r="A35" s="55" t="s">
        <v>50</v>
      </c>
      <c r="B35" s="35">
        <v>4700</v>
      </c>
      <c r="C35" s="35">
        <v>4616.1499999999996</v>
      </c>
      <c r="D35" s="35">
        <v>-83.850000000000364</v>
      </c>
    </row>
    <row r="36" spans="1:4" x14ac:dyDescent="0.25">
      <c r="A36" s="53" t="s">
        <v>67</v>
      </c>
    </row>
    <row r="37" spans="1:4" x14ac:dyDescent="0.25">
      <c r="A37" s="54" t="s">
        <v>51</v>
      </c>
    </row>
    <row r="38" spans="1:4" x14ac:dyDescent="0.25">
      <c r="A38" s="55" t="s">
        <v>49</v>
      </c>
      <c r="B38" s="35">
        <v>9384</v>
      </c>
      <c r="C38" s="35">
        <v>9313.9</v>
      </c>
      <c r="D38" s="35">
        <v>-70.100000000000364</v>
      </c>
    </row>
    <row r="39" spans="1:4" x14ac:dyDescent="0.25">
      <c r="A39" s="54" t="s">
        <v>54</v>
      </c>
    </row>
    <row r="40" spans="1:4" x14ac:dyDescent="0.25">
      <c r="A40" s="55" t="s">
        <v>49</v>
      </c>
      <c r="B40" s="35">
        <v>6762</v>
      </c>
      <c r="C40" s="35">
        <v>4952.5</v>
      </c>
      <c r="D40" s="35">
        <v>-1809.5</v>
      </c>
    </row>
    <row r="41" spans="1:4" x14ac:dyDescent="0.25">
      <c r="A41" s="54" t="s">
        <v>61</v>
      </c>
    </row>
    <row r="42" spans="1:4" x14ac:dyDescent="0.25">
      <c r="A42" s="55" t="s">
        <v>52</v>
      </c>
      <c r="B42" s="35">
        <v>39882</v>
      </c>
      <c r="C42" s="35">
        <v>37238.949999999997</v>
      </c>
      <c r="D42" s="35">
        <v>-2643.0500000000029</v>
      </c>
    </row>
    <row r="43" spans="1:4" x14ac:dyDescent="0.25">
      <c r="A43" s="54" t="s">
        <v>59</v>
      </c>
    </row>
    <row r="44" spans="1:4" x14ac:dyDescent="0.25">
      <c r="A44" s="55" t="s">
        <v>49</v>
      </c>
      <c r="B44" s="35">
        <v>18802.5</v>
      </c>
      <c r="C44" s="35">
        <v>23273.65</v>
      </c>
      <c r="D44" s="35">
        <v>4471.1500000000015</v>
      </c>
    </row>
    <row r="45" spans="1:4" x14ac:dyDescent="0.25">
      <c r="A45" s="54" t="s">
        <v>60</v>
      </c>
    </row>
    <row r="46" spans="1:4" x14ac:dyDescent="0.25">
      <c r="A46" s="55" t="s">
        <v>52</v>
      </c>
      <c r="B46" s="35">
        <v>2253</v>
      </c>
      <c r="C46" s="35">
        <v>2219</v>
      </c>
      <c r="D46" s="35">
        <v>-34</v>
      </c>
    </row>
    <row r="47" spans="1:4" x14ac:dyDescent="0.25">
      <c r="A47" s="53" t="s">
        <v>65</v>
      </c>
    </row>
    <row r="48" spans="1:4" x14ac:dyDescent="0.25">
      <c r="A48" s="54" t="s">
        <v>60</v>
      </c>
    </row>
    <row r="49" spans="1:4" x14ac:dyDescent="0.25">
      <c r="A49" s="55" t="s">
        <v>52</v>
      </c>
      <c r="B49" s="35">
        <v>8970</v>
      </c>
      <c r="C49" s="35">
        <v>12901.325000000001</v>
      </c>
      <c r="D49" s="35">
        <v>3931.3250000000007</v>
      </c>
    </row>
    <row r="50" spans="1:4" x14ac:dyDescent="0.25">
      <c r="A50" s="54" t="s">
        <v>67</v>
      </c>
    </row>
    <row r="51" spans="1:4" x14ac:dyDescent="0.25">
      <c r="A51" s="55" t="s">
        <v>52</v>
      </c>
      <c r="B51" s="35">
        <v>54889.5</v>
      </c>
      <c r="C51" s="35">
        <v>59725.675000000003</v>
      </c>
      <c r="D51" s="35">
        <v>4836.1750000000029</v>
      </c>
    </row>
    <row r="52" spans="1:4" x14ac:dyDescent="0.25">
      <c r="A52" s="53" t="s">
        <v>106</v>
      </c>
      <c r="B52" s="35">
        <v>263357</v>
      </c>
      <c r="C52" s="35">
        <v>263695.98499999999</v>
      </c>
      <c r="D52" s="35">
        <v>338.98500000000058</v>
      </c>
    </row>
    <row r="53" spans="1:4" x14ac:dyDescent="0.25">
      <c r="B53"/>
      <c r="C53"/>
      <c r="D53"/>
    </row>
    <row r="54" spans="1:4" x14ac:dyDescent="0.25">
      <c r="B54"/>
      <c r="C54"/>
      <c r="D54"/>
    </row>
    <row r="55" spans="1:4" x14ac:dyDescent="0.25">
      <c r="B55"/>
      <c r="C55"/>
      <c r="D55"/>
    </row>
    <row r="56" spans="1:4" x14ac:dyDescent="0.25">
      <c r="B56"/>
      <c r="C56"/>
      <c r="D56"/>
    </row>
    <row r="57" spans="1:4" x14ac:dyDescent="0.25">
      <c r="B57"/>
      <c r="C57"/>
      <c r="D57"/>
    </row>
    <row r="58" spans="1:4" x14ac:dyDescent="0.25">
      <c r="B58"/>
      <c r="C58"/>
      <c r="D58"/>
    </row>
    <row r="59" spans="1:4" x14ac:dyDescent="0.25">
      <c r="B59"/>
      <c r="C59"/>
      <c r="D59"/>
    </row>
    <row r="60" spans="1:4" x14ac:dyDescent="0.25">
      <c r="B60"/>
      <c r="C60"/>
      <c r="D60"/>
    </row>
    <row r="61" spans="1:4" x14ac:dyDescent="0.25">
      <c r="B61"/>
      <c r="C61"/>
      <c r="D61"/>
    </row>
    <row r="62" spans="1:4" x14ac:dyDescent="0.25">
      <c r="B62"/>
      <c r="C62"/>
      <c r="D62"/>
    </row>
    <row r="63" spans="1:4" x14ac:dyDescent="0.25">
      <c r="B63"/>
      <c r="C63"/>
      <c r="D63"/>
    </row>
    <row r="64" spans="1:4" x14ac:dyDescent="0.25">
      <c r="B64"/>
      <c r="C64"/>
      <c r="D64"/>
    </row>
    <row r="65" spans="2:4" x14ac:dyDescent="0.25">
      <c r="B65"/>
      <c r="C65"/>
      <c r="D65"/>
    </row>
    <row r="66" spans="2:4" x14ac:dyDescent="0.25">
      <c r="B66"/>
      <c r="C66"/>
      <c r="D66"/>
    </row>
    <row r="67" spans="2:4" x14ac:dyDescent="0.25">
      <c r="B67"/>
      <c r="C67"/>
      <c r="D67"/>
    </row>
    <row r="68" spans="2:4" x14ac:dyDescent="0.25">
      <c r="B68"/>
      <c r="C68"/>
      <c r="D68"/>
    </row>
    <row r="69" spans="2:4" x14ac:dyDescent="0.25">
      <c r="B69"/>
      <c r="C69"/>
      <c r="D69"/>
    </row>
    <row r="70" spans="2:4" x14ac:dyDescent="0.25">
      <c r="B70"/>
      <c r="C70"/>
      <c r="D70"/>
    </row>
    <row r="71" spans="2:4" x14ac:dyDescent="0.25">
      <c r="B71"/>
      <c r="C71"/>
      <c r="D71"/>
    </row>
    <row r="72" spans="2:4" x14ac:dyDescent="0.25">
      <c r="B72"/>
      <c r="C72"/>
      <c r="D72"/>
    </row>
    <row r="73" spans="2:4" x14ac:dyDescent="0.25">
      <c r="B73"/>
      <c r="C73"/>
      <c r="D73"/>
    </row>
    <row r="74" spans="2:4" x14ac:dyDescent="0.25">
      <c r="B74"/>
      <c r="C74"/>
      <c r="D74"/>
    </row>
    <row r="75" spans="2:4" x14ac:dyDescent="0.25">
      <c r="B75"/>
      <c r="C75"/>
      <c r="D75"/>
    </row>
    <row r="76" spans="2:4" x14ac:dyDescent="0.25">
      <c r="B76"/>
      <c r="C76"/>
      <c r="D76"/>
    </row>
    <row r="77" spans="2:4" x14ac:dyDescent="0.25">
      <c r="B77"/>
      <c r="C77"/>
      <c r="D77"/>
    </row>
    <row r="78" spans="2:4" x14ac:dyDescent="0.25">
      <c r="B78"/>
      <c r="C78"/>
      <c r="D78"/>
    </row>
    <row r="79" spans="2:4" x14ac:dyDescent="0.25">
      <c r="B79"/>
      <c r="C79"/>
      <c r="D79"/>
    </row>
    <row r="80" spans="2:4" x14ac:dyDescent="0.25">
      <c r="B80"/>
      <c r="C80"/>
      <c r="D80"/>
    </row>
    <row r="81" spans="2:4" x14ac:dyDescent="0.25">
      <c r="B81"/>
      <c r="C81"/>
      <c r="D81"/>
    </row>
    <row r="82" spans="2:4" x14ac:dyDescent="0.25">
      <c r="B82"/>
      <c r="C82"/>
      <c r="D82"/>
    </row>
    <row r="83" spans="2:4" x14ac:dyDescent="0.25">
      <c r="B83"/>
      <c r="C83"/>
      <c r="D83"/>
    </row>
    <row r="84" spans="2:4" x14ac:dyDescent="0.25">
      <c r="B84"/>
      <c r="C84"/>
      <c r="D84"/>
    </row>
    <row r="85" spans="2:4" x14ac:dyDescent="0.25">
      <c r="B85"/>
      <c r="C85"/>
      <c r="D85"/>
    </row>
    <row r="86" spans="2:4" x14ac:dyDescent="0.25">
      <c r="B86"/>
      <c r="C86"/>
      <c r="D86"/>
    </row>
    <row r="87" spans="2:4" x14ac:dyDescent="0.25">
      <c r="B87"/>
      <c r="C87"/>
      <c r="D87"/>
    </row>
    <row r="88" spans="2:4" x14ac:dyDescent="0.25">
      <c r="B88"/>
      <c r="C88"/>
      <c r="D88"/>
    </row>
    <row r="89" spans="2:4" x14ac:dyDescent="0.25">
      <c r="B89"/>
      <c r="C89"/>
      <c r="D89"/>
    </row>
    <row r="90" spans="2:4" x14ac:dyDescent="0.25">
      <c r="B90"/>
      <c r="C90"/>
      <c r="D90"/>
    </row>
    <row r="91" spans="2:4" x14ac:dyDescent="0.25">
      <c r="B91"/>
      <c r="C91"/>
      <c r="D91"/>
    </row>
    <row r="92" spans="2:4" x14ac:dyDescent="0.25">
      <c r="B92"/>
      <c r="C92"/>
      <c r="D92"/>
    </row>
    <row r="93" spans="2:4" x14ac:dyDescent="0.25">
      <c r="B93"/>
      <c r="C93"/>
      <c r="D93"/>
    </row>
    <row r="94" spans="2:4" x14ac:dyDescent="0.25">
      <c r="B94"/>
      <c r="C94"/>
      <c r="D94"/>
    </row>
    <row r="95" spans="2:4" x14ac:dyDescent="0.25">
      <c r="B95"/>
      <c r="C95"/>
      <c r="D95"/>
    </row>
    <row r="96" spans="2:4" x14ac:dyDescent="0.25">
      <c r="B96"/>
      <c r="C96"/>
      <c r="D96"/>
    </row>
    <row r="97" spans="2:4" x14ac:dyDescent="0.25">
      <c r="B97"/>
      <c r="C97"/>
      <c r="D97"/>
    </row>
    <row r="98" spans="2:4" x14ac:dyDescent="0.25">
      <c r="B98"/>
      <c r="C98"/>
      <c r="D98"/>
    </row>
    <row r="99" spans="2:4" x14ac:dyDescent="0.25">
      <c r="B99"/>
      <c r="C99"/>
      <c r="D99"/>
    </row>
    <row r="100" spans="2:4" x14ac:dyDescent="0.25">
      <c r="B100"/>
      <c r="C100"/>
      <c r="D100"/>
    </row>
    <row r="101" spans="2:4" x14ac:dyDescent="0.25">
      <c r="B101"/>
      <c r="C101"/>
      <c r="D101"/>
    </row>
    <row r="102" spans="2:4" x14ac:dyDescent="0.25">
      <c r="B102"/>
      <c r="C102"/>
      <c r="D102"/>
    </row>
    <row r="103" spans="2:4" x14ac:dyDescent="0.25">
      <c r="B103"/>
      <c r="C103"/>
      <c r="D103"/>
    </row>
    <row r="104" spans="2:4" x14ac:dyDescent="0.25">
      <c r="B104"/>
      <c r="C104"/>
      <c r="D104"/>
    </row>
    <row r="105" spans="2:4" x14ac:dyDescent="0.25">
      <c r="B105"/>
      <c r="C105"/>
      <c r="D105"/>
    </row>
    <row r="106" spans="2:4" x14ac:dyDescent="0.25">
      <c r="B106"/>
      <c r="C106"/>
      <c r="D106"/>
    </row>
    <row r="107" spans="2:4" x14ac:dyDescent="0.25">
      <c r="B107"/>
      <c r="C107"/>
      <c r="D107"/>
    </row>
    <row r="108" spans="2:4" x14ac:dyDescent="0.25">
      <c r="B108"/>
      <c r="C108"/>
      <c r="D108"/>
    </row>
    <row r="109" spans="2:4" x14ac:dyDescent="0.25">
      <c r="B109"/>
      <c r="C109"/>
      <c r="D109"/>
    </row>
    <row r="110" spans="2:4" x14ac:dyDescent="0.25">
      <c r="B110"/>
      <c r="C110"/>
      <c r="D110"/>
    </row>
    <row r="111" spans="2:4" x14ac:dyDescent="0.25">
      <c r="B111"/>
      <c r="C111"/>
      <c r="D111"/>
    </row>
    <row r="112" spans="2:4" x14ac:dyDescent="0.25">
      <c r="B112"/>
      <c r="C112"/>
      <c r="D112"/>
    </row>
    <row r="113" spans="2:4" x14ac:dyDescent="0.25">
      <c r="B113"/>
      <c r="C113"/>
      <c r="D113"/>
    </row>
    <row r="114" spans="2:4" x14ac:dyDescent="0.25">
      <c r="B114"/>
      <c r="C114"/>
      <c r="D114"/>
    </row>
    <row r="115" spans="2:4" x14ac:dyDescent="0.25">
      <c r="B115"/>
      <c r="C115"/>
      <c r="D115"/>
    </row>
    <row r="116" spans="2:4" x14ac:dyDescent="0.25">
      <c r="B116"/>
      <c r="C116"/>
      <c r="D116"/>
    </row>
    <row r="117" spans="2:4" x14ac:dyDescent="0.25">
      <c r="B117"/>
      <c r="C117"/>
      <c r="D117"/>
    </row>
    <row r="118" spans="2:4" x14ac:dyDescent="0.25">
      <c r="B118"/>
      <c r="C118"/>
      <c r="D118"/>
    </row>
    <row r="119" spans="2:4" x14ac:dyDescent="0.25">
      <c r="B119"/>
      <c r="C119"/>
      <c r="D119"/>
    </row>
    <row r="120" spans="2:4" x14ac:dyDescent="0.25">
      <c r="B120"/>
      <c r="C120"/>
      <c r="D120"/>
    </row>
    <row r="121" spans="2:4" x14ac:dyDescent="0.25">
      <c r="B121"/>
      <c r="C121"/>
      <c r="D121"/>
    </row>
    <row r="122" spans="2:4" x14ac:dyDescent="0.25">
      <c r="B122"/>
      <c r="C122"/>
      <c r="D122"/>
    </row>
    <row r="123" spans="2:4" x14ac:dyDescent="0.25">
      <c r="B123"/>
      <c r="C123"/>
      <c r="D123"/>
    </row>
    <row r="124" spans="2:4" x14ac:dyDescent="0.25">
      <c r="B124"/>
      <c r="C124"/>
      <c r="D124"/>
    </row>
    <row r="125" spans="2:4" x14ac:dyDescent="0.25">
      <c r="B125"/>
      <c r="C125"/>
      <c r="D125"/>
    </row>
    <row r="126" spans="2:4" x14ac:dyDescent="0.25">
      <c r="B126"/>
      <c r="C126"/>
      <c r="D126"/>
    </row>
    <row r="127" spans="2:4" x14ac:dyDescent="0.25">
      <c r="B127"/>
      <c r="C127"/>
      <c r="D127"/>
    </row>
    <row r="128" spans="2:4" x14ac:dyDescent="0.25">
      <c r="B128"/>
      <c r="C128"/>
      <c r="D128"/>
    </row>
    <row r="129" spans="2:4" x14ac:dyDescent="0.25">
      <c r="B129"/>
      <c r="C129"/>
      <c r="D129"/>
    </row>
    <row r="130" spans="2:4" x14ac:dyDescent="0.25">
      <c r="B130"/>
      <c r="C130"/>
      <c r="D130"/>
    </row>
    <row r="131" spans="2:4" x14ac:dyDescent="0.25">
      <c r="B131"/>
      <c r="C131"/>
      <c r="D131"/>
    </row>
    <row r="132" spans="2:4" x14ac:dyDescent="0.25">
      <c r="B132"/>
      <c r="C132"/>
      <c r="D132"/>
    </row>
    <row r="133" spans="2:4" x14ac:dyDescent="0.25">
      <c r="B133"/>
      <c r="C133"/>
      <c r="D133"/>
    </row>
    <row r="134" spans="2:4" x14ac:dyDescent="0.25">
      <c r="B134"/>
      <c r="C134"/>
      <c r="D134"/>
    </row>
    <row r="135" spans="2:4" x14ac:dyDescent="0.25">
      <c r="B135"/>
      <c r="C135"/>
      <c r="D135"/>
    </row>
    <row r="136" spans="2:4" x14ac:dyDescent="0.25">
      <c r="B136"/>
      <c r="C136"/>
      <c r="D136"/>
    </row>
    <row r="137" spans="2:4" x14ac:dyDescent="0.25">
      <c r="B137"/>
      <c r="C137"/>
      <c r="D137"/>
    </row>
    <row r="138" spans="2:4" x14ac:dyDescent="0.25">
      <c r="B138"/>
      <c r="C138"/>
      <c r="D138"/>
    </row>
    <row r="139" spans="2:4" x14ac:dyDescent="0.25">
      <c r="B139"/>
      <c r="C139"/>
      <c r="D139"/>
    </row>
    <row r="140" spans="2:4" x14ac:dyDescent="0.25">
      <c r="B140"/>
      <c r="C140"/>
      <c r="D140"/>
    </row>
    <row r="141" spans="2:4" x14ac:dyDescent="0.25">
      <c r="B141"/>
      <c r="C141"/>
      <c r="D141"/>
    </row>
    <row r="142" spans="2:4" x14ac:dyDescent="0.25">
      <c r="B142"/>
      <c r="C142"/>
      <c r="D142"/>
    </row>
    <row r="143" spans="2:4" x14ac:dyDescent="0.25">
      <c r="B143"/>
      <c r="C143"/>
      <c r="D143"/>
    </row>
    <row r="144" spans="2:4" x14ac:dyDescent="0.25">
      <c r="B144"/>
      <c r="C144"/>
      <c r="D144"/>
    </row>
    <row r="145" spans="2:4" x14ac:dyDescent="0.25">
      <c r="B145"/>
      <c r="C145"/>
      <c r="D145"/>
    </row>
    <row r="146" spans="2:4" x14ac:dyDescent="0.25">
      <c r="B146"/>
      <c r="C146"/>
      <c r="D146"/>
    </row>
    <row r="147" spans="2:4" x14ac:dyDescent="0.25">
      <c r="B147"/>
      <c r="C147"/>
      <c r="D147"/>
    </row>
    <row r="148" spans="2:4" x14ac:dyDescent="0.25">
      <c r="B148"/>
      <c r="C148"/>
      <c r="D148"/>
    </row>
    <row r="149" spans="2:4" x14ac:dyDescent="0.25">
      <c r="B149"/>
      <c r="C149"/>
      <c r="D149"/>
    </row>
    <row r="150" spans="2:4" x14ac:dyDescent="0.25">
      <c r="B150"/>
      <c r="C150"/>
      <c r="D150"/>
    </row>
    <row r="151" spans="2:4" x14ac:dyDescent="0.25">
      <c r="B151"/>
      <c r="C151"/>
      <c r="D151"/>
    </row>
    <row r="152" spans="2:4" x14ac:dyDescent="0.25">
      <c r="B152"/>
      <c r="C152"/>
      <c r="D152"/>
    </row>
    <row r="153" spans="2:4" x14ac:dyDescent="0.25">
      <c r="B153"/>
      <c r="C153"/>
      <c r="D153"/>
    </row>
    <row r="154" spans="2:4" x14ac:dyDescent="0.25">
      <c r="B154"/>
      <c r="C154"/>
      <c r="D154"/>
    </row>
    <row r="155" spans="2:4" x14ac:dyDescent="0.25">
      <c r="B155"/>
      <c r="C155"/>
      <c r="D155"/>
    </row>
    <row r="156" spans="2:4" x14ac:dyDescent="0.25">
      <c r="B156"/>
      <c r="C156"/>
      <c r="D156"/>
    </row>
    <row r="157" spans="2:4" x14ac:dyDescent="0.25">
      <c r="B157"/>
      <c r="C157"/>
      <c r="D157"/>
    </row>
    <row r="158" spans="2:4" x14ac:dyDescent="0.25">
      <c r="B158"/>
      <c r="C158"/>
      <c r="D158"/>
    </row>
    <row r="159" spans="2:4" x14ac:dyDescent="0.25">
      <c r="B159"/>
      <c r="C159"/>
      <c r="D159"/>
    </row>
    <row r="160" spans="2:4" x14ac:dyDescent="0.25">
      <c r="B160"/>
      <c r="C160"/>
      <c r="D160"/>
    </row>
    <row r="161" spans="2:4" x14ac:dyDescent="0.25">
      <c r="B161"/>
      <c r="C161"/>
      <c r="D161"/>
    </row>
    <row r="162" spans="2:4" x14ac:dyDescent="0.25">
      <c r="B162"/>
      <c r="C162"/>
      <c r="D162"/>
    </row>
    <row r="163" spans="2:4" x14ac:dyDescent="0.25">
      <c r="B163"/>
      <c r="C163"/>
      <c r="D163"/>
    </row>
    <row r="164" spans="2:4" x14ac:dyDescent="0.25">
      <c r="B164"/>
      <c r="C164"/>
      <c r="D164"/>
    </row>
    <row r="165" spans="2:4" x14ac:dyDescent="0.25">
      <c r="B165"/>
      <c r="C165"/>
      <c r="D165"/>
    </row>
    <row r="166" spans="2:4" x14ac:dyDescent="0.25">
      <c r="B166"/>
      <c r="C166"/>
      <c r="D166"/>
    </row>
    <row r="167" spans="2:4" x14ac:dyDescent="0.25">
      <c r="B167"/>
      <c r="C167"/>
      <c r="D167"/>
    </row>
    <row r="168" spans="2:4" x14ac:dyDescent="0.25">
      <c r="B168"/>
      <c r="C168"/>
      <c r="D168"/>
    </row>
    <row r="169" spans="2:4" x14ac:dyDescent="0.25">
      <c r="B169"/>
      <c r="C169"/>
      <c r="D169"/>
    </row>
    <row r="170" spans="2:4" x14ac:dyDescent="0.25">
      <c r="B170"/>
      <c r="C170"/>
      <c r="D170"/>
    </row>
    <row r="171" spans="2:4" x14ac:dyDescent="0.25">
      <c r="B171"/>
      <c r="C171"/>
      <c r="D171"/>
    </row>
    <row r="172" spans="2:4" x14ac:dyDescent="0.25">
      <c r="B172"/>
      <c r="C172"/>
      <c r="D172"/>
    </row>
    <row r="173" spans="2:4" x14ac:dyDescent="0.25">
      <c r="B173"/>
      <c r="C173"/>
      <c r="D173"/>
    </row>
    <row r="174" spans="2:4" x14ac:dyDescent="0.25">
      <c r="B174"/>
      <c r="C174"/>
      <c r="D174"/>
    </row>
    <row r="175" spans="2:4" x14ac:dyDescent="0.25">
      <c r="B175"/>
      <c r="C175"/>
      <c r="D175"/>
    </row>
    <row r="176" spans="2:4" x14ac:dyDescent="0.25">
      <c r="B176"/>
      <c r="C176"/>
      <c r="D176"/>
    </row>
    <row r="177" spans="2:4" x14ac:dyDescent="0.25">
      <c r="B177"/>
      <c r="C177"/>
      <c r="D177"/>
    </row>
    <row r="178" spans="2:4" x14ac:dyDescent="0.25">
      <c r="B178"/>
      <c r="C178"/>
      <c r="D178"/>
    </row>
    <row r="179" spans="2:4" x14ac:dyDescent="0.25">
      <c r="B179"/>
      <c r="C179"/>
      <c r="D179"/>
    </row>
    <row r="180" spans="2:4" x14ac:dyDescent="0.25">
      <c r="B180"/>
      <c r="C180"/>
      <c r="D180"/>
    </row>
    <row r="181" spans="2:4" x14ac:dyDescent="0.25">
      <c r="B181"/>
      <c r="C181"/>
      <c r="D181"/>
    </row>
    <row r="182" spans="2:4" x14ac:dyDescent="0.25">
      <c r="B182"/>
      <c r="C182"/>
      <c r="D182"/>
    </row>
    <row r="183" spans="2:4" x14ac:dyDescent="0.25">
      <c r="B183"/>
      <c r="C183"/>
      <c r="D183"/>
    </row>
    <row r="184" spans="2:4" x14ac:dyDescent="0.25">
      <c r="B184"/>
      <c r="C184"/>
      <c r="D184"/>
    </row>
    <row r="185" spans="2:4" x14ac:dyDescent="0.25">
      <c r="B185"/>
      <c r="C185"/>
      <c r="D185"/>
    </row>
    <row r="186" spans="2:4" x14ac:dyDescent="0.25">
      <c r="B186"/>
      <c r="C186"/>
      <c r="D186"/>
    </row>
    <row r="187" spans="2:4" x14ac:dyDescent="0.25">
      <c r="B187"/>
      <c r="C187"/>
      <c r="D187"/>
    </row>
    <row r="188" spans="2:4" x14ac:dyDescent="0.25">
      <c r="B188"/>
      <c r="C188"/>
      <c r="D188"/>
    </row>
    <row r="189" spans="2:4" x14ac:dyDescent="0.25">
      <c r="B189"/>
      <c r="C189"/>
      <c r="D189"/>
    </row>
    <row r="190" spans="2:4" x14ac:dyDescent="0.25">
      <c r="B190"/>
      <c r="C190"/>
      <c r="D190"/>
    </row>
    <row r="191" spans="2:4" x14ac:dyDescent="0.25">
      <c r="B191"/>
      <c r="C191"/>
      <c r="D191"/>
    </row>
    <row r="192" spans="2:4" x14ac:dyDescent="0.25">
      <c r="B192"/>
      <c r="C192"/>
      <c r="D192"/>
    </row>
    <row r="193" spans="2:4" x14ac:dyDescent="0.25">
      <c r="B193"/>
      <c r="C193"/>
      <c r="D193"/>
    </row>
    <row r="194" spans="2:4" x14ac:dyDescent="0.25">
      <c r="B194"/>
      <c r="C194"/>
      <c r="D194"/>
    </row>
    <row r="195" spans="2:4" x14ac:dyDescent="0.25">
      <c r="B195"/>
      <c r="C195"/>
      <c r="D195"/>
    </row>
    <row r="196" spans="2:4" x14ac:dyDescent="0.25">
      <c r="B196"/>
      <c r="C196"/>
      <c r="D196"/>
    </row>
    <row r="197" spans="2:4" x14ac:dyDescent="0.25">
      <c r="B197"/>
      <c r="C197"/>
      <c r="D197"/>
    </row>
    <row r="198" spans="2:4" x14ac:dyDescent="0.25">
      <c r="B198"/>
      <c r="C198"/>
      <c r="D198"/>
    </row>
    <row r="199" spans="2:4" x14ac:dyDescent="0.25">
      <c r="B199"/>
      <c r="C199"/>
      <c r="D199"/>
    </row>
    <row r="200" spans="2:4" x14ac:dyDescent="0.25">
      <c r="B200"/>
      <c r="C200"/>
      <c r="D200"/>
    </row>
    <row r="201" spans="2:4" x14ac:dyDescent="0.25">
      <c r="B201"/>
      <c r="C201"/>
      <c r="D201"/>
    </row>
    <row r="202" spans="2:4" x14ac:dyDescent="0.25">
      <c r="B202"/>
      <c r="C202"/>
      <c r="D202"/>
    </row>
    <row r="203" spans="2:4" x14ac:dyDescent="0.25">
      <c r="B203"/>
      <c r="C203"/>
      <c r="D203"/>
    </row>
    <row r="204" spans="2:4" x14ac:dyDescent="0.25">
      <c r="B204"/>
      <c r="C204"/>
      <c r="D204"/>
    </row>
    <row r="205" spans="2:4" x14ac:dyDescent="0.25">
      <c r="B205"/>
      <c r="C205"/>
      <c r="D205"/>
    </row>
    <row r="206" spans="2:4" x14ac:dyDescent="0.25">
      <c r="B206"/>
      <c r="C206"/>
      <c r="D206"/>
    </row>
    <row r="207" spans="2:4" x14ac:dyDescent="0.25">
      <c r="B207"/>
      <c r="C207"/>
      <c r="D207"/>
    </row>
    <row r="208" spans="2:4" x14ac:dyDescent="0.25">
      <c r="B208"/>
      <c r="C208"/>
      <c r="D208"/>
    </row>
    <row r="209" spans="2:4" x14ac:dyDescent="0.25">
      <c r="B209"/>
      <c r="C209"/>
      <c r="D209"/>
    </row>
    <row r="210" spans="2:4" x14ac:dyDescent="0.25">
      <c r="B210"/>
      <c r="C210"/>
      <c r="D210"/>
    </row>
    <row r="211" spans="2:4" x14ac:dyDescent="0.25">
      <c r="B211"/>
      <c r="C211"/>
      <c r="D211"/>
    </row>
    <row r="212" spans="2:4" x14ac:dyDescent="0.25">
      <c r="B212"/>
      <c r="C212"/>
      <c r="D212"/>
    </row>
    <row r="213" spans="2:4" x14ac:dyDescent="0.25">
      <c r="B213"/>
      <c r="C213"/>
      <c r="D213"/>
    </row>
    <row r="214" spans="2:4" x14ac:dyDescent="0.25">
      <c r="B214"/>
      <c r="C214"/>
      <c r="D214"/>
    </row>
    <row r="215" spans="2:4" x14ac:dyDescent="0.25">
      <c r="B215"/>
      <c r="C215"/>
      <c r="D215"/>
    </row>
    <row r="216" spans="2:4" x14ac:dyDescent="0.25">
      <c r="B216"/>
      <c r="C216"/>
      <c r="D216"/>
    </row>
    <row r="217" spans="2:4" x14ac:dyDescent="0.25">
      <c r="B217"/>
      <c r="C217"/>
      <c r="D217"/>
    </row>
    <row r="218" spans="2:4" x14ac:dyDescent="0.25">
      <c r="B218"/>
      <c r="C218"/>
      <c r="D218"/>
    </row>
    <row r="219" spans="2:4" x14ac:dyDescent="0.25">
      <c r="B219"/>
      <c r="C219"/>
      <c r="D219"/>
    </row>
    <row r="220" spans="2:4" x14ac:dyDescent="0.25">
      <c r="B220"/>
      <c r="C220"/>
      <c r="D220"/>
    </row>
    <row r="221" spans="2:4" x14ac:dyDescent="0.25">
      <c r="B221"/>
      <c r="C221"/>
      <c r="D221"/>
    </row>
    <row r="222" spans="2:4" x14ac:dyDescent="0.25">
      <c r="B222"/>
      <c r="C222"/>
      <c r="D222"/>
    </row>
    <row r="223" spans="2:4" x14ac:dyDescent="0.25">
      <c r="B223"/>
      <c r="C223"/>
      <c r="D223"/>
    </row>
    <row r="224" spans="2:4" x14ac:dyDescent="0.25">
      <c r="B224"/>
      <c r="C224"/>
      <c r="D224"/>
    </row>
    <row r="225" spans="2:4" x14ac:dyDescent="0.25">
      <c r="B225"/>
      <c r="C225"/>
      <c r="D225"/>
    </row>
    <row r="226" spans="2:4" x14ac:dyDescent="0.25">
      <c r="B226"/>
      <c r="C226"/>
      <c r="D226"/>
    </row>
    <row r="227" spans="2:4" x14ac:dyDescent="0.25">
      <c r="B227"/>
      <c r="C227"/>
      <c r="D227"/>
    </row>
    <row r="228" spans="2:4" x14ac:dyDescent="0.25">
      <c r="B228"/>
      <c r="C228"/>
      <c r="D228"/>
    </row>
    <row r="229" spans="2:4" x14ac:dyDescent="0.25">
      <c r="B229"/>
      <c r="C229"/>
      <c r="D229"/>
    </row>
    <row r="230" spans="2:4" x14ac:dyDescent="0.25">
      <c r="B230"/>
      <c r="C230"/>
      <c r="D230"/>
    </row>
    <row r="231" spans="2:4" x14ac:dyDescent="0.25">
      <c r="B231"/>
      <c r="C231"/>
      <c r="D231"/>
    </row>
    <row r="232" spans="2:4" x14ac:dyDescent="0.25">
      <c r="B232"/>
      <c r="C232"/>
      <c r="D232"/>
    </row>
    <row r="233" spans="2:4" x14ac:dyDescent="0.25">
      <c r="B233"/>
      <c r="C233"/>
      <c r="D233"/>
    </row>
    <row r="234" spans="2:4" x14ac:dyDescent="0.25">
      <c r="B234"/>
      <c r="C234"/>
      <c r="D234"/>
    </row>
    <row r="235" spans="2:4" x14ac:dyDescent="0.25">
      <c r="B235"/>
      <c r="C235"/>
      <c r="D235"/>
    </row>
    <row r="236" spans="2:4" x14ac:dyDescent="0.25">
      <c r="B236"/>
      <c r="C236"/>
      <c r="D236"/>
    </row>
    <row r="237" spans="2:4" x14ac:dyDescent="0.25">
      <c r="B237"/>
      <c r="C237"/>
      <c r="D237"/>
    </row>
    <row r="238" spans="2:4" x14ac:dyDescent="0.25">
      <c r="B238"/>
      <c r="C238"/>
      <c r="D238"/>
    </row>
    <row r="239" spans="2:4" x14ac:dyDescent="0.25">
      <c r="B239"/>
      <c r="C239"/>
      <c r="D239"/>
    </row>
    <row r="240" spans="2:4" x14ac:dyDescent="0.25">
      <c r="B240"/>
      <c r="C240"/>
      <c r="D240"/>
    </row>
    <row r="241" spans="2:4" x14ac:dyDescent="0.25">
      <c r="B241"/>
      <c r="C241"/>
      <c r="D241"/>
    </row>
    <row r="242" spans="2:4" x14ac:dyDescent="0.25">
      <c r="B242"/>
      <c r="C242"/>
      <c r="D242"/>
    </row>
    <row r="243" spans="2:4" x14ac:dyDescent="0.25">
      <c r="B243"/>
      <c r="C243"/>
      <c r="D243"/>
    </row>
    <row r="244" spans="2:4" x14ac:dyDescent="0.25">
      <c r="B244"/>
      <c r="C244"/>
      <c r="D244"/>
    </row>
    <row r="245" spans="2:4" x14ac:dyDescent="0.25">
      <c r="B245"/>
      <c r="C245"/>
      <c r="D245"/>
    </row>
    <row r="246" spans="2:4" x14ac:dyDescent="0.25">
      <c r="B246"/>
      <c r="C246"/>
      <c r="D246"/>
    </row>
    <row r="247" spans="2:4" x14ac:dyDescent="0.25">
      <c r="B247"/>
      <c r="C247"/>
      <c r="D247"/>
    </row>
    <row r="248" spans="2:4" x14ac:dyDescent="0.25">
      <c r="B248"/>
      <c r="C248"/>
      <c r="D248"/>
    </row>
    <row r="249" spans="2:4" x14ac:dyDescent="0.25">
      <c r="B249"/>
      <c r="C249"/>
      <c r="D249"/>
    </row>
    <row r="250" spans="2:4" x14ac:dyDescent="0.25">
      <c r="B250"/>
      <c r="C250"/>
      <c r="D250"/>
    </row>
    <row r="251" spans="2:4" x14ac:dyDescent="0.25">
      <c r="B251"/>
      <c r="C251"/>
      <c r="D251"/>
    </row>
    <row r="252" spans="2:4" x14ac:dyDescent="0.25">
      <c r="B252"/>
      <c r="C252"/>
      <c r="D252"/>
    </row>
    <row r="253" spans="2:4" x14ac:dyDescent="0.25">
      <c r="B253"/>
      <c r="C253"/>
      <c r="D253"/>
    </row>
    <row r="254" spans="2:4" x14ac:dyDescent="0.25">
      <c r="B254"/>
      <c r="C254"/>
      <c r="D254"/>
    </row>
    <row r="255" spans="2:4" x14ac:dyDescent="0.25">
      <c r="B255"/>
      <c r="C255"/>
      <c r="D255"/>
    </row>
    <row r="256" spans="2:4" x14ac:dyDescent="0.25">
      <c r="B256"/>
      <c r="C256"/>
      <c r="D256"/>
    </row>
    <row r="257" spans="2:4" x14ac:dyDescent="0.25">
      <c r="B257"/>
      <c r="C257"/>
      <c r="D257"/>
    </row>
    <row r="258" spans="2:4" x14ac:dyDescent="0.25">
      <c r="B258"/>
      <c r="C258"/>
      <c r="D258"/>
    </row>
    <row r="259" spans="2:4" x14ac:dyDescent="0.25">
      <c r="B259"/>
      <c r="C259"/>
      <c r="D259"/>
    </row>
    <row r="260" spans="2:4" x14ac:dyDescent="0.25">
      <c r="B260"/>
      <c r="C260"/>
      <c r="D260"/>
    </row>
    <row r="261" spans="2:4" x14ac:dyDescent="0.25">
      <c r="B261"/>
      <c r="C261"/>
      <c r="D261"/>
    </row>
    <row r="262" spans="2:4" x14ac:dyDescent="0.25">
      <c r="B262"/>
      <c r="C262"/>
      <c r="D262"/>
    </row>
    <row r="263" spans="2:4" x14ac:dyDescent="0.25">
      <c r="B263"/>
      <c r="C263"/>
      <c r="D263"/>
    </row>
    <row r="264" spans="2:4" x14ac:dyDescent="0.25">
      <c r="B264"/>
      <c r="C264"/>
      <c r="D264"/>
    </row>
    <row r="265" spans="2:4" x14ac:dyDescent="0.25">
      <c r="B265"/>
      <c r="C265"/>
      <c r="D265"/>
    </row>
    <row r="266" spans="2:4" x14ac:dyDescent="0.25">
      <c r="B266"/>
      <c r="C266"/>
      <c r="D266"/>
    </row>
    <row r="267" spans="2:4" x14ac:dyDescent="0.25">
      <c r="B267"/>
      <c r="C267"/>
      <c r="D267"/>
    </row>
    <row r="268" spans="2:4" x14ac:dyDescent="0.25">
      <c r="B268"/>
      <c r="C268"/>
      <c r="D268"/>
    </row>
    <row r="269" spans="2:4" x14ac:dyDescent="0.25">
      <c r="B269"/>
      <c r="C269"/>
      <c r="D269"/>
    </row>
    <row r="270" spans="2:4" x14ac:dyDescent="0.25">
      <c r="B270"/>
      <c r="C270"/>
      <c r="D270"/>
    </row>
    <row r="271" spans="2:4" x14ac:dyDescent="0.25">
      <c r="B271"/>
      <c r="C271"/>
      <c r="D271"/>
    </row>
    <row r="272" spans="2:4" x14ac:dyDescent="0.25">
      <c r="B272"/>
      <c r="C272"/>
      <c r="D272"/>
    </row>
    <row r="273" spans="2:4" x14ac:dyDescent="0.25">
      <c r="B273"/>
      <c r="C273"/>
      <c r="D273"/>
    </row>
    <row r="274" spans="2:4" x14ac:dyDescent="0.25">
      <c r="B274"/>
      <c r="C274"/>
      <c r="D274"/>
    </row>
    <row r="275" spans="2:4" x14ac:dyDescent="0.25">
      <c r="B275"/>
      <c r="C275"/>
      <c r="D275"/>
    </row>
    <row r="276" spans="2:4" x14ac:dyDescent="0.25">
      <c r="B276"/>
      <c r="C276"/>
      <c r="D276"/>
    </row>
    <row r="277" spans="2:4" x14ac:dyDescent="0.25">
      <c r="B277"/>
      <c r="C277"/>
      <c r="D277"/>
    </row>
    <row r="278" spans="2:4" x14ac:dyDescent="0.25">
      <c r="B278"/>
      <c r="C278"/>
      <c r="D278"/>
    </row>
    <row r="279" spans="2:4" x14ac:dyDescent="0.25">
      <c r="B279"/>
      <c r="C279"/>
      <c r="D279"/>
    </row>
    <row r="280" spans="2:4" x14ac:dyDescent="0.25">
      <c r="B280"/>
      <c r="C280"/>
      <c r="D280"/>
    </row>
    <row r="281" spans="2:4" x14ac:dyDescent="0.25">
      <c r="B281"/>
      <c r="C281"/>
      <c r="D281"/>
    </row>
    <row r="282" spans="2:4" x14ac:dyDescent="0.25">
      <c r="B282"/>
      <c r="C282"/>
      <c r="D282"/>
    </row>
    <row r="283" spans="2:4" x14ac:dyDescent="0.25">
      <c r="B283"/>
      <c r="C283"/>
      <c r="D283"/>
    </row>
    <row r="284" spans="2:4" x14ac:dyDescent="0.25">
      <c r="B284"/>
      <c r="C284"/>
      <c r="D284"/>
    </row>
    <row r="285" spans="2:4" x14ac:dyDescent="0.25">
      <c r="B285"/>
      <c r="C285"/>
      <c r="D285"/>
    </row>
    <row r="286" spans="2:4" x14ac:dyDescent="0.25">
      <c r="B286"/>
      <c r="C286"/>
      <c r="D286"/>
    </row>
    <row r="287" spans="2:4" x14ac:dyDescent="0.25">
      <c r="B287"/>
      <c r="C287"/>
      <c r="D287"/>
    </row>
    <row r="288" spans="2:4" x14ac:dyDescent="0.25">
      <c r="B288"/>
      <c r="C288"/>
      <c r="D288"/>
    </row>
    <row r="289" spans="2:4" x14ac:dyDescent="0.25">
      <c r="B289"/>
      <c r="C289"/>
      <c r="D289"/>
    </row>
    <row r="290" spans="2:4" x14ac:dyDescent="0.25">
      <c r="B290"/>
      <c r="C290"/>
      <c r="D290"/>
    </row>
    <row r="291" spans="2:4" x14ac:dyDescent="0.25">
      <c r="B291"/>
      <c r="C291"/>
      <c r="D291"/>
    </row>
    <row r="292" spans="2:4" x14ac:dyDescent="0.25">
      <c r="B292"/>
      <c r="C292"/>
      <c r="D292"/>
    </row>
    <row r="293" spans="2:4" x14ac:dyDescent="0.25">
      <c r="B293"/>
      <c r="C293"/>
      <c r="D293"/>
    </row>
    <row r="294" spans="2:4" x14ac:dyDescent="0.25">
      <c r="B294"/>
      <c r="C294"/>
      <c r="D294"/>
    </row>
    <row r="295" spans="2:4" x14ac:dyDescent="0.25">
      <c r="B295"/>
      <c r="C295"/>
      <c r="D295"/>
    </row>
    <row r="296" spans="2:4" x14ac:dyDescent="0.25">
      <c r="B296"/>
      <c r="C296"/>
      <c r="D296"/>
    </row>
    <row r="297" spans="2:4" x14ac:dyDescent="0.25">
      <c r="B297"/>
      <c r="C297"/>
      <c r="D297"/>
    </row>
    <row r="298" spans="2:4" x14ac:dyDescent="0.25">
      <c r="B298"/>
      <c r="C298"/>
      <c r="D298"/>
    </row>
    <row r="299" spans="2:4" x14ac:dyDescent="0.25">
      <c r="B299"/>
      <c r="C299"/>
      <c r="D299"/>
    </row>
    <row r="300" spans="2:4" x14ac:dyDescent="0.25">
      <c r="B300"/>
      <c r="C300"/>
      <c r="D300"/>
    </row>
    <row r="301" spans="2:4" x14ac:dyDescent="0.25">
      <c r="B301"/>
      <c r="C301"/>
      <c r="D301"/>
    </row>
    <row r="302" spans="2:4" x14ac:dyDescent="0.25">
      <c r="B302"/>
      <c r="C302"/>
      <c r="D302"/>
    </row>
    <row r="303" spans="2:4" x14ac:dyDescent="0.25">
      <c r="B303"/>
      <c r="C303"/>
      <c r="D303"/>
    </row>
    <row r="304" spans="2:4" x14ac:dyDescent="0.25">
      <c r="B304"/>
      <c r="C304"/>
      <c r="D304"/>
    </row>
    <row r="305" spans="2:4" x14ac:dyDescent="0.25">
      <c r="B305"/>
      <c r="C305"/>
      <c r="D305"/>
    </row>
    <row r="306" spans="2:4" x14ac:dyDescent="0.25">
      <c r="B306"/>
      <c r="C306"/>
      <c r="D306"/>
    </row>
    <row r="307" spans="2:4" x14ac:dyDescent="0.25">
      <c r="B307"/>
      <c r="C307"/>
      <c r="D307"/>
    </row>
    <row r="308" spans="2:4" x14ac:dyDescent="0.25">
      <c r="B308"/>
      <c r="C308"/>
      <c r="D308"/>
    </row>
    <row r="309" spans="2:4" x14ac:dyDescent="0.25">
      <c r="B309"/>
      <c r="C309"/>
      <c r="D309"/>
    </row>
    <row r="310" spans="2:4" x14ac:dyDescent="0.25">
      <c r="B310"/>
      <c r="C310"/>
      <c r="D310"/>
    </row>
    <row r="311" spans="2:4" x14ac:dyDescent="0.25">
      <c r="B311"/>
      <c r="C311"/>
      <c r="D311"/>
    </row>
    <row r="312" spans="2:4" x14ac:dyDescent="0.25">
      <c r="B312"/>
      <c r="C312"/>
      <c r="D312"/>
    </row>
    <row r="313" spans="2:4" x14ac:dyDescent="0.25">
      <c r="B313"/>
      <c r="C313"/>
      <c r="D313"/>
    </row>
    <row r="314" spans="2:4" x14ac:dyDescent="0.25">
      <c r="B314"/>
      <c r="C314"/>
      <c r="D314"/>
    </row>
    <row r="315" spans="2:4" x14ac:dyDescent="0.25">
      <c r="B315"/>
      <c r="C315"/>
      <c r="D315"/>
    </row>
    <row r="316" spans="2:4" x14ac:dyDescent="0.25">
      <c r="B316"/>
      <c r="C316"/>
      <c r="D316"/>
    </row>
    <row r="317" spans="2:4" x14ac:dyDescent="0.25">
      <c r="B317"/>
      <c r="C317"/>
      <c r="D317"/>
    </row>
    <row r="318" spans="2:4" x14ac:dyDescent="0.25">
      <c r="B318"/>
      <c r="C318"/>
      <c r="D318"/>
    </row>
    <row r="319" spans="2:4" x14ac:dyDescent="0.25">
      <c r="B319"/>
      <c r="C319"/>
      <c r="D319"/>
    </row>
    <row r="320" spans="2:4" x14ac:dyDescent="0.25">
      <c r="B320"/>
      <c r="C320"/>
      <c r="D320"/>
    </row>
    <row r="321" spans="2:4" x14ac:dyDescent="0.25">
      <c r="B321"/>
      <c r="C321"/>
      <c r="D321"/>
    </row>
    <row r="322" spans="2:4" x14ac:dyDescent="0.25">
      <c r="B322"/>
      <c r="C322"/>
      <c r="D322"/>
    </row>
    <row r="323" spans="2:4" x14ac:dyDescent="0.25">
      <c r="B323"/>
      <c r="C323"/>
      <c r="D323"/>
    </row>
    <row r="324" spans="2:4" x14ac:dyDescent="0.25">
      <c r="B324"/>
      <c r="C324"/>
      <c r="D324"/>
    </row>
    <row r="325" spans="2:4" x14ac:dyDescent="0.25">
      <c r="B325"/>
      <c r="C325"/>
      <c r="D325"/>
    </row>
    <row r="326" spans="2:4" x14ac:dyDescent="0.25">
      <c r="B326"/>
      <c r="C326"/>
      <c r="D326"/>
    </row>
    <row r="327" spans="2:4" x14ac:dyDescent="0.25">
      <c r="B327"/>
      <c r="C327"/>
      <c r="D327"/>
    </row>
    <row r="328" spans="2:4" x14ac:dyDescent="0.25">
      <c r="B328"/>
      <c r="C328"/>
      <c r="D328"/>
    </row>
    <row r="329" spans="2:4" x14ac:dyDescent="0.25">
      <c r="B329"/>
      <c r="C329"/>
      <c r="D329"/>
    </row>
    <row r="330" spans="2:4" x14ac:dyDescent="0.25">
      <c r="B330"/>
      <c r="C330"/>
      <c r="D330"/>
    </row>
    <row r="331" spans="2:4" x14ac:dyDescent="0.25">
      <c r="B331"/>
      <c r="C331"/>
      <c r="D331"/>
    </row>
    <row r="332" spans="2:4" x14ac:dyDescent="0.25">
      <c r="B332"/>
      <c r="C332"/>
      <c r="D332"/>
    </row>
    <row r="333" spans="2:4" x14ac:dyDescent="0.25">
      <c r="B333"/>
      <c r="C333"/>
      <c r="D333"/>
    </row>
    <row r="334" spans="2:4" x14ac:dyDescent="0.25">
      <c r="B334"/>
      <c r="C334"/>
      <c r="D334"/>
    </row>
    <row r="335" spans="2:4" x14ac:dyDescent="0.25">
      <c r="B335"/>
      <c r="C335"/>
      <c r="D335"/>
    </row>
    <row r="336" spans="2:4" x14ac:dyDescent="0.25">
      <c r="B336"/>
      <c r="C336"/>
      <c r="D336"/>
    </row>
    <row r="337" spans="2:4" x14ac:dyDescent="0.25">
      <c r="B337"/>
      <c r="C337"/>
      <c r="D337"/>
    </row>
    <row r="338" spans="2:4" x14ac:dyDescent="0.25">
      <c r="B338"/>
      <c r="C338"/>
      <c r="D338"/>
    </row>
    <row r="339" spans="2:4" x14ac:dyDescent="0.25">
      <c r="B339"/>
      <c r="C339"/>
      <c r="D339"/>
    </row>
    <row r="340" spans="2:4" x14ac:dyDescent="0.25">
      <c r="B340"/>
      <c r="C340"/>
      <c r="D340"/>
    </row>
    <row r="341" spans="2:4" x14ac:dyDescent="0.25">
      <c r="B341"/>
      <c r="C341"/>
      <c r="D341"/>
    </row>
    <row r="342" spans="2:4" x14ac:dyDescent="0.25">
      <c r="B342"/>
      <c r="C342"/>
      <c r="D342"/>
    </row>
    <row r="343" spans="2:4" x14ac:dyDescent="0.25">
      <c r="B343"/>
      <c r="C343"/>
      <c r="D343"/>
    </row>
    <row r="344" spans="2:4" x14ac:dyDescent="0.25">
      <c r="B344"/>
      <c r="C344"/>
      <c r="D344"/>
    </row>
    <row r="345" spans="2:4" x14ac:dyDescent="0.25">
      <c r="B345"/>
      <c r="C345"/>
      <c r="D345"/>
    </row>
    <row r="346" spans="2:4" x14ac:dyDescent="0.25">
      <c r="B346"/>
      <c r="C346"/>
      <c r="D346"/>
    </row>
    <row r="347" spans="2:4" x14ac:dyDescent="0.25">
      <c r="B347"/>
      <c r="C347"/>
      <c r="D347"/>
    </row>
    <row r="348" spans="2:4" x14ac:dyDescent="0.25">
      <c r="B348"/>
      <c r="C348"/>
      <c r="D348"/>
    </row>
    <row r="349" spans="2:4" x14ac:dyDescent="0.25">
      <c r="B349"/>
      <c r="C349"/>
      <c r="D349"/>
    </row>
    <row r="350" spans="2:4" x14ac:dyDescent="0.25">
      <c r="B350"/>
      <c r="C350"/>
      <c r="D350"/>
    </row>
    <row r="351" spans="2:4" x14ac:dyDescent="0.25">
      <c r="B351"/>
      <c r="C351"/>
      <c r="D351"/>
    </row>
    <row r="352" spans="2:4" x14ac:dyDescent="0.25">
      <c r="B352"/>
      <c r="C352"/>
      <c r="D352"/>
    </row>
    <row r="353" spans="2:4" x14ac:dyDescent="0.25">
      <c r="B353"/>
      <c r="C353"/>
      <c r="D353"/>
    </row>
    <row r="354" spans="2:4" x14ac:dyDescent="0.25">
      <c r="B354"/>
      <c r="C354"/>
      <c r="D354"/>
    </row>
    <row r="355" spans="2:4" x14ac:dyDescent="0.25">
      <c r="B355"/>
      <c r="C355"/>
      <c r="D355"/>
    </row>
    <row r="356" spans="2:4" x14ac:dyDescent="0.25">
      <c r="B356"/>
      <c r="C356"/>
      <c r="D356"/>
    </row>
    <row r="357" spans="2:4" x14ac:dyDescent="0.25">
      <c r="B357"/>
      <c r="C357"/>
      <c r="D357"/>
    </row>
    <row r="358" spans="2:4" x14ac:dyDescent="0.25">
      <c r="B358"/>
      <c r="C358"/>
      <c r="D358"/>
    </row>
    <row r="359" spans="2:4" x14ac:dyDescent="0.25">
      <c r="B359"/>
      <c r="C359"/>
      <c r="D359"/>
    </row>
    <row r="360" spans="2:4" x14ac:dyDescent="0.25">
      <c r="B360"/>
      <c r="C360"/>
      <c r="D360"/>
    </row>
    <row r="361" spans="2:4" x14ac:dyDescent="0.25">
      <c r="B361"/>
      <c r="C361"/>
      <c r="D361"/>
    </row>
    <row r="362" spans="2:4" x14ac:dyDescent="0.25">
      <c r="B362"/>
      <c r="C362"/>
      <c r="D362"/>
    </row>
    <row r="363" spans="2:4" x14ac:dyDescent="0.25">
      <c r="B363"/>
      <c r="C363"/>
      <c r="D363"/>
    </row>
    <row r="364" spans="2:4" x14ac:dyDescent="0.25">
      <c r="B364"/>
      <c r="C364"/>
      <c r="D364"/>
    </row>
    <row r="365" spans="2:4" x14ac:dyDescent="0.25">
      <c r="B365"/>
      <c r="C365"/>
      <c r="D365"/>
    </row>
    <row r="366" spans="2:4" x14ac:dyDescent="0.25">
      <c r="B366"/>
      <c r="C366"/>
      <c r="D366"/>
    </row>
    <row r="367" spans="2:4" x14ac:dyDescent="0.25">
      <c r="B367"/>
      <c r="C367"/>
      <c r="D367"/>
    </row>
    <row r="368" spans="2:4" x14ac:dyDescent="0.25">
      <c r="B368"/>
      <c r="C368"/>
      <c r="D368"/>
    </row>
    <row r="369" spans="2:4" x14ac:dyDescent="0.25">
      <c r="B369"/>
      <c r="C369"/>
      <c r="D369"/>
    </row>
    <row r="370" spans="2:4" x14ac:dyDescent="0.25">
      <c r="B370"/>
      <c r="C370"/>
      <c r="D370"/>
    </row>
    <row r="371" spans="2:4" x14ac:dyDescent="0.25">
      <c r="B371"/>
      <c r="C371"/>
      <c r="D371"/>
    </row>
    <row r="372" spans="2:4" x14ac:dyDescent="0.25">
      <c r="B372"/>
      <c r="C372"/>
      <c r="D372"/>
    </row>
    <row r="373" spans="2:4" x14ac:dyDescent="0.25">
      <c r="B373"/>
      <c r="C373"/>
      <c r="D373"/>
    </row>
    <row r="374" spans="2:4" x14ac:dyDescent="0.25">
      <c r="B374"/>
      <c r="C374"/>
      <c r="D374"/>
    </row>
    <row r="375" spans="2:4" x14ac:dyDescent="0.25">
      <c r="B375"/>
      <c r="C375"/>
      <c r="D375"/>
    </row>
    <row r="376" spans="2:4" x14ac:dyDescent="0.25">
      <c r="B376"/>
      <c r="C376"/>
      <c r="D376"/>
    </row>
    <row r="377" spans="2:4" x14ac:dyDescent="0.25">
      <c r="B377"/>
      <c r="C377"/>
      <c r="D377"/>
    </row>
    <row r="378" spans="2:4" x14ac:dyDescent="0.25">
      <c r="B378"/>
      <c r="C378"/>
      <c r="D378"/>
    </row>
    <row r="379" spans="2:4" x14ac:dyDescent="0.25">
      <c r="B379"/>
      <c r="C379"/>
      <c r="D379"/>
    </row>
    <row r="380" spans="2:4" x14ac:dyDescent="0.25">
      <c r="B380"/>
      <c r="C380"/>
      <c r="D380"/>
    </row>
    <row r="381" spans="2:4" x14ac:dyDescent="0.25">
      <c r="B381"/>
      <c r="C381"/>
      <c r="D381"/>
    </row>
    <row r="382" spans="2:4" x14ac:dyDescent="0.25">
      <c r="B382"/>
      <c r="C382"/>
      <c r="D382"/>
    </row>
    <row r="383" spans="2:4" x14ac:dyDescent="0.25">
      <c r="B383"/>
      <c r="C383"/>
      <c r="D383"/>
    </row>
    <row r="384" spans="2:4" x14ac:dyDescent="0.25">
      <c r="B384"/>
      <c r="C384"/>
      <c r="D384"/>
    </row>
    <row r="385" spans="2:4" x14ac:dyDescent="0.25">
      <c r="B385"/>
      <c r="C385"/>
      <c r="D385"/>
    </row>
    <row r="386" spans="2:4" x14ac:dyDescent="0.25">
      <c r="B386"/>
      <c r="C386"/>
      <c r="D386"/>
    </row>
    <row r="387" spans="2:4" x14ac:dyDescent="0.25">
      <c r="B387"/>
      <c r="C387"/>
      <c r="D387"/>
    </row>
    <row r="388" spans="2:4" x14ac:dyDescent="0.25">
      <c r="B388"/>
      <c r="C388"/>
      <c r="D388"/>
    </row>
    <row r="389" spans="2:4" x14ac:dyDescent="0.25">
      <c r="B389"/>
      <c r="C389"/>
      <c r="D389"/>
    </row>
    <row r="390" spans="2:4" x14ac:dyDescent="0.25">
      <c r="B390"/>
      <c r="C390"/>
      <c r="D390"/>
    </row>
    <row r="391" spans="2:4" x14ac:dyDescent="0.25">
      <c r="B391"/>
      <c r="C391"/>
      <c r="D391"/>
    </row>
    <row r="392" spans="2:4" x14ac:dyDescent="0.25">
      <c r="B392"/>
      <c r="C392"/>
      <c r="D392"/>
    </row>
    <row r="393" spans="2:4" x14ac:dyDescent="0.25">
      <c r="B393"/>
      <c r="C393"/>
      <c r="D393"/>
    </row>
    <row r="394" spans="2:4" x14ac:dyDescent="0.25">
      <c r="B394"/>
      <c r="C394"/>
      <c r="D394"/>
    </row>
    <row r="395" spans="2:4" x14ac:dyDescent="0.25">
      <c r="B395"/>
      <c r="C395"/>
      <c r="D395"/>
    </row>
    <row r="396" spans="2:4" x14ac:dyDescent="0.25">
      <c r="B396"/>
      <c r="C396"/>
      <c r="D396"/>
    </row>
    <row r="397" spans="2:4" x14ac:dyDescent="0.25">
      <c r="B397"/>
      <c r="C397"/>
      <c r="D397"/>
    </row>
    <row r="398" spans="2:4" x14ac:dyDescent="0.25">
      <c r="B398"/>
      <c r="C398"/>
      <c r="D398"/>
    </row>
    <row r="399" spans="2:4" x14ac:dyDescent="0.25">
      <c r="B399"/>
      <c r="C399"/>
      <c r="D399"/>
    </row>
    <row r="400" spans="2:4" x14ac:dyDescent="0.25">
      <c r="B400"/>
      <c r="C400"/>
      <c r="D400"/>
    </row>
    <row r="401" spans="2:4" x14ac:dyDescent="0.25">
      <c r="B401"/>
      <c r="C401"/>
      <c r="D401"/>
    </row>
    <row r="402" spans="2:4" x14ac:dyDescent="0.25">
      <c r="B402"/>
      <c r="C402"/>
      <c r="D402"/>
    </row>
    <row r="403" spans="2:4" x14ac:dyDescent="0.25">
      <c r="B403"/>
      <c r="C403"/>
      <c r="D403"/>
    </row>
    <row r="404" spans="2:4" x14ac:dyDescent="0.25">
      <c r="B404"/>
      <c r="C404"/>
      <c r="D404"/>
    </row>
    <row r="405" spans="2:4" x14ac:dyDescent="0.25">
      <c r="B405"/>
      <c r="C405"/>
      <c r="D405"/>
    </row>
    <row r="406" spans="2:4" x14ac:dyDescent="0.25">
      <c r="B406"/>
      <c r="C406"/>
      <c r="D406"/>
    </row>
    <row r="407" spans="2:4" x14ac:dyDescent="0.25">
      <c r="B407"/>
      <c r="C407"/>
      <c r="D407"/>
    </row>
    <row r="408" spans="2:4" x14ac:dyDescent="0.25">
      <c r="B408"/>
      <c r="C408"/>
      <c r="D408"/>
    </row>
    <row r="409" spans="2:4" x14ac:dyDescent="0.25">
      <c r="B409"/>
      <c r="C409"/>
      <c r="D409"/>
    </row>
    <row r="410" spans="2:4" x14ac:dyDescent="0.25">
      <c r="B410"/>
      <c r="C410"/>
      <c r="D410"/>
    </row>
    <row r="411" spans="2:4" x14ac:dyDescent="0.25">
      <c r="B411"/>
      <c r="C411"/>
      <c r="D411"/>
    </row>
    <row r="412" spans="2:4" x14ac:dyDescent="0.25">
      <c r="B412"/>
      <c r="C412"/>
      <c r="D412"/>
    </row>
    <row r="413" spans="2:4" x14ac:dyDescent="0.25">
      <c r="B413"/>
      <c r="C413"/>
      <c r="D413"/>
    </row>
    <row r="414" spans="2:4" x14ac:dyDescent="0.25">
      <c r="B414"/>
      <c r="C414"/>
      <c r="D414"/>
    </row>
    <row r="415" spans="2:4" x14ac:dyDescent="0.25">
      <c r="B415"/>
      <c r="C415"/>
      <c r="D4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00B050"/>
  </sheetPr>
  <dimension ref="A1:AO47"/>
  <sheetViews>
    <sheetView zoomScale="80" zoomScaleNormal="80" workbookViewId="0">
      <selection sqref="A1:AO47"/>
    </sheetView>
  </sheetViews>
  <sheetFormatPr defaultRowHeight="15" x14ac:dyDescent="0.25"/>
  <cols>
    <col min="1" max="1" width="28.5703125" customWidth="1"/>
    <col min="2" max="3" width="50" customWidth="1"/>
    <col min="4" max="4" width="11.42578125" customWidth="1"/>
    <col min="5" max="35" width="9.140625" customWidth="1"/>
    <col min="36" max="36" width="12.28515625" style="33" customWidth="1"/>
    <col min="37" max="37" width="12.28515625" style="35" customWidth="1"/>
    <col min="38" max="40" width="12.28515625" style="31" customWidth="1"/>
    <col min="41" max="41" width="21.140625" customWidth="1"/>
  </cols>
  <sheetData>
    <row r="1" spans="1:41" ht="15.75" thickBot="1" x14ac:dyDescent="0.3">
      <c r="A1" s="27" t="s">
        <v>112</v>
      </c>
      <c r="B1" s="27" t="s">
        <v>111</v>
      </c>
      <c r="C1" s="27" t="s">
        <v>48</v>
      </c>
      <c r="D1" t="s">
        <v>93</v>
      </c>
      <c r="E1" s="28">
        <v>42795</v>
      </c>
      <c r="F1" s="28">
        <v>42796</v>
      </c>
      <c r="G1" s="28">
        <v>42797</v>
      </c>
      <c r="H1" s="28">
        <v>42798</v>
      </c>
      <c r="I1" s="28">
        <v>42799</v>
      </c>
      <c r="J1" s="28">
        <v>42800</v>
      </c>
      <c r="K1" s="28">
        <v>42801</v>
      </c>
      <c r="L1" s="28">
        <v>42802</v>
      </c>
      <c r="M1" s="28">
        <v>42803</v>
      </c>
      <c r="N1" s="28">
        <v>42804</v>
      </c>
      <c r="O1" s="28">
        <v>42805</v>
      </c>
      <c r="P1" s="28">
        <v>42806</v>
      </c>
      <c r="Q1" s="28">
        <v>42807</v>
      </c>
      <c r="R1" s="28">
        <v>42808</v>
      </c>
      <c r="S1" s="28">
        <v>42809</v>
      </c>
      <c r="T1" s="28">
        <v>42810</v>
      </c>
      <c r="U1" s="28">
        <v>42811</v>
      </c>
      <c r="V1" s="28">
        <v>42812</v>
      </c>
      <c r="W1" s="28">
        <v>42813</v>
      </c>
      <c r="X1" s="28">
        <v>42814</v>
      </c>
      <c r="Y1" s="28">
        <v>42815</v>
      </c>
      <c r="Z1" s="28">
        <v>42816</v>
      </c>
      <c r="AA1" s="28">
        <v>42817</v>
      </c>
      <c r="AB1" s="28">
        <v>42818</v>
      </c>
      <c r="AC1" s="28">
        <v>42819</v>
      </c>
      <c r="AD1" s="28">
        <v>42820</v>
      </c>
      <c r="AE1" s="28">
        <v>42821</v>
      </c>
      <c r="AF1" s="28">
        <v>42822</v>
      </c>
      <c r="AG1" s="28">
        <v>42823</v>
      </c>
      <c r="AH1" s="28">
        <v>42824</v>
      </c>
      <c r="AI1" s="28">
        <v>42825</v>
      </c>
      <c r="AJ1" s="33" t="s">
        <v>107</v>
      </c>
      <c r="AK1" s="35" t="s">
        <v>110</v>
      </c>
      <c r="AL1" s="31" t="s">
        <v>108</v>
      </c>
      <c r="AM1" s="31" t="s">
        <v>109</v>
      </c>
      <c r="AN1" s="31" t="s">
        <v>113</v>
      </c>
      <c r="AO1" t="s">
        <v>94</v>
      </c>
    </row>
    <row r="2" spans="1:41" x14ac:dyDescent="0.25">
      <c r="A2" s="17" t="s">
        <v>67</v>
      </c>
      <c r="B2" s="43" t="s">
        <v>51</v>
      </c>
      <c r="C2" s="43" t="str">
        <f>VLOOKUP(B2,'СПР ПОЛ'!A:B,2,0)</f>
        <v>РФ</v>
      </c>
      <c r="D2" s="59" t="s">
        <v>1</v>
      </c>
      <c r="E2" s="60">
        <v>0</v>
      </c>
      <c r="F2" s="61">
        <v>0</v>
      </c>
      <c r="G2" s="61">
        <v>0</v>
      </c>
      <c r="H2" s="61">
        <v>0</v>
      </c>
      <c r="I2" s="61">
        <v>0</v>
      </c>
      <c r="J2" s="61">
        <v>0</v>
      </c>
      <c r="K2" s="62">
        <v>0</v>
      </c>
      <c r="L2" s="61">
        <v>0</v>
      </c>
      <c r="M2" s="61">
        <v>0</v>
      </c>
      <c r="N2" s="61">
        <v>0</v>
      </c>
      <c r="O2" s="61">
        <v>0</v>
      </c>
      <c r="P2" s="61">
        <v>0</v>
      </c>
      <c r="Q2" s="61">
        <v>0</v>
      </c>
      <c r="R2" s="61">
        <v>0</v>
      </c>
      <c r="S2" s="61">
        <v>0</v>
      </c>
      <c r="T2" s="61">
        <v>34</v>
      </c>
      <c r="U2" s="61">
        <v>0</v>
      </c>
      <c r="V2" s="61">
        <v>0</v>
      </c>
      <c r="W2" s="61">
        <v>34</v>
      </c>
      <c r="X2" s="61">
        <v>0</v>
      </c>
      <c r="Y2" s="61">
        <v>0</v>
      </c>
      <c r="Z2" s="63">
        <v>0</v>
      </c>
      <c r="AA2" s="61">
        <v>0</v>
      </c>
      <c r="AB2" s="61">
        <v>34</v>
      </c>
      <c r="AC2" s="61">
        <v>0</v>
      </c>
      <c r="AD2" s="61">
        <v>0</v>
      </c>
      <c r="AE2" s="61">
        <v>34</v>
      </c>
      <c r="AF2" s="62">
        <v>0</v>
      </c>
      <c r="AG2" s="62">
        <v>0</v>
      </c>
      <c r="AH2" s="61">
        <v>0</v>
      </c>
      <c r="AI2" s="47">
        <v>0</v>
      </c>
      <c r="AJ2" s="34">
        <f t="shared" ref="AJ2:AJ38" si="0">AO2/(SUM(E2:AI2))</f>
        <v>69</v>
      </c>
      <c r="AK2" s="36"/>
      <c r="AL2" s="32">
        <f>AO2/AJ2</f>
        <v>136</v>
      </c>
      <c r="AM2" s="32">
        <f>AL2*AJ2</f>
        <v>9384</v>
      </c>
      <c r="AN2" s="32">
        <f>AM2-AM3</f>
        <v>70.100000000000364</v>
      </c>
      <c r="AO2" s="64">
        <v>9384</v>
      </c>
    </row>
    <row r="3" spans="1:41" ht="15.75" thickBot="1" x14ac:dyDescent="0.3">
      <c r="A3" s="41" t="s">
        <v>67</v>
      </c>
      <c r="B3" s="39" t="s">
        <v>51</v>
      </c>
      <c r="C3" s="39" t="str">
        <f>VLOOKUP(B3,'СПР ПОЛ'!A:B,2,0)</f>
        <v>РФ</v>
      </c>
      <c r="D3" s="11" t="s">
        <v>2</v>
      </c>
      <c r="E3" s="12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34</v>
      </c>
      <c r="U3" s="13">
        <v>0</v>
      </c>
      <c r="V3" s="13">
        <v>0</v>
      </c>
      <c r="W3" s="13">
        <v>34</v>
      </c>
      <c r="X3" s="13">
        <v>0</v>
      </c>
      <c r="Y3" s="13">
        <v>0</v>
      </c>
      <c r="Z3" s="13">
        <v>0</v>
      </c>
      <c r="AA3" s="13">
        <v>0</v>
      </c>
      <c r="AB3" s="13">
        <v>34</v>
      </c>
      <c r="AC3" s="13">
        <v>0</v>
      </c>
      <c r="AD3" s="13">
        <v>0</v>
      </c>
      <c r="AE3" s="13">
        <v>0</v>
      </c>
      <c r="AF3" s="14">
        <v>0</v>
      </c>
      <c r="AG3" s="14">
        <v>0</v>
      </c>
      <c r="AH3" s="14">
        <v>34</v>
      </c>
      <c r="AI3" s="15">
        <v>0</v>
      </c>
      <c r="AJ3" s="45">
        <f t="shared" si="0"/>
        <v>68.484558823529412</v>
      </c>
      <c r="AK3" s="46">
        <f>AO3/(SUM(E3:X3))</f>
        <v>136.96911764705882</v>
      </c>
      <c r="AL3" s="50">
        <f t="shared" ref="AL3:AL7" si="1">AO3/AJ3</f>
        <v>136</v>
      </c>
      <c r="AM3" s="50">
        <f t="shared" ref="AM3:AM7" si="2">AL3*AJ3</f>
        <v>9313.9</v>
      </c>
      <c r="AN3" s="58"/>
      <c r="AO3" s="16">
        <v>9313.9</v>
      </c>
    </row>
    <row r="4" spans="1:41" x14ac:dyDescent="0.25">
      <c r="A4" s="17" t="s">
        <v>67</v>
      </c>
      <c r="B4" s="43" t="s">
        <v>54</v>
      </c>
      <c r="C4" s="43" t="str">
        <f>VLOOKUP(B4,'СПР ПОЛ'!A:B,2,0)</f>
        <v>РФ</v>
      </c>
      <c r="D4" s="2" t="s">
        <v>1</v>
      </c>
      <c r="E4" s="3">
        <v>0</v>
      </c>
      <c r="F4" s="4">
        <v>0</v>
      </c>
      <c r="G4" s="4">
        <v>0</v>
      </c>
      <c r="H4" s="4">
        <v>24.5</v>
      </c>
      <c r="I4" s="4">
        <v>24.5</v>
      </c>
      <c r="J4" s="4">
        <v>0</v>
      </c>
      <c r="K4" s="5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24.5</v>
      </c>
      <c r="X4" s="4">
        <v>0</v>
      </c>
      <c r="Y4" s="4">
        <v>0</v>
      </c>
      <c r="Z4" s="6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5">
        <v>0</v>
      </c>
      <c r="AG4" s="5">
        <v>24.5</v>
      </c>
      <c r="AH4" s="4">
        <v>0</v>
      </c>
      <c r="AI4" s="47">
        <v>0</v>
      </c>
      <c r="AJ4" s="34">
        <f t="shared" si="0"/>
        <v>69</v>
      </c>
      <c r="AK4" s="37">
        <f t="shared" ref="AK4:AK47" si="3">AO4/(SUM(E4:X4))</f>
        <v>92</v>
      </c>
      <c r="AL4" s="32">
        <f t="shared" si="1"/>
        <v>98</v>
      </c>
      <c r="AM4" s="32">
        <f t="shared" si="2"/>
        <v>6762</v>
      </c>
      <c r="AN4" s="32"/>
      <c r="AO4" s="9">
        <v>6762</v>
      </c>
    </row>
    <row r="5" spans="1:41" ht="15.75" thickBot="1" x14ac:dyDescent="0.3">
      <c r="A5" s="42" t="s">
        <v>67</v>
      </c>
      <c r="B5" s="40" t="s">
        <v>54</v>
      </c>
      <c r="C5" s="39" t="str">
        <f>VLOOKUP(B5,'СПР ПОЛ'!A:B,2,0)</f>
        <v>РФ</v>
      </c>
      <c r="D5" s="11" t="s">
        <v>2</v>
      </c>
      <c r="E5" s="12">
        <v>0</v>
      </c>
      <c r="F5" s="13">
        <v>0</v>
      </c>
      <c r="G5" s="13">
        <v>0</v>
      </c>
      <c r="H5" s="13">
        <v>0</v>
      </c>
      <c r="I5" s="13">
        <v>24.5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24</v>
      </c>
      <c r="V5" s="13">
        <v>0</v>
      </c>
      <c r="W5" s="13">
        <v>0</v>
      </c>
      <c r="X5" s="13">
        <v>0</v>
      </c>
      <c r="Y5" s="13">
        <v>24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4">
        <v>0</v>
      </c>
      <c r="AG5" s="14">
        <v>0</v>
      </c>
      <c r="AH5" s="14">
        <v>0</v>
      </c>
      <c r="AI5" s="15">
        <v>0</v>
      </c>
      <c r="AJ5" s="45">
        <f t="shared" si="0"/>
        <v>68.310344827586206</v>
      </c>
      <c r="AK5" s="46">
        <f t="shared" si="3"/>
        <v>102.11340206185567</v>
      </c>
      <c r="AL5" s="50">
        <f t="shared" si="1"/>
        <v>72.5</v>
      </c>
      <c r="AM5" s="50">
        <f t="shared" si="2"/>
        <v>4952.5</v>
      </c>
      <c r="AN5" s="58"/>
      <c r="AO5" s="16">
        <v>4952.5</v>
      </c>
    </row>
    <row r="6" spans="1:41" x14ac:dyDescent="0.25">
      <c r="A6" s="38" t="s">
        <v>67</v>
      </c>
      <c r="B6" s="44" t="s">
        <v>59</v>
      </c>
      <c r="C6" s="43" t="str">
        <f>VLOOKUP(B6,'СПР ПОЛ'!A:B,2,0)</f>
        <v>РФ</v>
      </c>
      <c r="D6" s="2" t="s">
        <v>1</v>
      </c>
      <c r="E6" s="3">
        <v>0</v>
      </c>
      <c r="F6" s="4">
        <v>34.5</v>
      </c>
      <c r="G6" s="4">
        <v>0</v>
      </c>
      <c r="H6" s="4">
        <v>34</v>
      </c>
      <c r="I6" s="4">
        <v>0</v>
      </c>
      <c r="J6" s="4">
        <v>34</v>
      </c>
      <c r="K6" s="5">
        <v>0</v>
      </c>
      <c r="L6" s="4">
        <v>0</v>
      </c>
      <c r="M6" s="4">
        <v>0</v>
      </c>
      <c r="N6" s="4">
        <v>0</v>
      </c>
      <c r="O6" s="4">
        <v>34</v>
      </c>
      <c r="P6" s="4">
        <v>34</v>
      </c>
      <c r="Q6" s="4">
        <v>0</v>
      </c>
      <c r="R6" s="4">
        <v>0</v>
      </c>
      <c r="S6" s="4">
        <v>34</v>
      </c>
      <c r="T6" s="4">
        <v>0</v>
      </c>
      <c r="U6" s="4">
        <v>0</v>
      </c>
      <c r="V6" s="4">
        <v>34</v>
      </c>
      <c r="W6" s="4">
        <v>34</v>
      </c>
      <c r="X6" s="4">
        <v>0</v>
      </c>
      <c r="Y6" s="4">
        <v>0</v>
      </c>
      <c r="Z6" s="6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5">
        <v>0</v>
      </c>
      <c r="AG6" s="5">
        <v>0</v>
      </c>
      <c r="AH6" s="4">
        <v>0</v>
      </c>
      <c r="AI6" s="47">
        <v>0</v>
      </c>
      <c r="AJ6" s="34">
        <f t="shared" si="0"/>
        <v>69</v>
      </c>
      <c r="AK6" s="37">
        <f t="shared" si="3"/>
        <v>69</v>
      </c>
      <c r="AL6" s="32">
        <f t="shared" si="1"/>
        <v>272.5</v>
      </c>
      <c r="AM6" s="32">
        <f t="shared" si="2"/>
        <v>18802.5</v>
      </c>
      <c r="AN6" s="32"/>
      <c r="AO6" s="9">
        <v>18802.5</v>
      </c>
    </row>
    <row r="7" spans="1:41" ht="15.75" thickBot="1" x14ac:dyDescent="0.3">
      <c r="A7" s="41" t="s">
        <v>67</v>
      </c>
      <c r="B7" s="10" t="s">
        <v>59</v>
      </c>
      <c r="C7" s="39" t="str">
        <f>VLOOKUP(B7,'СПР ПОЛ'!A:B,2,0)</f>
        <v>РФ</v>
      </c>
      <c r="D7" s="11" t="s">
        <v>2</v>
      </c>
      <c r="E7" s="12">
        <v>34</v>
      </c>
      <c r="F7" s="13">
        <v>34.5</v>
      </c>
      <c r="G7" s="13">
        <v>0</v>
      </c>
      <c r="H7" s="13">
        <v>34</v>
      </c>
      <c r="I7" s="13">
        <v>0</v>
      </c>
      <c r="J7" s="13">
        <v>34</v>
      </c>
      <c r="K7" s="13">
        <v>0</v>
      </c>
      <c r="L7" s="13">
        <v>0</v>
      </c>
      <c r="M7" s="13">
        <v>33.5</v>
      </c>
      <c r="N7" s="13">
        <v>0</v>
      </c>
      <c r="O7" s="13">
        <v>34</v>
      </c>
      <c r="P7" s="13">
        <v>34</v>
      </c>
      <c r="Q7" s="13">
        <v>0</v>
      </c>
      <c r="R7" s="13">
        <v>0</v>
      </c>
      <c r="S7" s="13">
        <v>34</v>
      </c>
      <c r="T7" s="13">
        <v>0</v>
      </c>
      <c r="U7" s="13">
        <v>0</v>
      </c>
      <c r="V7" s="13">
        <v>0</v>
      </c>
      <c r="W7" s="13">
        <v>33.5</v>
      </c>
      <c r="X7" s="13">
        <v>0</v>
      </c>
      <c r="Y7" s="13">
        <v>34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4">
        <v>0</v>
      </c>
      <c r="AG7" s="14">
        <v>0</v>
      </c>
      <c r="AH7" s="14">
        <v>0</v>
      </c>
      <c r="AI7" s="15">
        <v>0</v>
      </c>
      <c r="AJ7" s="45">
        <f t="shared" si="0"/>
        <v>68.55272459499264</v>
      </c>
      <c r="AK7" s="46">
        <f t="shared" si="3"/>
        <v>76.182160392798693</v>
      </c>
      <c r="AL7" s="50">
        <f t="shared" si="1"/>
        <v>339.5</v>
      </c>
      <c r="AM7" s="50">
        <f t="shared" si="2"/>
        <v>23273.65</v>
      </c>
      <c r="AN7" s="58"/>
      <c r="AO7" s="16">
        <v>23273.65</v>
      </c>
    </row>
    <row r="8" spans="1:41" x14ac:dyDescent="0.25">
      <c r="A8" s="17" t="s">
        <v>67</v>
      </c>
      <c r="B8" s="43" t="s">
        <v>60</v>
      </c>
      <c r="C8" s="43" t="str">
        <f>VLOOKUP(B8,'СПР ПОЛ'!A:B,2,0)</f>
        <v>ЕВРАЗ</v>
      </c>
      <c r="D8" s="2" t="s">
        <v>1</v>
      </c>
      <c r="E8" s="3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5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6">
        <v>0</v>
      </c>
      <c r="AA8" s="4">
        <v>33.5</v>
      </c>
      <c r="AB8" s="4">
        <v>0</v>
      </c>
      <c r="AC8" s="4">
        <v>0</v>
      </c>
      <c r="AD8" s="4">
        <v>0</v>
      </c>
      <c r="AE8" s="4">
        <v>0</v>
      </c>
      <c r="AF8" s="5">
        <v>0</v>
      </c>
      <c r="AG8" s="5">
        <v>0</v>
      </c>
      <c r="AH8" s="4">
        <v>0</v>
      </c>
      <c r="AI8" s="26">
        <v>0</v>
      </c>
      <c r="AJ8" s="34">
        <f t="shared" si="0"/>
        <v>67.253731343283576</v>
      </c>
      <c r="AK8" s="37">
        <v>0</v>
      </c>
      <c r="AL8" s="32">
        <f t="shared" ref="AL8:AL38" si="4">AO8/AJ8</f>
        <v>33.5</v>
      </c>
      <c r="AM8" s="32">
        <f t="shared" ref="AM8:AM38" si="5">AL8*AJ8</f>
        <v>2253</v>
      </c>
      <c r="AN8" s="32"/>
      <c r="AO8" s="9">
        <v>2253</v>
      </c>
    </row>
    <row r="9" spans="1:41" ht="15.75" thickBot="1" x14ac:dyDescent="0.3">
      <c r="A9" s="41" t="s">
        <v>67</v>
      </c>
      <c r="B9" s="10" t="s">
        <v>60</v>
      </c>
      <c r="C9" s="39" t="str">
        <f>VLOOKUP(B9,'СПР ПОЛ'!A:B,2,0)</f>
        <v>ЕВРАЗ</v>
      </c>
      <c r="D9" s="11" t="s">
        <v>2</v>
      </c>
      <c r="E9" s="12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33</v>
      </c>
      <c r="AC9" s="13">
        <v>0</v>
      </c>
      <c r="AD9" s="13">
        <v>0</v>
      </c>
      <c r="AE9" s="13">
        <v>0</v>
      </c>
      <c r="AF9" s="14">
        <v>0</v>
      </c>
      <c r="AG9" s="14">
        <v>0</v>
      </c>
      <c r="AH9" s="14">
        <v>0</v>
      </c>
      <c r="AI9" s="15">
        <v>0</v>
      </c>
      <c r="AJ9" s="45">
        <f t="shared" si="0"/>
        <v>67.242424242424249</v>
      </c>
      <c r="AK9" s="46">
        <v>0</v>
      </c>
      <c r="AL9" s="50">
        <f t="shared" si="4"/>
        <v>33</v>
      </c>
      <c r="AM9" s="50">
        <f t="shared" si="5"/>
        <v>2219</v>
      </c>
      <c r="AN9" s="58"/>
      <c r="AO9" s="16">
        <v>2219</v>
      </c>
    </row>
    <row r="10" spans="1:41" x14ac:dyDescent="0.25">
      <c r="A10" s="17" t="s">
        <v>67</v>
      </c>
      <c r="B10" s="43" t="s">
        <v>61</v>
      </c>
      <c r="C10" s="43" t="str">
        <f>VLOOKUP(B10,'СПР ПОЛ'!A:B,2,0)</f>
        <v>ЕВРАЗ</v>
      </c>
      <c r="D10" s="2" t="s">
        <v>1</v>
      </c>
      <c r="E10" s="3">
        <v>34</v>
      </c>
      <c r="F10" s="4">
        <v>34</v>
      </c>
      <c r="G10" s="4">
        <v>0</v>
      </c>
      <c r="H10" s="4">
        <v>0</v>
      </c>
      <c r="I10" s="4">
        <v>34</v>
      </c>
      <c r="J10" s="4">
        <v>34</v>
      </c>
      <c r="K10" s="5">
        <v>34</v>
      </c>
      <c r="L10" s="4">
        <v>34</v>
      </c>
      <c r="M10" s="4">
        <v>0</v>
      </c>
      <c r="N10" s="4">
        <v>34</v>
      </c>
      <c r="O10" s="4">
        <v>0</v>
      </c>
      <c r="P10" s="4">
        <v>34</v>
      </c>
      <c r="Q10" s="4">
        <v>0</v>
      </c>
      <c r="R10" s="4">
        <v>0</v>
      </c>
      <c r="S10" s="4">
        <v>0</v>
      </c>
      <c r="T10" s="4">
        <v>34</v>
      </c>
      <c r="U10" s="4">
        <v>34</v>
      </c>
      <c r="V10" s="4">
        <v>0</v>
      </c>
      <c r="W10" s="4">
        <v>0</v>
      </c>
      <c r="X10" s="4">
        <v>34</v>
      </c>
      <c r="Y10" s="4">
        <v>0</v>
      </c>
      <c r="Z10" s="6">
        <v>34</v>
      </c>
      <c r="AA10" s="4">
        <v>0</v>
      </c>
      <c r="AB10" s="4">
        <v>0</v>
      </c>
      <c r="AC10" s="4">
        <v>34</v>
      </c>
      <c r="AD10" s="4">
        <v>34</v>
      </c>
      <c r="AE10" s="4">
        <v>0</v>
      </c>
      <c r="AF10" s="5">
        <v>34</v>
      </c>
      <c r="AG10" s="5">
        <v>34</v>
      </c>
      <c r="AH10" s="4">
        <v>34</v>
      </c>
      <c r="AI10" s="26">
        <v>0</v>
      </c>
      <c r="AJ10" s="34">
        <f t="shared" si="0"/>
        <v>69</v>
      </c>
      <c r="AK10" s="37">
        <f t="shared" si="3"/>
        <v>106.63636363636364</v>
      </c>
      <c r="AL10" s="32">
        <f t="shared" si="4"/>
        <v>578</v>
      </c>
      <c r="AM10" s="32">
        <f t="shared" si="5"/>
        <v>39882</v>
      </c>
      <c r="AN10" s="32"/>
      <c r="AO10" s="9">
        <v>39882</v>
      </c>
    </row>
    <row r="11" spans="1:41" ht="15.75" thickBot="1" x14ac:dyDescent="0.3">
      <c r="A11" s="41" t="s">
        <v>67</v>
      </c>
      <c r="B11" s="10" t="s">
        <v>61</v>
      </c>
      <c r="C11" s="39" t="str">
        <f>VLOOKUP(B11,'СПР ПОЛ'!A:B,2,0)</f>
        <v>ЕВРАЗ</v>
      </c>
      <c r="D11" s="11" t="s">
        <v>2</v>
      </c>
      <c r="E11" s="12">
        <v>34</v>
      </c>
      <c r="F11" s="13">
        <v>34</v>
      </c>
      <c r="G11" s="13">
        <v>0</v>
      </c>
      <c r="H11" s="13">
        <v>0</v>
      </c>
      <c r="I11" s="13">
        <v>34</v>
      </c>
      <c r="J11" s="13">
        <v>34</v>
      </c>
      <c r="K11" s="13">
        <v>34</v>
      </c>
      <c r="L11" s="13">
        <v>34</v>
      </c>
      <c r="M11" s="13">
        <v>0</v>
      </c>
      <c r="N11" s="13">
        <v>0</v>
      </c>
      <c r="O11" s="13">
        <v>34</v>
      </c>
      <c r="P11" s="13">
        <v>0</v>
      </c>
      <c r="Q11" s="13">
        <v>34</v>
      </c>
      <c r="R11" s="13">
        <v>0</v>
      </c>
      <c r="S11" s="13">
        <v>0</v>
      </c>
      <c r="T11" s="13">
        <v>34</v>
      </c>
      <c r="U11" s="13">
        <v>34</v>
      </c>
      <c r="V11" s="13">
        <v>0</v>
      </c>
      <c r="W11" s="13">
        <v>0</v>
      </c>
      <c r="X11" s="13">
        <v>34</v>
      </c>
      <c r="Y11" s="13">
        <v>0</v>
      </c>
      <c r="Z11" s="13">
        <v>34</v>
      </c>
      <c r="AA11" s="13">
        <v>0</v>
      </c>
      <c r="AB11" s="13">
        <v>0</v>
      </c>
      <c r="AC11" s="13">
        <v>34</v>
      </c>
      <c r="AD11" s="13">
        <v>34</v>
      </c>
      <c r="AE11" s="13">
        <v>0</v>
      </c>
      <c r="AF11" s="14">
        <v>34</v>
      </c>
      <c r="AG11" s="14">
        <v>34</v>
      </c>
      <c r="AH11" s="14">
        <v>0</v>
      </c>
      <c r="AI11" s="15">
        <v>0</v>
      </c>
      <c r="AJ11" s="45">
        <f t="shared" si="0"/>
        <v>68.453952205882345</v>
      </c>
      <c r="AK11" s="46">
        <f t="shared" si="3"/>
        <v>99.569385026737962</v>
      </c>
      <c r="AL11" s="50">
        <f t="shared" si="4"/>
        <v>544</v>
      </c>
      <c r="AM11" s="50">
        <f t="shared" si="5"/>
        <v>37238.949999999997</v>
      </c>
      <c r="AN11" s="58"/>
      <c r="AO11" s="16">
        <v>37238.949999999997</v>
      </c>
    </row>
    <row r="12" spans="1:41" x14ac:dyDescent="0.25">
      <c r="A12" s="17" t="s">
        <v>65</v>
      </c>
      <c r="B12" s="43" t="s">
        <v>67</v>
      </c>
      <c r="C12" s="43" t="str">
        <f>VLOOKUP(B12,'СПР ПОЛ'!A:B,2,0)</f>
        <v>ЕВРАЗ</v>
      </c>
      <c r="D12" s="2" t="s">
        <v>1</v>
      </c>
      <c r="E12" s="3">
        <v>26</v>
      </c>
      <c r="F12" s="4">
        <v>34</v>
      </c>
      <c r="G12" s="4">
        <v>57</v>
      </c>
      <c r="H12" s="4">
        <v>0</v>
      </c>
      <c r="I12" s="4">
        <v>0</v>
      </c>
      <c r="J12" s="4">
        <v>21</v>
      </c>
      <c r="K12" s="5">
        <v>33.5</v>
      </c>
      <c r="L12" s="4">
        <v>2.5</v>
      </c>
      <c r="M12" s="4">
        <v>21</v>
      </c>
      <c r="N12" s="4">
        <v>0</v>
      </c>
      <c r="O12" s="4">
        <v>0</v>
      </c>
      <c r="P12" s="4">
        <v>23</v>
      </c>
      <c r="Q12" s="4">
        <v>16.5</v>
      </c>
      <c r="R12" s="4">
        <v>13.5</v>
      </c>
      <c r="S12" s="4">
        <v>28.5</v>
      </c>
      <c r="T12" s="4">
        <v>0</v>
      </c>
      <c r="U12" s="4">
        <v>47.5</v>
      </c>
      <c r="V12" s="4">
        <v>65</v>
      </c>
      <c r="W12" s="4">
        <v>32.5</v>
      </c>
      <c r="X12" s="4">
        <v>36.5</v>
      </c>
      <c r="Y12" s="4">
        <v>43.5</v>
      </c>
      <c r="Z12" s="6">
        <v>18.5</v>
      </c>
      <c r="AA12" s="4">
        <v>34</v>
      </c>
      <c r="AB12" s="4">
        <v>39</v>
      </c>
      <c r="AC12" s="4">
        <v>63.5</v>
      </c>
      <c r="AD12" s="4">
        <v>33.5</v>
      </c>
      <c r="AE12" s="4">
        <v>35.5</v>
      </c>
      <c r="AF12" s="5">
        <v>35</v>
      </c>
      <c r="AG12" s="5">
        <v>0</v>
      </c>
      <c r="AH12" s="4">
        <v>34.5</v>
      </c>
      <c r="AI12" s="26">
        <v>0.5</v>
      </c>
      <c r="AJ12" s="34">
        <f t="shared" si="0"/>
        <v>69</v>
      </c>
      <c r="AK12" s="37">
        <f t="shared" si="3"/>
        <v>119.84606986899563</v>
      </c>
      <c r="AL12" s="32">
        <f t="shared" si="4"/>
        <v>795.5</v>
      </c>
      <c r="AM12" s="32">
        <f t="shared" si="5"/>
        <v>54889.5</v>
      </c>
      <c r="AN12" s="32"/>
      <c r="AO12" s="9">
        <v>54889.5</v>
      </c>
    </row>
    <row r="13" spans="1:41" ht="15.75" thickBot="1" x14ac:dyDescent="0.3">
      <c r="A13" s="41" t="s">
        <v>65</v>
      </c>
      <c r="B13" s="10" t="s">
        <v>67</v>
      </c>
      <c r="C13" s="39" t="str">
        <f>VLOOKUP(B13,'СПР ПОЛ'!A:B,2,0)</f>
        <v>ЕВРАЗ</v>
      </c>
      <c r="D13" s="11" t="s">
        <v>2</v>
      </c>
      <c r="E13" s="12">
        <v>33.5</v>
      </c>
      <c r="F13" s="13">
        <v>49.5</v>
      </c>
      <c r="G13" s="13">
        <v>51</v>
      </c>
      <c r="H13" s="13">
        <v>0</v>
      </c>
      <c r="I13" s="13">
        <v>0</v>
      </c>
      <c r="J13" s="13">
        <v>33.5</v>
      </c>
      <c r="K13" s="13">
        <v>33.5</v>
      </c>
      <c r="L13" s="13">
        <v>0</v>
      </c>
      <c r="M13" s="13">
        <v>33.5</v>
      </c>
      <c r="N13" s="13">
        <v>0</v>
      </c>
      <c r="O13" s="13">
        <v>0</v>
      </c>
      <c r="P13" s="13">
        <v>33.5</v>
      </c>
      <c r="Q13" s="13">
        <v>30</v>
      </c>
      <c r="R13" s="13">
        <v>30</v>
      </c>
      <c r="S13" s="13">
        <v>30</v>
      </c>
      <c r="T13" s="13">
        <v>0</v>
      </c>
      <c r="U13" s="13">
        <v>45.5</v>
      </c>
      <c r="V13" s="13">
        <v>35.5</v>
      </c>
      <c r="W13" s="13">
        <v>44.5</v>
      </c>
      <c r="X13" s="13">
        <v>54</v>
      </c>
      <c r="Y13" s="13">
        <v>33.5</v>
      </c>
      <c r="Z13" s="13">
        <v>17.5</v>
      </c>
      <c r="AA13" s="13">
        <v>33.5</v>
      </c>
      <c r="AB13" s="13">
        <v>33.5</v>
      </c>
      <c r="AC13" s="13">
        <v>67</v>
      </c>
      <c r="AD13" s="13">
        <v>33.5</v>
      </c>
      <c r="AE13" s="13">
        <v>33.5</v>
      </c>
      <c r="AF13" s="14">
        <v>33.5</v>
      </c>
      <c r="AG13" s="14">
        <v>0</v>
      </c>
      <c r="AH13" s="14">
        <v>33.5</v>
      </c>
      <c r="AI13" s="15">
        <v>0</v>
      </c>
      <c r="AJ13" s="45">
        <f t="shared" si="0"/>
        <v>69.732253356684183</v>
      </c>
      <c r="AK13" s="46">
        <f t="shared" si="3"/>
        <v>111.11753488372094</v>
      </c>
      <c r="AL13" s="50">
        <f t="shared" si="4"/>
        <v>856.5</v>
      </c>
      <c r="AM13" s="50">
        <f t="shared" si="5"/>
        <v>59725.675000000003</v>
      </c>
      <c r="AN13" s="58"/>
      <c r="AO13" s="16">
        <v>59725.675000000003</v>
      </c>
    </row>
    <row r="14" spans="1:41" x14ac:dyDescent="0.25">
      <c r="A14" s="17" t="s">
        <v>65</v>
      </c>
      <c r="B14" s="43" t="s">
        <v>60</v>
      </c>
      <c r="C14" s="43" t="str">
        <f>VLOOKUP(B14,'СПР ПОЛ'!A:B,2,0)</f>
        <v>ЕВРАЗ</v>
      </c>
      <c r="D14" s="2" t="s">
        <v>1</v>
      </c>
      <c r="E14" s="3">
        <v>11.5</v>
      </c>
      <c r="F14" s="4">
        <v>0</v>
      </c>
      <c r="G14" s="4">
        <v>0</v>
      </c>
      <c r="H14" s="4">
        <v>0</v>
      </c>
      <c r="I14" s="4">
        <v>33.5</v>
      </c>
      <c r="J14" s="4">
        <v>0</v>
      </c>
      <c r="K14" s="5">
        <v>0</v>
      </c>
      <c r="L14" s="4">
        <v>16.5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6">
        <v>0</v>
      </c>
      <c r="AA14" s="4">
        <v>0</v>
      </c>
      <c r="AB14" s="4">
        <v>0</v>
      </c>
      <c r="AC14" s="4">
        <v>0</v>
      </c>
      <c r="AD14" s="4">
        <v>0</v>
      </c>
      <c r="AE14" s="4">
        <v>33</v>
      </c>
      <c r="AF14" s="5">
        <v>0</v>
      </c>
      <c r="AG14" s="5">
        <v>35.5</v>
      </c>
      <c r="AH14" s="4">
        <v>0</v>
      </c>
      <c r="AI14" s="26">
        <v>0</v>
      </c>
      <c r="AJ14" s="34">
        <f t="shared" si="0"/>
        <v>69</v>
      </c>
      <c r="AK14" s="37">
        <f t="shared" si="3"/>
        <v>145.85365853658536</v>
      </c>
      <c r="AL14" s="32">
        <f t="shared" si="4"/>
        <v>130</v>
      </c>
      <c r="AM14" s="32">
        <f t="shared" si="5"/>
        <v>8970</v>
      </c>
      <c r="AN14" s="32"/>
      <c r="AO14" s="9">
        <v>8970</v>
      </c>
    </row>
    <row r="15" spans="1:41" ht="15.75" thickBot="1" x14ac:dyDescent="0.3">
      <c r="A15" s="41" t="s">
        <v>65</v>
      </c>
      <c r="B15" s="10" t="s">
        <v>60</v>
      </c>
      <c r="C15" s="39" t="str">
        <f>VLOOKUP(B15,'СПР ПОЛ'!A:B,2,0)</f>
        <v>ЕВРАЗ</v>
      </c>
      <c r="D15" s="11" t="s">
        <v>2</v>
      </c>
      <c r="E15" s="12">
        <v>33.5</v>
      </c>
      <c r="F15" s="13">
        <v>0</v>
      </c>
      <c r="G15" s="13">
        <v>0</v>
      </c>
      <c r="H15" s="13">
        <v>0</v>
      </c>
      <c r="I15" s="13">
        <v>33.5</v>
      </c>
      <c r="J15" s="13">
        <v>0</v>
      </c>
      <c r="K15" s="13">
        <v>0</v>
      </c>
      <c r="L15" s="13">
        <v>33.5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4">
        <v>0</v>
      </c>
      <c r="AG15" s="14">
        <v>67</v>
      </c>
      <c r="AH15" s="14">
        <v>17.5</v>
      </c>
      <c r="AI15" s="15">
        <v>0</v>
      </c>
      <c r="AJ15" s="45">
        <f t="shared" si="0"/>
        <v>69.736891891891901</v>
      </c>
      <c r="AK15" s="46">
        <f t="shared" si="3"/>
        <v>128.37139303482587</v>
      </c>
      <c r="AL15" s="50">
        <f t="shared" si="4"/>
        <v>185</v>
      </c>
      <c r="AM15" s="50">
        <f t="shared" si="5"/>
        <v>12901.325000000001</v>
      </c>
      <c r="AN15" s="58"/>
      <c r="AO15" s="16">
        <v>12901.325000000001</v>
      </c>
    </row>
    <row r="16" spans="1:41" x14ac:dyDescent="0.25">
      <c r="A16" s="17" t="s">
        <v>66</v>
      </c>
      <c r="B16" s="43" t="s">
        <v>73</v>
      </c>
      <c r="C16" s="43" t="str">
        <f>VLOOKUP(B16,'СПР ПОЛ'!A:B,2,0)</f>
        <v>ЕВРАЗ Украина</v>
      </c>
      <c r="D16" s="2" t="s">
        <v>1</v>
      </c>
      <c r="E16" s="3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5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6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5">
        <v>0</v>
      </c>
      <c r="AG16" s="5">
        <v>0</v>
      </c>
      <c r="AH16" s="4">
        <v>34</v>
      </c>
      <c r="AI16" s="26">
        <v>0</v>
      </c>
      <c r="AJ16" s="34">
        <f t="shared" si="0"/>
        <v>69.117647058823536</v>
      </c>
      <c r="AK16" s="37">
        <v>0</v>
      </c>
      <c r="AL16" s="32">
        <f t="shared" si="4"/>
        <v>34</v>
      </c>
      <c r="AM16" s="32">
        <f t="shared" si="5"/>
        <v>2350</v>
      </c>
      <c r="AN16" s="32"/>
      <c r="AO16" s="9">
        <v>2350</v>
      </c>
    </row>
    <row r="17" spans="1:41" ht="15.75" thickBot="1" x14ac:dyDescent="0.3">
      <c r="A17" s="41" t="s">
        <v>66</v>
      </c>
      <c r="B17" s="10" t="s">
        <v>73</v>
      </c>
      <c r="C17" s="39" t="str">
        <f>VLOOKUP(B17,'СПР ПОЛ'!A:B,2,0)</f>
        <v>ЕВРАЗ Украина</v>
      </c>
      <c r="D17" s="11" t="s">
        <v>2</v>
      </c>
      <c r="E17" s="12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4">
        <v>0</v>
      </c>
      <c r="AG17" s="14">
        <v>0</v>
      </c>
      <c r="AH17" s="14">
        <v>0</v>
      </c>
      <c r="AI17" s="15">
        <v>28</v>
      </c>
      <c r="AJ17" s="45">
        <f t="shared" si="0"/>
        <v>69.294642857142861</v>
      </c>
      <c r="AK17" s="46">
        <v>0</v>
      </c>
      <c r="AL17" s="50">
        <f t="shared" si="4"/>
        <v>28</v>
      </c>
      <c r="AM17" s="50">
        <f t="shared" si="5"/>
        <v>1940.25</v>
      </c>
      <c r="AN17" s="58"/>
      <c r="AO17" s="16">
        <v>1940.25</v>
      </c>
    </row>
    <row r="18" spans="1:41" x14ac:dyDescent="0.25">
      <c r="A18" s="17" t="s">
        <v>66</v>
      </c>
      <c r="B18" s="43" t="s">
        <v>74</v>
      </c>
      <c r="C18" s="43" t="str">
        <f>VLOOKUP(B18,'СПР ПОЛ'!A:B,2,0)</f>
        <v>ЕВРАЗ Украина</v>
      </c>
      <c r="D18" s="2" t="s">
        <v>1</v>
      </c>
      <c r="E18" s="3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5">
        <v>0</v>
      </c>
      <c r="L18" s="4">
        <v>0</v>
      </c>
      <c r="M18" s="4">
        <v>34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6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5">
        <v>0</v>
      </c>
      <c r="AG18" s="5">
        <v>0</v>
      </c>
      <c r="AH18" s="4">
        <v>0</v>
      </c>
      <c r="AI18" s="26">
        <v>0</v>
      </c>
      <c r="AJ18" s="34">
        <f t="shared" si="0"/>
        <v>69.117647058823536</v>
      </c>
      <c r="AK18" s="37">
        <f t="shared" si="3"/>
        <v>69.117647058823536</v>
      </c>
      <c r="AL18" s="32">
        <f t="shared" si="4"/>
        <v>34</v>
      </c>
      <c r="AM18" s="32">
        <f t="shared" si="5"/>
        <v>2350</v>
      </c>
      <c r="AN18" s="32"/>
      <c r="AO18" s="9">
        <v>2350</v>
      </c>
    </row>
    <row r="19" spans="1:41" ht="15.75" thickBot="1" x14ac:dyDescent="0.3">
      <c r="A19" s="41" t="s">
        <v>66</v>
      </c>
      <c r="B19" s="10" t="s">
        <v>74</v>
      </c>
      <c r="C19" s="39" t="str">
        <f>VLOOKUP(B19,'СПР ПОЛ'!A:B,2,0)</f>
        <v>ЕВРАЗ Украина</v>
      </c>
      <c r="D19" s="11" t="s">
        <v>2</v>
      </c>
      <c r="E19" s="12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23</v>
      </c>
      <c r="AB19" s="13">
        <v>10.5</v>
      </c>
      <c r="AC19" s="13">
        <v>0</v>
      </c>
      <c r="AD19" s="13">
        <v>0</v>
      </c>
      <c r="AE19" s="13">
        <v>0</v>
      </c>
      <c r="AF19" s="14">
        <v>0</v>
      </c>
      <c r="AG19" s="14">
        <v>0</v>
      </c>
      <c r="AH19" s="14">
        <v>0</v>
      </c>
      <c r="AI19" s="15">
        <v>0</v>
      </c>
      <c r="AJ19" s="45">
        <f t="shared" si="0"/>
        <v>69.579104477611949</v>
      </c>
      <c r="AK19" s="46">
        <v>0</v>
      </c>
      <c r="AL19" s="50">
        <f t="shared" si="4"/>
        <v>33.5</v>
      </c>
      <c r="AM19" s="50">
        <f t="shared" si="5"/>
        <v>2330.9</v>
      </c>
      <c r="AN19" s="58"/>
      <c r="AO19" s="16">
        <v>2330.9</v>
      </c>
    </row>
    <row r="20" spans="1:41" x14ac:dyDescent="0.25">
      <c r="A20" s="17" t="s">
        <v>66</v>
      </c>
      <c r="B20" s="43" t="s">
        <v>61</v>
      </c>
      <c r="C20" s="43" t="str">
        <f>VLOOKUP(B20,'СПР ПОЛ'!A:B,2,0)</f>
        <v>ЕВРАЗ</v>
      </c>
      <c r="D20" s="2" t="s">
        <v>1</v>
      </c>
      <c r="E20" s="3">
        <v>0</v>
      </c>
      <c r="F20" s="4">
        <v>34</v>
      </c>
      <c r="G20" s="4">
        <v>0</v>
      </c>
      <c r="H20" s="4">
        <v>34</v>
      </c>
      <c r="I20" s="4">
        <v>0</v>
      </c>
      <c r="J20" s="4">
        <v>0</v>
      </c>
      <c r="K20" s="5">
        <v>21.5</v>
      </c>
      <c r="L20" s="4">
        <v>12.5</v>
      </c>
      <c r="M20" s="4">
        <v>0</v>
      </c>
      <c r="N20" s="4">
        <v>0</v>
      </c>
      <c r="O20" s="4">
        <v>0</v>
      </c>
      <c r="P20" s="4">
        <v>34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34</v>
      </c>
      <c r="X20" s="4">
        <v>0</v>
      </c>
      <c r="Y20" s="4">
        <v>0</v>
      </c>
      <c r="Z20" s="6">
        <v>0</v>
      </c>
      <c r="AA20" s="4">
        <v>0</v>
      </c>
      <c r="AB20" s="4">
        <v>0</v>
      </c>
      <c r="AC20" s="4">
        <v>21.5</v>
      </c>
      <c r="AD20" s="4">
        <v>12.5</v>
      </c>
      <c r="AE20" s="4">
        <v>0</v>
      </c>
      <c r="AF20" s="5">
        <v>0</v>
      </c>
      <c r="AG20" s="5">
        <v>0</v>
      </c>
      <c r="AH20" s="4">
        <v>0</v>
      </c>
      <c r="AI20" s="26">
        <v>0</v>
      </c>
      <c r="AJ20" s="34">
        <f t="shared" si="0"/>
        <v>69.117647058823536</v>
      </c>
      <c r="AK20" s="37">
        <f t="shared" si="3"/>
        <v>82.941176470588232</v>
      </c>
      <c r="AL20" s="32">
        <f t="shared" si="4"/>
        <v>203.99999999999997</v>
      </c>
      <c r="AM20" s="32">
        <f t="shared" si="5"/>
        <v>14100</v>
      </c>
      <c r="AN20" s="32"/>
      <c r="AO20" s="9">
        <v>14100</v>
      </c>
    </row>
    <row r="21" spans="1:41" ht="15.75" thickBot="1" x14ac:dyDescent="0.3">
      <c r="A21" s="41" t="s">
        <v>66</v>
      </c>
      <c r="B21" s="10" t="s">
        <v>61</v>
      </c>
      <c r="C21" s="39" t="str">
        <f>VLOOKUP(B21,'СПР ПОЛ'!A:B,2,0)</f>
        <v>ЕВРАЗ</v>
      </c>
      <c r="D21" s="11" t="s">
        <v>2</v>
      </c>
      <c r="E21" s="12">
        <v>0</v>
      </c>
      <c r="F21" s="13">
        <v>34</v>
      </c>
      <c r="G21" s="13">
        <v>0</v>
      </c>
      <c r="H21" s="13">
        <v>34</v>
      </c>
      <c r="I21" s="13">
        <v>0</v>
      </c>
      <c r="J21" s="13">
        <v>0</v>
      </c>
      <c r="K21" s="13">
        <v>21.5</v>
      </c>
      <c r="L21" s="13">
        <v>12.5</v>
      </c>
      <c r="M21" s="13">
        <v>0</v>
      </c>
      <c r="N21" s="13">
        <v>0</v>
      </c>
      <c r="O21" s="13">
        <v>0</v>
      </c>
      <c r="P21" s="13">
        <v>34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34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21.5</v>
      </c>
      <c r="AD21" s="13">
        <v>4.5</v>
      </c>
      <c r="AE21" s="13">
        <v>0</v>
      </c>
      <c r="AF21" s="14">
        <v>0</v>
      </c>
      <c r="AG21" s="14">
        <v>0</v>
      </c>
      <c r="AH21" s="14">
        <v>0</v>
      </c>
      <c r="AI21" s="15">
        <v>0</v>
      </c>
      <c r="AJ21" s="45">
        <f t="shared" si="0"/>
        <v>69.5077806122449</v>
      </c>
      <c r="AK21" s="46">
        <f t="shared" si="3"/>
        <v>80.138382352941179</v>
      </c>
      <c r="AL21" s="50">
        <f t="shared" si="4"/>
        <v>196</v>
      </c>
      <c r="AM21" s="50">
        <f t="shared" si="5"/>
        <v>13623.525</v>
      </c>
      <c r="AN21" s="58"/>
      <c r="AO21" s="16">
        <v>13623.525</v>
      </c>
    </row>
    <row r="22" spans="1:41" x14ac:dyDescent="0.25">
      <c r="A22" s="17" t="s">
        <v>83</v>
      </c>
      <c r="B22" s="43" t="s">
        <v>57</v>
      </c>
      <c r="C22" s="43" t="str">
        <f>VLOOKUP(B22,'СПР ПОЛ'!A:B,2,0)</f>
        <v>ЕВРАЗ</v>
      </c>
      <c r="D22" s="2" t="s">
        <v>1</v>
      </c>
      <c r="E22" s="3">
        <v>0</v>
      </c>
      <c r="F22" s="4">
        <v>0</v>
      </c>
      <c r="G22" s="4">
        <v>0</v>
      </c>
      <c r="H22" s="4">
        <v>34.5</v>
      </c>
      <c r="I22" s="4">
        <v>0</v>
      </c>
      <c r="J22" s="4">
        <v>0</v>
      </c>
      <c r="K22" s="5">
        <v>0</v>
      </c>
      <c r="L22" s="4">
        <v>34.5</v>
      </c>
      <c r="M22" s="4">
        <v>0</v>
      </c>
      <c r="N22" s="4">
        <v>0</v>
      </c>
      <c r="O22" s="4">
        <v>34.5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34.5</v>
      </c>
      <c r="V22" s="4">
        <v>0</v>
      </c>
      <c r="W22" s="4">
        <v>0</v>
      </c>
      <c r="X22" s="4">
        <v>0</v>
      </c>
      <c r="Y22" s="4">
        <v>0</v>
      </c>
      <c r="Z22" s="6">
        <v>0</v>
      </c>
      <c r="AA22" s="4">
        <v>33</v>
      </c>
      <c r="AB22" s="4">
        <v>0</v>
      </c>
      <c r="AC22" s="4">
        <v>0</v>
      </c>
      <c r="AD22" s="4">
        <v>0</v>
      </c>
      <c r="AE22" s="4">
        <v>0</v>
      </c>
      <c r="AF22" s="5">
        <v>0</v>
      </c>
      <c r="AG22" s="5">
        <v>0</v>
      </c>
      <c r="AH22" s="4">
        <v>0</v>
      </c>
      <c r="AI22" s="26">
        <v>0</v>
      </c>
      <c r="AJ22" s="34">
        <f t="shared" si="0"/>
        <v>67.391812865497073</v>
      </c>
      <c r="AK22" s="37">
        <f t="shared" si="3"/>
        <v>83.507246376811594</v>
      </c>
      <c r="AL22" s="32">
        <f t="shared" si="4"/>
        <v>171</v>
      </c>
      <c r="AM22" s="32">
        <f t="shared" si="5"/>
        <v>11524</v>
      </c>
      <c r="AN22" s="32"/>
      <c r="AO22" s="9">
        <v>11524</v>
      </c>
    </row>
    <row r="23" spans="1:41" ht="16.5" customHeight="1" thickBot="1" x14ac:dyDescent="0.3">
      <c r="A23" s="41" t="s">
        <v>83</v>
      </c>
      <c r="B23" s="10" t="s">
        <v>57</v>
      </c>
      <c r="C23" s="39" t="str">
        <f>VLOOKUP(B23,'СПР ПОЛ'!A:B,2,0)</f>
        <v>ЕВРАЗ</v>
      </c>
      <c r="D23" s="11" t="s">
        <v>2</v>
      </c>
      <c r="E23" s="12">
        <v>0</v>
      </c>
      <c r="F23" s="13">
        <v>0</v>
      </c>
      <c r="G23" s="13">
        <v>0</v>
      </c>
      <c r="H23" s="13">
        <v>33.5</v>
      </c>
      <c r="I23" s="13">
        <v>0</v>
      </c>
      <c r="J23" s="13">
        <v>0</v>
      </c>
      <c r="K23" s="13">
        <v>0</v>
      </c>
      <c r="L23" s="13">
        <v>0</v>
      </c>
      <c r="M23" s="13">
        <v>33.5</v>
      </c>
      <c r="N23" s="13">
        <v>0</v>
      </c>
      <c r="O23" s="13">
        <v>0</v>
      </c>
      <c r="P23" s="13">
        <v>33.5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33.5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33.5</v>
      </c>
      <c r="AC23" s="13">
        <v>0</v>
      </c>
      <c r="AD23" s="13">
        <v>0</v>
      </c>
      <c r="AE23" s="13">
        <v>0</v>
      </c>
      <c r="AF23" s="14">
        <v>0</v>
      </c>
      <c r="AG23" s="14">
        <v>0</v>
      </c>
      <c r="AH23" s="14">
        <v>0</v>
      </c>
      <c r="AI23" s="15">
        <v>0</v>
      </c>
      <c r="AJ23" s="45">
        <f t="shared" si="0"/>
        <v>69.337134328358204</v>
      </c>
      <c r="AK23" s="46">
        <f t="shared" si="3"/>
        <v>86.671417910447758</v>
      </c>
      <c r="AL23" s="50">
        <f t="shared" si="4"/>
        <v>167.5</v>
      </c>
      <c r="AM23" s="50">
        <f t="shared" si="5"/>
        <v>11613.97</v>
      </c>
      <c r="AN23" s="58"/>
      <c r="AO23" s="16">
        <v>11613.97</v>
      </c>
    </row>
    <row r="24" spans="1:41" x14ac:dyDescent="0.25">
      <c r="A24" s="17" t="s">
        <v>84</v>
      </c>
      <c r="B24" s="43" t="s">
        <v>61</v>
      </c>
      <c r="C24" s="43" t="str">
        <f>VLOOKUP(B24,'СПР ПОЛ'!A:B,2,0)</f>
        <v>ЕВРАЗ</v>
      </c>
      <c r="D24" s="2" t="s">
        <v>1</v>
      </c>
      <c r="E24" s="3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5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34</v>
      </c>
      <c r="R24" s="4">
        <v>0</v>
      </c>
      <c r="S24" s="4">
        <v>0</v>
      </c>
      <c r="T24" s="4">
        <v>34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6">
        <v>0</v>
      </c>
      <c r="AA24" s="4">
        <v>0</v>
      </c>
      <c r="AB24" s="4">
        <v>0</v>
      </c>
      <c r="AC24" s="4">
        <v>0</v>
      </c>
      <c r="AD24" s="4">
        <v>0</v>
      </c>
      <c r="AE24" s="4">
        <v>34</v>
      </c>
      <c r="AF24" s="5">
        <v>0</v>
      </c>
      <c r="AG24" s="5">
        <v>0</v>
      </c>
      <c r="AH24" s="4">
        <v>34</v>
      </c>
      <c r="AI24" s="26">
        <v>0</v>
      </c>
      <c r="AJ24" s="34">
        <f t="shared" si="0"/>
        <v>68.529411764705884</v>
      </c>
      <c r="AK24" s="37">
        <f t="shared" si="3"/>
        <v>137.05882352941177</v>
      </c>
      <c r="AL24" s="32">
        <f t="shared" si="4"/>
        <v>136</v>
      </c>
      <c r="AM24" s="32">
        <f t="shared" si="5"/>
        <v>9320</v>
      </c>
      <c r="AN24" s="32"/>
      <c r="AO24" s="9">
        <v>9320</v>
      </c>
    </row>
    <row r="25" spans="1:41" ht="16.5" customHeight="1" thickBot="1" x14ac:dyDescent="0.3">
      <c r="A25" s="41" t="s">
        <v>84</v>
      </c>
      <c r="B25" s="10" t="s">
        <v>61</v>
      </c>
      <c r="C25" s="39" t="str">
        <f>VLOOKUP(B25,'СПР ПОЛ'!A:B,2,0)</f>
        <v>ЕВРАЗ</v>
      </c>
      <c r="D25" s="11" t="s">
        <v>2</v>
      </c>
      <c r="E25" s="12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34</v>
      </c>
      <c r="S25" s="13">
        <v>0</v>
      </c>
      <c r="T25" s="13">
        <v>34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34</v>
      </c>
      <c r="AF25" s="14">
        <v>0</v>
      </c>
      <c r="AG25" s="14">
        <v>0</v>
      </c>
      <c r="AH25" s="14">
        <v>34</v>
      </c>
      <c r="AI25" s="15">
        <v>0</v>
      </c>
      <c r="AJ25" s="45">
        <f t="shared" si="0"/>
        <v>68.159191176470586</v>
      </c>
      <c r="AK25" s="46">
        <f t="shared" si="3"/>
        <v>136.31838235294117</v>
      </c>
      <c r="AL25" s="50">
        <f t="shared" si="4"/>
        <v>136</v>
      </c>
      <c r="AM25" s="50">
        <f t="shared" si="5"/>
        <v>9269.65</v>
      </c>
      <c r="AN25" s="58"/>
      <c r="AO25" s="16">
        <v>9269.65</v>
      </c>
    </row>
    <row r="26" spans="1:41" x14ac:dyDescent="0.25">
      <c r="A26" s="17" t="s">
        <v>85</v>
      </c>
      <c r="B26" s="43" t="s">
        <v>58</v>
      </c>
      <c r="C26" s="43" t="str">
        <f>VLOOKUP(B26,'СПР ПОЛ'!A:B,2,0)</f>
        <v>ЕВРАЗ</v>
      </c>
      <c r="D26" s="2" t="s">
        <v>1</v>
      </c>
      <c r="E26" s="3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5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34</v>
      </c>
      <c r="T26" s="4">
        <v>0</v>
      </c>
      <c r="U26" s="4">
        <v>0</v>
      </c>
      <c r="V26" s="4">
        <v>0</v>
      </c>
      <c r="W26" s="4">
        <v>0</v>
      </c>
      <c r="X26" s="4">
        <v>34</v>
      </c>
      <c r="Y26" s="4">
        <v>0</v>
      </c>
      <c r="Z26" s="6">
        <v>0</v>
      </c>
      <c r="AA26" s="4">
        <v>0</v>
      </c>
      <c r="AB26" s="4">
        <v>0</v>
      </c>
      <c r="AC26" s="4">
        <v>0</v>
      </c>
      <c r="AD26" s="4">
        <v>0</v>
      </c>
      <c r="AE26" s="4">
        <v>34</v>
      </c>
      <c r="AF26" s="5">
        <v>0</v>
      </c>
      <c r="AG26" s="5">
        <v>0</v>
      </c>
      <c r="AH26" s="4">
        <v>0</v>
      </c>
      <c r="AI26" s="26">
        <v>0</v>
      </c>
      <c r="AJ26" s="34">
        <f t="shared" si="0"/>
        <v>69.117647058823536</v>
      </c>
      <c r="AK26" s="37">
        <f t="shared" si="3"/>
        <v>103.67647058823529</v>
      </c>
      <c r="AL26" s="32">
        <f t="shared" si="4"/>
        <v>101.99999999999999</v>
      </c>
      <c r="AM26" s="32">
        <f t="shared" si="5"/>
        <v>7050</v>
      </c>
      <c r="AN26" s="32"/>
      <c r="AO26" s="9">
        <v>7050</v>
      </c>
    </row>
    <row r="27" spans="1:41" ht="15.75" thickBot="1" x14ac:dyDescent="0.3">
      <c r="A27" s="41" t="s">
        <v>85</v>
      </c>
      <c r="B27" s="10" t="s">
        <v>58</v>
      </c>
      <c r="C27" s="39" t="str">
        <f>VLOOKUP(B27,'СПР ПОЛ'!A:B,2,0)</f>
        <v>ЕВРАЗ</v>
      </c>
      <c r="D27" s="11" t="s">
        <v>2</v>
      </c>
      <c r="E27" s="12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33.5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4">
        <v>0</v>
      </c>
      <c r="AG27" s="14">
        <v>0</v>
      </c>
      <c r="AH27" s="14">
        <v>32</v>
      </c>
      <c r="AI27" s="15">
        <v>0</v>
      </c>
      <c r="AJ27" s="45">
        <f t="shared" si="0"/>
        <v>69.34885496183206</v>
      </c>
      <c r="AK27" s="46">
        <f t="shared" si="3"/>
        <v>135.59253731343284</v>
      </c>
      <c r="AL27" s="50">
        <f t="shared" si="4"/>
        <v>65.5</v>
      </c>
      <c r="AM27" s="50">
        <f t="shared" si="5"/>
        <v>4542.3500000000004</v>
      </c>
      <c r="AN27" s="58"/>
      <c r="AO27" s="16">
        <v>4542.3500000000004</v>
      </c>
    </row>
    <row r="28" spans="1:41" x14ac:dyDescent="0.25">
      <c r="A28" s="17" t="s">
        <v>86</v>
      </c>
      <c r="B28" s="43" t="s">
        <v>57</v>
      </c>
      <c r="C28" s="43" t="str">
        <f>VLOOKUP(B28,'СПР ПОЛ'!A:B,2,0)</f>
        <v>ЕВРАЗ</v>
      </c>
      <c r="D28" s="2" t="s">
        <v>1</v>
      </c>
      <c r="E28" s="3">
        <v>32</v>
      </c>
      <c r="F28" s="4">
        <v>0</v>
      </c>
      <c r="G28" s="4">
        <v>32</v>
      </c>
      <c r="H28" s="4">
        <v>0</v>
      </c>
      <c r="I28" s="4">
        <v>32</v>
      </c>
      <c r="J28" s="4">
        <v>0</v>
      </c>
      <c r="K28" s="5">
        <v>32</v>
      </c>
      <c r="L28" s="4">
        <v>0</v>
      </c>
      <c r="M28" s="4">
        <v>32</v>
      </c>
      <c r="N28" s="4">
        <v>32</v>
      </c>
      <c r="O28" s="4">
        <v>0</v>
      </c>
      <c r="P28" s="4">
        <v>32</v>
      </c>
      <c r="Q28" s="4">
        <v>0</v>
      </c>
      <c r="R28" s="4">
        <v>0</v>
      </c>
      <c r="S28" s="4">
        <v>32</v>
      </c>
      <c r="T28" s="4">
        <v>0</v>
      </c>
      <c r="U28" s="4">
        <v>32</v>
      </c>
      <c r="V28" s="4">
        <v>0</v>
      </c>
      <c r="W28" s="4">
        <v>32</v>
      </c>
      <c r="X28" s="4">
        <v>0</v>
      </c>
      <c r="Y28" s="4">
        <v>32</v>
      </c>
      <c r="Z28" s="6">
        <v>32</v>
      </c>
      <c r="AA28" s="4">
        <v>0</v>
      </c>
      <c r="AB28" s="4">
        <v>0</v>
      </c>
      <c r="AC28" s="4">
        <v>32</v>
      </c>
      <c r="AD28" s="4">
        <v>0</v>
      </c>
      <c r="AE28" s="4">
        <v>32</v>
      </c>
      <c r="AF28" s="5">
        <v>0</v>
      </c>
      <c r="AG28" s="5">
        <v>32</v>
      </c>
      <c r="AH28" s="4">
        <v>32</v>
      </c>
      <c r="AI28" s="26">
        <v>0</v>
      </c>
      <c r="AJ28" s="34">
        <f t="shared" si="0"/>
        <v>70.3125</v>
      </c>
      <c r="AK28" s="37">
        <f t="shared" si="3"/>
        <v>112.5</v>
      </c>
      <c r="AL28" s="32">
        <f t="shared" si="4"/>
        <v>512</v>
      </c>
      <c r="AM28" s="32">
        <f t="shared" si="5"/>
        <v>36000</v>
      </c>
      <c r="AN28" s="32"/>
      <c r="AO28" s="9">
        <v>36000</v>
      </c>
    </row>
    <row r="29" spans="1:41" ht="15.75" thickBot="1" x14ac:dyDescent="0.3">
      <c r="A29" s="41" t="s">
        <v>86</v>
      </c>
      <c r="B29" s="10" t="s">
        <v>57</v>
      </c>
      <c r="C29" s="39" t="str">
        <f>VLOOKUP(B29,'СПР ПОЛ'!A:B,2,0)</f>
        <v>ЕВРАЗ</v>
      </c>
      <c r="D29" s="11" t="s">
        <v>2</v>
      </c>
      <c r="E29" s="12">
        <v>32</v>
      </c>
      <c r="F29" s="13">
        <v>0</v>
      </c>
      <c r="G29" s="13">
        <v>32</v>
      </c>
      <c r="H29" s="13">
        <v>0</v>
      </c>
      <c r="I29" s="13">
        <v>0</v>
      </c>
      <c r="J29" s="13">
        <v>0</v>
      </c>
      <c r="K29" s="13">
        <v>32</v>
      </c>
      <c r="L29" s="13">
        <v>0</v>
      </c>
      <c r="M29" s="13">
        <v>0</v>
      </c>
      <c r="N29" s="13">
        <v>64</v>
      </c>
      <c r="O29" s="13">
        <v>0</v>
      </c>
      <c r="P29" s="13">
        <v>32</v>
      </c>
      <c r="Q29" s="13">
        <v>0</v>
      </c>
      <c r="R29" s="13">
        <v>32</v>
      </c>
      <c r="S29" s="13">
        <v>17</v>
      </c>
      <c r="T29" s="13">
        <v>15</v>
      </c>
      <c r="U29" s="13">
        <v>32</v>
      </c>
      <c r="V29" s="13">
        <v>0</v>
      </c>
      <c r="W29" s="13">
        <v>0</v>
      </c>
      <c r="X29" s="13">
        <v>32</v>
      </c>
      <c r="Y29" s="13">
        <v>0</v>
      </c>
      <c r="Z29" s="13">
        <v>0</v>
      </c>
      <c r="AA29" s="13">
        <v>32</v>
      </c>
      <c r="AB29" s="13">
        <v>32</v>
      </c>
      <c r="AC29" s="13">
        <v>31.5</v>
      </c>
      <c r="AD29" s="13">
        <v>0</v>
      </c>
      <c r="AE29" s="13">
        <v>0</v>
      </c>
      <c r="AF29" s="14">
        <v>32</v>
      </c>
      <c r="AG29" s="14">
        <v>0</v>
      </c>
      <c r="AH29" s="14">
        <v>0</v>
      </c>
      <c r="AI29" s="15">
        <v>32</v>
      </c>
      <c r="AJ29" s="45">
        <f t="shared" si="0"/>
        <v>69.87615224191866</v>
      </c>
      <c r="AK29" s="46">
        <f t="shared" si="3"/>
        <v>104.70504687499999</v>
      </c>
      <c r="AL29" s="50">
        <f t="shared" si="4"/>
        <v>479.5</v>
      </c>
      <c r="AM29" s="50">
        <f t="shared" si="5"/>
        <v>33505.614999999998</v>
      </c>
      <c r="AN29" s="58"/>
      <c r="AO29" s="16">
        <v>33505.614999999998</v>
      </c>
    </row>
    <row r="30" spans="1:41" x14ac:dyDescent="0.25">
      <c r="A30" s="17" t="s">
        <v>86</v>
      </c>
      <c r="B30" s="43" t="s">
        <v>61</v>
      </c>
      <c r="C30" s="43" t="str">
        <f>VLOOKUP(B30,'СПР ПОЛ'!A:B,2,0)</f>
        <v>ЕВРАЗ</v>
      </c>
      <c r="D30" s="2" t="s">
        <v>1</v>
      </c>
      <c r="E30" s="3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5">
        <v>34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34</v>
      </c>
      <c r="V30" s="4">
        <v>0</v>
      </c>
      <c r="W30" s="4">
        <v>0</v>
      </c>
      <c r="X30" s="4">
        <v>0</v>
      </c>
      <c r="Y30" s="4">
        <v>0</v>
      </c>
      <c r="Z30" s="6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5">
        <v>0</v>
      </c>
      <c r="AG30" s="5">
        <v>0</v>
      </c>
      <c r="AH30" s="4">
        <v>0</v>
      </c>
      <c r="AI30" s="26">
        <v>0</v>
      </c>
      <c r="AJ30" s="34">
        <f t="shared" si="0"/>
        <v>69.117647058823536</v>
      </c>
      <c r="AK30" s="37">
        <f t="shared" si="3"/>
        <v>69.117647058823536</v>
      </c>
      <c r="AL30" s="32">
        <f t="shared" si="4"/>
        <v>68</v>
      </c>
      <c r="AM30" s="32">
        <f t="shared" si="5"/>
        <v>4700</v>
      </c>
      <c r="AN30" s="32"/>
      <c r="AO30" s="9">
        <v>4700</v>
      </c>
    </row>
    <row r="31" spans="1:41" ht="15.75" thickBot="1" x14ac:dyDescent="0.3">
      <c r="A31" s="41" t="s">
        <v>86</v>
      </c>
      <c r="B31" s="10" t="s">
        <v>61</v>
      </c>
      <c r="C31" s="39" t="str">
        <f>VLOOKUP(B31,'СПР ПОЛ'!A:B,2,0)</f>
        <v>ЕВРАЗ</v>
      </c>
      <c r="D31" s="11" t="s">
        <v>2</v>
      </c>
      <c r="E31" s="12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33.5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33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4">
        <v>0</v>
      </c>
      <c r="AG31" s="14">
        <v>0</v>
      </c>
      <c r="AH31" s="14">
        <v>0</v>
      </c>
      <c r="AI31" s="15">
        <v>0</v>
      </c>
      <c r="AJ31" s="45">
        <f t="shared" si="0"/>
        <v>70.601879699248116</v>
      </c>
      <c r="AK31" s="46">
        <f t="shared" si="3"/>
        <v>70.601879699248116</v>
      </c>
      <c r="AL31" s="50">
        <f t="shared" si="4"/>
        <v>66.5</v>
      </c>
      <c r="AM31" s="50">
        <f t="shared" si="5"/>
        <v>4695.0249999999996</v>
      </c>
      <c r="AN31" s="58"/>
      <c r="AO31" s="16">
        <v>4695.0249999999996</v>
      </c>
    </row>
    <row r="32" spans="1:41" x14ac:dyDescent="0.25">
      <c r="A32" s="17" t="s">
        <v>87</v>
      </c>
      <c r="B32" s="43" t="s">
        <v>73</v>
      </c>
      <c r="C32" s="43" t="str">
        <f>VLOOKUP(B32,'СПР ПОЛ'!A:B,2,0)</f>
        <v>ЕВРАЗ Украина</v>
      </c>
      <c r="D32" s="2" t="s">
        <v>1</v>
      </c>
      <c r="E32" s="3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5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6">
        <v>0</v>
      </c>
      <c r="AA32" s="4">
        <v>0</v>
      </c>
      <c r="AB32" s="4">
        <v>33.5</v>
      </c>
      <c r="AC32" s="4">
        <v>0</v>
      </c>
      <c r="AD32" s="4">
        <v>0</v>
      </c>
      <c r="AE32" s="4">
        <v>0</v>
      </c>
      <c r="AF32" s="5">
        <v>0</v>
      </c>
      <c r="AG32" s="5">
        <v>0</v>
      </c>
      <c r="AH32" s="4">
        <v>0</v>
      </c>
      <c r="AI32" s="26">
        <v>34.5</v>
      </c>
      <c r="AJ32" s="34">
        <f t="shared" si="0"/>
        <v>69.117647058823536</v>
      </c>
      <c r="AK32" s="37">
        <v>0</v>
      </c>
      <c r="AL32" s="32">
        <f t="shared" si="4"/>
        <v>68</v>
      </c>
      <c r="AM32" s="32">
        <f t="shared" si="5"/>
        <v>4700</v>
      </c>
      <c r="AN32" s="32"/>
      <c r="AO32" s="9">
        <v>4700</v>
      </c>
    </row>
    <row r="33" spans="1:41" ht="15.75" thickBot="1" x14ac:dyDescent="0.3">
      <c r="A33" s="41" t="s">
        <v>87</v>
      </c>
      <c r="B33" s="39" t="s">
        <v>73</v>
      </c>
      <c r="C33" s="39" t="str">
        <f>VLOOKUP(B33,'СПР ПОЛ'!A:B,2,0)</f>
        <v>ЕВРАЗ Украина</v>
      </c>
      <c r="D33" s="11" t="s">
        <v>2</v>
      </c>
      <c r="E33" s="12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33.5</v>
      </c>
      <c r="AC33" s="13">
        <v>0</v>
      </c>
      <c r="AD33" s="13">
        <v>0</v>
      </c>
      <c r="AE33" s="13">
        <v>0</v>
      </c>
      <c r="AF33" s="14">
        <v>0</v>
      </c>
      <c r="AG33" s="14">
        <v>0</v>
      </c>
      <c r="AH33" s="14">
        <v>0</v>
      </c>
      <c r="AI33" s="15">
        <v>0</v>
      </c>
      <c r="AJ33" s="45">
        <f t="shared" si="0"/>
        <v>69.234328358208955</v>
      </c>
      <c r="AK33" s="46">
        <v>0</v>
      </c>
      <c r="AL33" s="50">
        <f t="shared" si="4"/>
        <v>33.5</v>
      </c>
      <c r="AM33" s="50">
        <f t="shared" si="5"/>
        <v>2319.35</v>
      </c>
      <c r="AN33" s="58"/>
      <c r="AO33" s="16">
        <v>2319.35</v>
      </c>
    </row>
    <row r="34" spans="1:41" x14ac:dyDescent="0.25">
      <c r="A34" s="17" t="s">
        <v>87</v>
      </c>
      <c r="B34" s="43" t="s">
        <v>74</v>
      </c>
      <c r="C34" s="43" t="str">
        <f>VLOOKUP(B34,'СПР ПОЛ'!A:B,2,0)</f>
        <v>ЕВРАЗ Украина</v>
      </c>
      <c r="D34" s="2" t="s">
        <v>1</v>
      </c>
      <c r="E34" s="3">
        <v>0</v>
      </c>
      <c r="F34" s="4">
        <v>0</v>
      </c>
      <c r="G34" s="4">
        <v>0</v>
      </c>
      <c r="H34" s="4">
        <v>33.5</v>
      </c>
      <c r="I34" s="4">
        <v>0</v>
      </c>
      <c r="J34" s="4">
        <v>0</v>
      </c>
      <c r="K34" s="5">
        <v>0</v>
      </c>
      <c r="L34" s="4">
        <v>0</v>
      </c>
      <c r="M34" s="4">
        <v>0</v>
      </c>
      <c r="N34" s="4">
        <v>0</v>
      </c>
      <c r="O34" s="4">
        <v>0</v>
      </c>
      <c r="P34" s="4">
        <v>33.5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6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5">
        <v>0</v>
      </c>
      <c r="AG34" s="5">
        <v>0</v>
      </c>
      <c r="AH34" s="4">
        <v>0</v>
      </c>
      <c r="AI34" s="26">
        <v>1</v>
      </c>
      <c r="AJ34" s="34">
        <f t="shared" si="0"/>
        <v>69.117647058823536</v>
      </c>
      <c r="AK34" s="37">
        <f t="shared" si="3"/>
        <v>70.149253731343279</v>
      </c>
      <c r="AL34" s="32">
        <f t="shared" si="4"/>
        <v>68</v>
      </c>
      <c r="AM34" s="32">
        <f t="shared" si="5"/>
        <v>4700</v>
      </c>
      <c r="AN34" s="32"/>
      <c r="AO34" s="9">
        <v>4700</v>
      </c>
    </row>
    <row r="35" spans="1:41" ht="15.75" thickBot="1" x14ac:dyDescent="0.3">
      <c r="A35" s="41" t="s">
        <v>87</v>
      </c>
      <c r="B35" s="39" t="s">
        <v>74</v>
      </c>
      <c r="C35" s="39" t="str">
        <f>VLOOKUP(B35,'СПР ПОЛ'!A:B,2,0)</f>
        <v>ЕВРАЗ Украина</v>
      </c>
      <c r="D35" s="11" t="s">
        <v>2</v>
      </c>
      <c r="E35" s="12">
        <v>0</v>
      </c>
      <c r="F35" s="13">
        <v>0</v>
      </c>
      <c r="G35" s="13">
        <v>0</v>
      </c>
      <c r="H35" s="13">
        <v>33.5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33.5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4">
        <v>0</v>
      </c>
      <c r="AG35" s="14">
        <v>0</v>
      </c>
      <c r="AH35" s="14">
        <v>0</v>
      </c>
      <c r="AI35" s="15">
        <v>0</v>
      </c>
      <c r="AJ35" s="45">
        <f t="shared" si="0"/>
        <v>68.89776119402984</v>
      </c>
      <c r="AK35" s="46">
        <f t="shared" si="3"/>
        <v>68.89776119402984</v>
      </c>
      <c r="AL35" s="50">
        <f t="shared" si="4"/>
        <v>67</v>
      </c>
      <c r="AM35" s="50">
        <f t="shared" si="5"/>
        <v>4616.1499999999996</v>
      </c>
      <c r="AN35" s="58"/>
      <c r="AO35" s="16">
        <v>4616.1499999999996</v>
      </c>
    </row>
    <row r="36" spans="1:41" x14ac:dyDescent="0.25">
      <c r="A36" s="17" t="s">
        <v>87</v>
      </c>
      <c r="B36" s="43" t="s">
        <v>61</v>
      </c>
      <c r="C36" s="43" t="str">
        <f>VLOOKUP(B36,'СПР ПОЛ'!A:B,2,0)</f>
        <v>ЕВРАЗ</v>
      </c>
      <c r="D36" s="2" t="s">
        <v>1</v>
      </c>
      <c r="E36" s="3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5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33.5</v>
      </c>
      <c r="R36" s="4">
        <v>0</v>
      </c>
      <c r="S36" s="4">
        <v>0</v>
      </c>
      <c r="T36" s="4">
        <v>33.5</v>
      </c>
      <c r="U36" s="4">
        <v>0</v>
      </c>
      <c r="V36" s="4">
        <v>1.5</v>
      </c>
      <c r="W36" s="4">
        <v>0</v>
      </c>
      <c r="X36" s="4">
        <v>0</v>
      </c>
      <c r="Y36" s="4">
        <v>0</v>
      </c>
      <c r="Z36" s="6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5">
        <v>0</v>
      </c>
      <c r="AG36" s="5">
        <v>0</v>
      </c>
      <c r="AH36" s="4">
        <v>0</v>
      </c>
      <c r="AI36" s="26">
        <v>33.5</v>
      </c>
      <c r="AJ36" s="34">
        <f t="shared" si="0"/>
        <v>68.82352941176471</v>
      </c>
      <c r="AK36" s="37">
        <f t="shared" si="3"/>
        <v>102.48175182481752</v>
      </c>
      <c r="AL36" s="32">
        <f t="shared" si="4"/>
        <v>102</v>
      </c>
      <c r="AM36" s="32">
        <f t="shared" si="5"/>
        <v>7020</v>
      </c>
      <c r="AN36" s="32"/>
      <c r="AO36" s="9">
        <v>7020</v>
      </c>
    </row>
    <row r="37" spans="1:41" ht="15.75" thickBot="1" x14ac:dyDescent="0.3">
      <c r="A37" s="41" t="s">
        <v>87</v>
      </c>
      <c r="B37" s="39" t="s">
        <v>61</v>
      </c>
      <c r="C37" s="39" t="str">
        <f>VLOOKUP(B37,'СПР ПОЛ'!A:B,2,0)</f>
        <v>ЕВРАЗ</v>
      </c>
      <c r="D37" s="11" t="s">
        <v>2</v>
      </c>
      <c r="E37" s="12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33.5</v>
      </c>
      <c r="R37" s="13">
        <v>0</v>
      </c>
      <c r="S37" s="13">
        <v>0</v>
      </c>
      <c r="T37" s="13">
        <v>33.5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4">
        <v>0</v>
      </c>
      <c r="AG37" s="14">
        <v>0</v>
      </c>
      <c r="AH37" s="14">
        <v>0</v>
      </c>
      <c r="AI37" s="15">
        <v>33.5</v>
      </c>
      <c r="AJ37" s="45">
        <f t="shared" si="0"/>
        <v>69.465671641791047</v>
      </c>
      <c r="AK37" s="46">
        <f t="shared" si="3"/>
        <v>104.19850746268656</v>
      </c>
      <c r="AL37" s="50">
        <f t="shared" si="4"/>
        <v>100.5</v>
      </c>
      <c r="AM37" s="50">
        <f t="shared" si="5"/>
        <v>6981.3</v>
      </c>
      <c r="AN37" s="58"/>
      <c r="AO37" s="16">
        <v>6981.3</v>
      </c>
    </row>
    <row r="38" spans="1:41" x14ac:dyDescent="0.25">
      <c r="A38" s="17" t="s">
        <v>91</v>
      </c>
      <c r="B38" s="43" t="s">
        <v>58</v>
      </c>
      <c r="C38" s="43" t="str">
        <f>VLOOKUP(B38,'СПР ПОЛ'!A:B,2,0)</f>
        <v>ЕВРАЗ</v>
      </c>
      <c r="D38" s="2" t="s">
        <v>1</v>
      </c>
      <c r="E38" s="3">
        <v>4.5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5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6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5">
        <v>0</v>
      </c>
      <c r="AG38" s="5">
        <v>0</v>
      </c>
      <c r="AH38" s="4">
        <v>0</v>
      </c>
      <c r="AI38" s="26">
        <v>0</v>
      </c>
      <c r="AJ38" s="34">
        <f t="shared" si="0"/>
        <v>67.666666666666671</v>
      </c>
      <c r="AK38" s="37">
        <f t="shared" si="3"/>
        <v>67.666666666666671</v>
      </c>
      <c r="AL38" s="32">
        <f t="shared" si="4"/>
        <v>4.5</v>
      </c>
      <c r="AM38" s="32">
        <f t="shared" si="5"/>
        <v>304.5</v>
      </c>
      <c r="AN38" s="32"/>
      <c r="AO38" s="9">
        <v>304.5</v>
      </c>
    </row>
    <row r="39" spans="1:41" ht="15.75" thickBot="1" x14ac:dyDescent="0.3">
      <c r="A39" s="41" t="s">
        <v>91</v>
      </c>
      <c r="B39" s="39" t="s">
        <v>58</v>
      </c>
      <c r="C39" s="39" t="str">
        <f>VLOOKUP(B39,'СПР ПОЛ'!A:B,2,0)</f>
        <v>ЕВРАЗ</v>
      </c>
      <c r="D39" s="11" t="s">
        <v>2</v>
      </c>
      <c r="E39" s="12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4">
        <v>0</v>
      </c>
      <c r="AG39" s="14">
        <v>0</v>
      </c>
      <c r="AH39" s="14">
        <v>0</v>
      </c>
      <c r="AI39" s="15">
        <v>0</v>
      </c>
      <c r="AJ39" s="45">
        <v>0</v>
      </c>
      <c r="AK39" s="46">
        <v>0</v>
      </c>
      <c r="AL39" s="50">
        <v>0</v>
      </c>
      <c r="AM39" s="50">
        <v>0</v>
      </c>
      <c r="AN39" s="58"/>
      <c r="AO39" s="16">
        <v>0</v>
      </c>
    </row>
    <row r="40" spans="1:41" x14ac:dyDescent="0.25">
      <c r="A40" s="17" t="s">
        <v>88</v>
      </c>
      <c r="B40" s="43" t="s">
        <v>73</v>
      </c>
      <c r="C40" s="43" t="str">
        <f>VLOOKUP(B40,'СПР ПОЛ'!A:B,2,0)</f>
        <v>ЕВРАЗ Украина</v>
      </c>
      <c r="D40" s="18" t="s">
        <v>1</v>
      </c>
      <c r="E40" s="19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1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2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1">
        <v>0</v>
      </c>
      <c r="AG40" s="21">
        <v>0</v>
      </c>
      <c r="AH40" s="20">
        <v>0</v>
      </c>
      <c r="AI40" s="26">
        <v>0</v>
      </c>
      <c r="AJ40" s="34">
        <v>0</v>
      </c>
      <c r="AK40" s="37">
        <v>0</v>
      </c>
      <c r="AL40" s="32">
        <v>0</v>
      </c>
      <c r="AM40" s="32">
        <v>0</v>
      </c>
      <c r="AN40" s="32"/>
      <c r="AO40" s="23">
        <v>0</v>
      </c>
    </row>
    <row r="41" spans="1:41" ht="15.75" thickBot="1" x14ac:dyDescent="0.3">
      <c r="A41" s="41" t="s">
        <v>88</v>
      </c>
      <c r="B41" s="39" t="s">
        <v>73</v>
      </c>
      <c r="C41" s="39" t="str">
        <f>VLOOKUP(B41,'СПР ПОЛ'!A:B,2,0)</f>
        <v>ЕВРАЗ Украина</v>
      </c>
      <c r="D41" s="11" t="s">
        <v>2</v>
      </c>
      <c r="E41" s="12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4">
        <v>0</v>
      </c>
      <c r="AG41" s="14">
        <v>0</v>
      </c>
      <c r="AH41" s="14">
        <v>0</v>
      </c>
      <c r="AI41" s="15">
        <v>0</v>
      </c>
      <c r="AJ41" s="45">
        <v>0</v>
      </c>
      <c r="AK41" s="46">
        <v>0</v>
      </c>
      <c r="AL41" s="50">
        <v>0</v>
      </c>
      <c r="AM41" s="50">
        <v>0</v>
      </c>
      <c r="AN41" s="58"/>
      <c r="AO41" s="16">
        <v>0</v>
      </c>
    </row>
    <row r="42" spans="1:41" x14ac:dyDescent="0.25">
      <c r="A42" s="17" t="s">
        <v>88</v>
      </c>
      <c r="B42" s="43" t="s">
        <v>74</v>
      </c>
      <c r="C42" s="43" t="str">
        <f>VLOOKUP(B42,'СПР ПОЛ'!A:B,2,0)</f>
        <v>ЕВРАЗ Украина</v>
      </c>
      <c r="D42" s="2" t="s">
        <v>1</v>
      </c>
      <c r="E42" s="3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5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35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6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5">
        <v>0</v>
      </c>
      <c r="AG42" s="5">
        <v>0</v>
      </c>
      <c r="AH42" s="4">
        <v>0</v>
      </c>
      <c r="AI42" s="26">
        <v>0</v>
      </c>
      <c r="AJ42" s="34">
        <f>AO42/(SUM(E42:AI42))</f>
        <v>66.428571428571431</v>
      </c>
      <c r="AK42" s="37">
        <f t="shared" si="3"/>
        <v>66.428571428571431</v>
      </c>
      <c r="AL42" s="32">
        <f>AO42/AJ42</f>
        <v>35</v>
      </c>
      <c r="AM42" s="32">
        <f>AL42*AJ42</f>
        <v>2325</v>
      </c>
      <c r="AN42" s="32"/>
      <c r="AO42" s="9">
        <v>2325</v>
      </c>
    </row>
    <row r="43" spans="1:41" ht="15.75" thickBot="1" x14ac:dyDescent="0.3">
      <c r="A43" s="41" t="s">
        <v>88</v>
      </c>
      <c r="B43" s="39" t="s">
        <v>74</v>
      </c>
      <c r="C43" s="39" t="str">
        <f>VLOOKUP(B43,'СПР ПОЛ'!A:B,2,0)</f>
        <v>ЕВРАЗ Украина</v>
      </c>
      <c r="D43" s="11" t="s">
        <v>2</v>
      </c>
      <c r="E43" s="12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4">
        <v>0</v>
      </c>
      <c r="AG43" s="14">
        <v>0</v>
      </c>
      <c r="AH43" s="14">
        <v>0</v>
      </c>
      <c r="AI43" s="15">
        <v>0</v>
      </c>
      <c r="AJ43" s="45">
        <v>0</v>
      </c>
      <c r="AK43" s="46">
        <v>0</v>
      </c>
      <c r="AL43" s="50">
        <v>0</v>
      </c>
      <c r="AM43" s="50">
        <v>0</v>
      </c>
      <c r="AN43" s="58"/>
      <c r="AO43" s="16">
        <v>0</v>
      </c>
    </row>
    <row r="44" spans="1:41" x14ac:dyDescent="0.25">
      <c r="A44" s="17" t="s">
        <v>88</v>
      </c>
      <c r="B44" s="43" t="s">
        <v>61</v>
      </c>
      <c r="C44" s="43" t="str">
        <f>VLOOKUP(B44,'СПР ПОЛ'!A:B,2,0)</f>
        <v>ЕВРАЗ</v>
      </c>
      <c r="D44" s="2" t="s">
        <v>1</v>
      </c>
      <c r="E44" s="3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5">
        <v>34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34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34.5</v>
      </c>
      <c r="X44" s="4">
        <v>0</v>
      </c>
      <c r="Y44" s="4">
        <v>0</v>
      </c>
      <c r="Z44" s="6">
        <v>0.5</v>
      </c>
      <c r="AA44" s="4">
        <v>34.5</v>
      </c>
      <c r="AB44" s="4">
        <v>0</v>
      </c>
      <c r="AC44" s="4">
        <v>0</v>
      </c>
      <c r="AD44" s="4">
        <v>0.5</v>
      </c>
      <c r="AE44" s="4">
        <v>0</v>
      </c>
      <c r="AF44" s="5">
        <v>0</v>
      </c>
      <c r="AG44" s="5">
        <v>0</v>
      </c>
      <c r="AH44" s="4">
        <v>0</v>
      </c>
      <c r="AI44" s="26">
        <v>0</v>
      </c>
      <c r="AJ44" s="34">
        <f>AO44/(SUM(E44:AI44))</f>
        <v>67.391304347826093</v>
      </c>
      <c r="AK44" s="37">
        <f t="shared" si="3"/>
        <v>90.731707317073173</v>
      </c>
      <c r="AL44" s="32">
        <f>AO44/AJ44</f>
        <v>138</v>
      </c>
      <c r="AM44" s="32">
        <f>AL44*AJ44</f>
        <v>9300</v>
      </c>
      <c r="AN44" s="32"/>
      <c r="AO44" s="9">
        <v>9300</v>
      </c>
    </row>
    <row r="45" spans="1:41" ht="15.75" thickBot="1" x14ac:dyDescent="0.3">
      <c r="A45" s="41" t="s">
        <v>88</v>
      </c>
      <c r="B45" s="39" t="s">
        <v>61</v>
      </c>
      <c r="C45" s="39" t="str">
        <f>VLOOKUP(B45,'СПР ПОЛ'!A:B,2,0)</f>
        <v>ЕВРАЗ</v>
      </c>
      <c r="D45" s="11" t="s">
        <v>2</v>
      </c>
      <c r="E45" s="12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34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34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34</v>
      </c>
      <c r="X45" s="13">
        <v>0</v>
      </c>
      <c r="Y45" s="13">
        <v>0</v>
      </c>
      <c r="Z45" s="13">
        <v>0</v>
      </c>
      <c r="AA45" s="13">
        <v>34</v>
      </c>
      <c r="AB45" s="13">
        <v>0</v>
      </c>
      <c r="AC45" s="13">
        <v>0</v>
      </c>
      <c r="AD45" s="13">
        <v>0</v>
      </c>
      <c r="AE45" s="13">
        <v>0</v>
      </c>
      <c r="AF45" s="14">
        <v>0</v>
      </c>
      <c r="AG45" s="14">
        <v>0</v>
      </c>
      <c r="AH45" s="14">
        <v>0</v>
      </c>
      <c r="AI45" s="15">
        <v>0</v>
      </c>
      <c r="AJ45" s="45">
        <f>AO45/(SUM(E45:AI45))</f>
        <v>68.503308823529423</v>
      </c>
      <c r="AK45" s="46">
        <f t="shared" si="3"/>
        <v>91.337745098039221</v>
      </c>
      <c r="AL45" s="50">
        <f>AO45/AJ45</f>
        <v>136</v>
      </c>
      <c r="AM45" s="50">
        <f>AL45*AJ45</f>
        <v>9316.4500000000007</v>
      </c>
      <c r="AN45" s="58"/>
      <c r="AO45" s="16">
        <v>9316.4500000000007</v>
      </c>
    </row>
    <row r="46" spans="1:41" x14ac:dyDescent="0.25">
      <c r="A46" s="17" t="s">
        <v>88</v>
      </c>
      <c r="B46" s="43" t="s">
        <v>61</v>
      </c>
      <c r="C46" s="43" t="str">
        <f>VLOOKUP(B46,'СПР ПОЛ'!A:B,2,0)</f>
        <v>ЕВРАЗ</v>
      </c>
      <c r="D46" s="2" t="s">
        <v>1</v>
      </c>
      <c r="E46" s="3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5">
        <v>34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34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34.5</v>
      </c>
      <c r="X46" s="4">
        <v>0</v>
      </c>
      <c r="Y46" s="4">
        <v>0</v>
      </c>
      <c r="Z46" s="6">
        <v>0.5</v>
      </c>
      <c r="AA46" s="4">
        <v>34.5</v>
      </c>
      <c r="AB46" s="4">
        <v>0</v>
      </c>
      <c r="AC46" s="4">
        <v>0</v>
      </c>
      <c r="AD46" s="4">
        <v>0.5</v>
      </c>
      <c r="AE46" s="4">
        <v>0</v>
      </c>
      <c r="AF46" s="5">
        <v>0</v>
      </c>
      <c r="AG46" s="5">
        <v>0</v>
      </c>
      <c r="AH46" s="7">
        <v>0</v>
      </c>
      <c r="AI46" s="8">
        <v>0</v>
      </c>
      <c r="AJ46" s="34">
        <f>AO46/(SUM(E46:AI46))</f>
        <v>67.391304347826093</v>
      </c>
      <c r="AK46" s="37">
        <f>AO46/(SUM(E46:X46))</f>
        <v>90.731707317073173</v>
      </c>
      <c r="AL46" s="32">
        <f>AO46/AJ46</f>
        <v>138</v>
      </c>
      <c r="AM46" s="32">
        <f>AL46*AJ46</f>
        <v>9300</v>
      </c>
      <c r="AN46" s="32"/>
      <c r="AO46" s="9">
        <v>9300</v>
      </c>
    </row>
    <row r="47" spans="1:41" ht="15.75" thickBot="1" x14ac:dyDescent="0.3">
      <c r="A47" s="42" t="s">
        <v>88</v>
      </c>
      <c r="B47" s="40" t="s">
        <v>61</v>
      </c>
      <c r="C47" s="40" t="str">
        <f>VLOOKUP(B47,'СПР ПОЛ'!A:B,2,0)</f>
        <v>ЕВРАЗ</v>
      </c>
      <c r="D47" s="11" t="s">
        <v>2</v>
      </c>
      <c r="E47" s="12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34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34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34</v>
      </c>
      <c r="X47" s="13">
        <v>0</v>
      </c>
      <c r="Y47" s="13">
        <v>0</v>
      </c>
      <c r="Z47" s="13">
        <v>0</v>
      </c>
      <c r="AA47" s="13">
        <v>34</v>
      </c>
      <c r="AB47" s="13">
        <v>0</v>
      </c>
      <c r="AC47" s="13">
        <v>0</v>
      </c>
      <c r="AD47" s="13">
        <v>0</v>
      </c>
      <c r="AE47" s="13">
        <v>0</v>
      </c>
      <c r="AF47" s="14">
        <v>0</v>
      </c>
      <c r="AG47" s="14">
        <v>0</v>
      </c>
      <c r="AH47" s="15">
        <v>0</v>
      </c>
      <c r="AI47" s="14">
        <v>0</v>
      </c>
      <c r="AJ47" s="48">
        <f>AO47/(SUM(E47:AI47))</f>
        <v>68.503308823529423</v>
      </c>
      <c r="AK47" s="49">
        <f t="shared" si="3"/>
        <v>91.337745098039221</v>
      </c>
      <c r="AL47" s="51">
        <f>AO47/AJ47</f>
        <v>136</v>
      </c>
      <c r="AM47" s="51">
        <f>AL47*AJ47</f>
        <v>9316.4500000000007</v>
      </c>
      <c r="AN47" s="51"/>
      <c r="AO47" s="16">
        <v>9316.4500000000007</v>
      </c>
    </row>
  </sheetData>
  <autoFilter ref="A1:AO47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B050"/>
  </sheetPr>
  <dimension ref="A1:C14"/>
  <sheetViews>
    <sheetView workbookViewId="0">
      <selection activeCell="B4" sqref="B4"/>
    </sheetView>
  </sheetViews>
  <sheetFormatPr defaultRowHeight="15" x14ac:dyDescent="0.25"/>
  <cols>
    <col min="1" max="1" width="22.7109375" bestFit="1" customWidth="1"/>
    <col min="2" max="2" width="12.140625" bestFit="1" customWidth="1"/>
    <col min="3" max="3" width="12.5703125" bestFit="1" customWidth="1"/>
  </cols>
  <sheetData>
    <row r="1" spans="1:3" x14ac:dyDescent="0.25">
      <c r="A1" s="56" t="s">
        <v>115</v>
      </c>
    </row>
    <row r="2" spans="1:3" x14ac:dyDescent="0.25">
      <c r="A2" s="57" t="s">
        <v>116</v>
      </c>
      <c r="B2" s="57" t="s">
        <v>117</v>
      </c>
      <c r="C2" s="57" t="s">
        <v>118</v>
      </c>
    </row>
    <row r="3" spans="1:3" x14ac:dyDescent="0.25">
      <c r="A3">
        <v>1</v>
      </c>
      <c r="B3" t="s">
        <v>121</v>
      </c>
      <c r="C3" t="s">
        <v>122</v>
      </c>
    </row>
    <row r="4" spans="1:3" x14ac:dyDescent="0.25">
      <c r="A4">
        <v>2</v>
      </c>
      <c r="B4" t="s">
        <v>113</v>
      </c>
      <c r="C4" t="s">
        <v>122</v>
      </c>
    </row>
    <row r="6" spans="1:3" x14ac:dyDescent="0.25">
      <c r="A6" s="56" t="s">
        <v>119</v>
      </c>
    </row>
    <row r="7" spans="1:3" x14ac:dyDescent="0.25">
      <c r="A7" s="57" t="s">
        <v>116</v>
      </c>
      <c r="B7" s="57" t="s">
        <v>120</v>
      </c>
      <c r="C7" s="57" t="s">
        <v>118</v>
      </c>
    </row>
    <row r="10" spans="1:3" x14ac:dyDescent="0.25">
      <c r="A10" s="56" t="s">
        <v>123</v>
      </c>
      <c r="B10" t="s">
        <v>124</v>
      </c>
    </row>
    <row r="11" spans="1:3" x14ac:dyDescent="0.25">
      <c r="B11" t="s">
        <v>125</v>
      </c>
    </row>
    <row r="13" spans="1:3" x14ac:dyDescent="0.25">
      <c r="B13" t="s">
        <v>126</v>
      </c>
    </row>
    <row r="14" spans="1:3" x14ac:dyDescent="0.25">
      <c r="B14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00B050"/>
  </sheetPr>
  <dimension ref="A1:C14"/>
  <sheetViews>
    <sheetView workbookViewId="0">
      <selection activeCell="C3" sqref="C3"/>
    </sheetView>
  </sheetViews>
  <sheetFormatPr defaultRowHeight="15" x14ac:dyDescent="0.25"/>
  <cols>
    <col min="1" max="1" width="22.7109375" bestFit="1" customWidth="1"/>
    <col min="2" max="2" width="12.140625" bestFit="1" customWidth="1"/>
    <col min="3" max="3" width="31.28515625" bestFit="1" customWidth="1"/>
  </cols>
  <sheetData>
    <row r="1" spans="1:3" x14ac:dyDescent="0.25">
      <c r="A1" s="56" t="s">
        <v>115</v>
      </c>
    </row>
    <row r="2" spans="1:3" x14ac:dyDescent="0.25">
      <c r="A2" s="57" t="s">
        <v>116</v>
      </c>
      <c r="B2" s="57" t="s">
        <v>117</v>
      </c>
      <c r="C2" s="57" t="s">
        <v>118</v>
      </c>
    </row>
    <row r="3" spans="1:3" x14ac:dyDescent="0.25">
      <c r="A3">
        <v>1</v>
      </c>
      <c r="B3" t="s">
        <v>121</v>
      </c>
      <c r="C3" t="s">
        <v>122</v>
      </c>
    </row>
    <row r="4" spans="1:3" x14ac:dyDescent="0.25">
      <c r="A4">
        <v>2</v>
      </c>
      <c r="B4" t="s">
        <v>113</v>
      </c>
      <c r="C4" t="s">
        <v>128</v>
      </c>
    </row>
    <row r="6" spans="1:3" x14ac:dyDescent="0.25">
      <c r="A6" s="56" t="s">
        <v>119</v>
      </c>
    </row>
    <row r="7" spans="1:3" x14ac:dyDescent="0.25">
      <c r="A7" s="57" t="s">
        <v>116</v>
      </c>
      <c r="B7" s="57" t="s">
        <v>120</v>
      </c>
      <c r="C7" s="57" t="s">
        <v>118</v>
      </c>
    </row>
    <row r="10" spans="1:3" x14ac:dyDescent="0.25">
      <c r="A10" s="56" t="s">
        <v>123</v>
      </c>
      <c r="B10" t="s">
        <v>124</v>
      </c>
    </row>
    <row r="11" spans="1:3" x14ac:dyDescent="0.25">
      <c r="B11" t="s">
        <v>125</v>
      </c>
    </row>
    <row r="13" spans="1:3" x14ac:dyDescent="0.25">
      <c r="B13" t="s">
        <v>126</v>
      </c>
    </row>
    <row r="14" spans="1:3" x14ac:dyDescent="0.25">
      <c r="B14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00B050"/>
  </sheetPr>
  <dimension ref="A3:E52"/>
  <sheetViews>
    <sheetView workbookViewId="0">
      <selection activeCell="B6" sqref="B6"/>
    </sheetView>
  </sheetViews>
  <sheetFormatPr defaultRowHeight="15" x14ac:dyDescent="0.25"/>
  <cols>
    <col min="1" max="1" width="32.7109375" bestFit="1" customWidth="1"/>
    <col min="2" max="3" width="10" customWidth="1"/>
    <col min="4" max="4" width="12.140625" customWidth="1"/>
    <col min="5" max="5" width="8.7109375" bestFit="1" customWidth="1"/>
    <col min="6" max="6" width="12.140625" customWidth="1"/>
    <col min="7" max="7" width="11.85546875" customWidth="1"/>
    <col min="8" max="9" width="32.7109375" bestFit="1" customWidth="1"/>
    <col min="10" max="10" width="37.42578125" bestFit="1" customWidth="1"/>
    <col min="11" max="11" width="32.28515625" bestFit="1" customWidth="1"/>
  </cols>
  <sheetData>
    <row r="3" spans="1:5" x14ac:dyDescent="0.25">
      <c r="A3" s="29" t="s">
        <v>114</v>
      </c>
    </row>
    <row r="4" spans="1:5" x14ac:dyDescent="0.25">
      <c r="B4" t="s">
        <v>1</v>
      </c>
      <c r="C4" t="s">
        <v>2</v>
      </c>
      <c r="D4" t="s">
        <v>113</v>
      </c>
      <c r="E4" t="s">
        <v>129</v>
      </c>
    </row>
    <row r="5" spans="1:5" x14ac:dyDescent="0.25">
      <c r="A5" s="53" t="s">
        <v>86</v>
      </c>
      <c r="B5" s="31"/>
      <c r="C5" s="31"/>
      <c r="D5" s="31"/>
      <c r="E5" s="31"/>
    </row>
    <row r="6" spans="1:5" x14ac:dyDescent="0.25">
      <c r="A6" s="54" t="s">
        <v>57</v>
      </c>
      <c r="B6" s="31"/>
      <c r="C6" s="31"/>
      <c r="D6" s="31"/>
      <c r="E6" s="31"/>
    </row>
    <row r="7" spans="1:5" x14ac:dyDescent="0.25">
      <c r="A7" s="55" t="s">
        <v>52</v>
      </c>
      <c r="B7" s="31">
        <v>36000</v>
      </c>
      <c r="C7" s="31">
        <v>33505.614999999998</v>
      </c>
      <c r="D7" s="31"/>
      <c r="E7" s="31">
        <v>-2494.385000000002</v>
      </c>
    </row>
    <row r="8" spans="1:5" x14ac:dyDescent="0.25">
      <c r="A8" s="54" t="s">
        <v>61</v>
      </c>
      <c r="B8" s="31"/>
      <c r="C8" s="31"/>
      <c r="D8" s="31"/>
      <c r="E8" s="31"/>
    </row>
    <row r="9" spans="1:5" x14ac:dyDescent="0.25">
      <c r="A9" s="55" t="s">
        <v>52</v>
      </c>
      <c r="B9" s="31">
        <v>4700</v>
      </c>
      <c r="C9" s="31">
        <v>4695.0249999999996</v>
      </c>
      <c r="D9" s="31"/>
      <c r="E9" s="31">
        <v>-4.9750000000003638</v>
      </c>
    </row>
    <row r="10" spans="1:5" x14ac:dyDescent="0.25">
      <c r="A10" s="53" t="s">
        <v>83</v>
      </c>
      <c r="B10" s="31"/>
      <c r="C10" s="31"/>
      <c r="D10" s="31"/>
      <c r="E10" s="31"/>
    </row>
    <row r="11" spans="1:5" x14ac:dyDescent="0.25">
      <c r="A11" s="54" t="s">
        <v>57</v>
      </c>
      <c r="B11" s="31"/>
      <c r="C11" s="31"/>
      <c r="D11" s="31"/>
      <c r="E11" s="31"/>
    </row>
    <row r="12" spans="1:5" x14ac:dyDescent="0.25">
      <c r="A12" s="55" t="s">
        <v>52</v>
      </c>
      <c r="B12" s="31">
        <v>11524</v>
      </c>
      <c r="C12" s="31">
        <v>11613.97</v>
      </c>
      <c r="D12" s="31"/>
      <c r="E12" s="31">
        <v>89.969999999999345</v>
      </c>
    </row>
    <row r="13" spans="1:5" x14ac:dyDescent="0.25">
      <c r="A13" s="53" t="s">
        <v>66</v>
      </c>
      <c r="B13" s="31"/>
      <c r="C13" s="31"/>
      <c r="D13" s="31"/>
      <c r="E13" s="31"/>
    </row>
    <row r="14" spans="1:5" x14ac:dyDescent="0.25">
      <c r="A14" s="54" t="s">
        <v>73</v>
      </c>
      <c r="B14" s="31"/>
      <c r="C14" s="31"/>
      <c r="D14" s="31"/>
      <c r="E14" s="31"/>
    </row>
    <row r="15" spans="1:5" x14ac:dyDescent="0.25">
      <c r="A15" s="55" t="s">
        <v>50</v>
      </c>
      <c r="B15" s="31">
        <v>2350</v>
      </c>
      <c r="C15" s="31">
        <v>1940.25</v>
      </c>
      <c r="D15" s="31"/>
      <c r="E15" s="31">
        <v>-409.75</v>
      </c>
    </row>
    <row r="16" spans="1:5" x14ac:dyDescent="0.25">
      <c r="A16" s="54" t="s">
        <v>61</v>
      </c>
      <c r="B16" s="31"/>
      <c r="C16" s="31"/>
      <c r="D16" s="31"/>
      <c r="E16" s="31"/>
    </row>
    <row r="17" spans="1:5" x14ac:dyDescent="0.25">
      <c r="A17" s="55" t="s">
        <v>52</v>
      </c>
      <c r="B17" s="31">
        <v>14100</v>
      </c>
      <c r="C17" s="31">
        <v>13623.525</v>
      </c>
      <c r="D17" s="31"/>
      <c r="E17" s="31">
        <v>-476.47500000000036</v>
      </c>
    </row>
    <row r="18" spans="1:5" x14ac:dyDescent="0.25">
      <c r="A18" s="54" t="s">
        <v>74</v>
      </c>
      <c r="B18" s="31"/>
      <c r="C18" s="31"/>
      <c r="D18" s="31"/>
      <c r="E18" s="31"/>
    </row>
    <row r="19" spans="1:5" x14ac:dyDescent="0.25">
      <c r="A19" s="55" t="s">
        <v>50</v>
      </c>
      <c r="B19" s="31">
        <v>2350</v>
      </c>
      <c r="C19" s="31">
        <v>2330.9</v>
      </c>
      <c r="D19" s="31"/>
      <c r="E19" s="31">
        <v>-19.099999999999909</v>
      </c>
    </row>
    <row r="20" spans="1:5" x14ac:dyDescent="0.25">
      <c r="A20" s="53" t="s">
        <v>85</v>
      </c>
      <c r="B20" s="31"/>
      <c r="C20" s="31"/>
      <c r="D20" s="31"/>
      <c r="E20" s="31"/>
    </row>
    <row r="21" spans="1:5" x14ac:dyDescent="0.25">
      <c r="A21" s="54" t="s">
        <v>58</v>
      </c>
      <c r="B21" s="31"/>
      <c r="C21" s="31"/>
      <c r="D21" s="31"/>
      <c r="E21" s="31"/>
    </row>
    <row r="22" spans="1:5" x14ac:dyDescent="0.25">
      <c r="A22" s="55" t="s">
        <v>52</v>
      </c>
      <c r="B22" s="31">
        <v>7050</v>
      </c>
      <c r="C22" s="31">
        <v>4542.3500000000004</v>
      </c>
      <c r="D22" s="31"/>
      <c r="E22" s="31">
        <v>-2507.6499999999996</v>
      </c>
    </row>
    <row r="23" spans="1:5" x14ac:dyDescent="0.25">
      <c r="A23" s="53" t="s">
        <v>88</v>
      </c>
      <c r="B23" s="31"/>
      <c r="C23" s="31"/>
      <c r="D23" s="31"/>
      <c r="E23" s="31"/>
    </row>
    <row r="24" spans="1:5" x14ac:dyDescent="0.25">
      <c r="A24" s="54" t="s">
        <v>61</v>
      </c>
      <c r="B24" s="31"/>
      <c r="C24" s="31"/>
      <c r="D24" s="31"/>
      <c r="E24" s="31"/>
    </row>
    <row r="25" spans="1:5" x14ac:dyDescent="0.25">
      <c r="A25" s="55" t="s">
        <v>52</v>
      </c>
      <c r="B25" s="31">
        <v>18600</v>
      </c>
      <c r="C25" s="31">
        <v>18632.900000000001</v>
      </c>
      <c r="D25" s="31"/>
      <c r="E25" s="31">
        <v>32.900000000001455</v>
      </c>
    </row>
    <row r="26" spans="1:5" x14ac:dyDescent="0.25">
      <c r="A26" s="53" t="s">
        <v>84</v>
      </c>
      <c r="B26" s="31"/>
      <c r="C26" s="31"/>
      <c r="D26" s="31"/>
      <c r="E26" s="31"/>
    </row>
    <row r="27" spans="1:5" hidden="1" x14ac:dyDescent="0.25">
      <c r="A27" s="54" t="s">
        <v>61</v>
      </c>
      <c r="B27" s="31"/>
      <c r="C27" s="31"/>
      <c r="D27" s="31"/>
      <c r="E27" s="31"/>
    </row>
    <row r="28" spans="1:5" x14ac:dyDescent="0.25">
      <c r="A28" s="55" t="s">
        <v>52</v>
      </c>
      <c r="B28" s="31">
        <v>9320</v>
      </c>
      <c r="C28" s="31">
        <v>9269.65</v>
      </c>
      <c r="D28" s="31"/>
      <c r="E28" s="31">
        <v>-50.350000000000364</v>
      </c>
    </row>
    <row r="29" spans="1:5" x14ac:dyDescent="0.25">
      <c r="A29" s="53" t="s">
        <v>87</v>
      </c>
      <c r="B29" s="31"/>
      <c r="C29" s="31"/>
      <c r="D29" s="31"/>
      <c r="E29" s="31"/>
    </row>
    <row r="30" spans="1:5" x14ac:dyDescent="0.25">
      <c r="A30" s="54" t="s">
        <v>73</v>
      </c>
      <c r="B30" s="31"/>
      <c r="C30" s="31"/>
      <c r="D30" s="31"/>
      <c r="E30" s="31"/>
    </row>
    <row r="31" spans="1:5" x14ac:dyDescent="0.25">
      <c r="A31" s="55" t="s">
        <v>50</v>
      </c>
      <c r="B31" s="31">
        <v>4700</v>
      </c>
      <c r="C31" s="31">
        <v>2319.35</v>
      </c>
      <c r="D31" s="31"/>
      <c r="E31" s="31">
        <v>-2380.65</v>
      </c>
    </row>
    <row r="32" spans="1:5" x14ac:dyDescent="0.25">
      <c r="A32" s="54" t="s">
        <v>61</v>
      </c>
      <c r="B32" s="31"/>
      <c r="C32" s="31"/>
      <c r="D32" s="31"/>
      <c r="E32" s="31"/>
    </row>
    <row r="33" spans="1:5" x14ac:dyDescent="0.25">
      <c r="A33" s="55" t="s">
        <v>52</v>
      </c>
      <c r="B33" s="31">
        <v>7020</v>
      </c>
      <c r="C33" s="31">
        <v>6981.3</v>
      </c>
      <c r="D33" s="31"/>
      <c r="E33" s="31">
        <v>-38.699999999999818</v>
      </c>
    </row>
    <row r="34" spans="1:5" x14ac:dyDescent="0.25">
      <c r="A34" s="54" t="s">
        <v>74</v>
      </c>
      <c r="B34" s="31"/>
      <c r="C34" s="31"/>
      <c r="D34" s="31"/>
      <c r="E34" s="31"/>
    </row>
    <row r="35" spans="1:5" x14ac:dyDescent="0.25">
      <c r="A35" s="55" t="s">
        <v>50</v>
      </c>
      <c r="B35" s="31">
        <v>4700</v>
      </c>
      <c r="C35" s="31">
        <v>4616.1499999999996</v>
      </c>
      <c r="D35" s="31"/>
      <c r="E35" s="31">
        <v>-83.850000000000364</v>
      </c>
    </row>
    <row r="36" spans="1:5" x14ac:dyDescent="0.25">
      <c r="A36" s="53" t="s">
        <v>67</v>
      </c>
      <c r="B36" s="31"/>
      <c r="C36" s="31"/>
      <c r="D36" s="31"/>
      <c r="E36" s="31"/>
    </row>
    <row r="37" spans="1:5" x14ac:dyDescent="0.25">
      <c r="A37" s="54" t="s">
        <v>51</v>
      </c>
      <c r="B37" s="31"/>
      <c r="C37" s="31"/>
      <c r="D37" s="31"/>
      <c r="E37" s="31"/>
    </row>
    <row r="38" spans="1:5" x14ac:dyDescent="0.25">
      <c r="A38" s="55" t="s">
        <v>49</v>
      </c>
      <c r="B38" s="31">
        <v>9384</v>
      </c>
      <c r="C38" s="31">
        <v>9313.9</v>
      </c>
      <c r="D38" s="31"/>
      <c r="E38" s="31">
        <v>-70.100000000000364</v>
      </c>
    </row>
    <row r="39" spans="1:5" x14ac:dyDescent="0.25">
      <c r="A39" s="54" t="s">
        <v>54</v>
      </c>
      <c r="B39" s="31"/>
      <c r="C39" s="31"/>
      <c r="D39" s="31"/>
      <c r="E39" s="31"/>
    </row>
    <row r="40" spans="1:5" x14ac:dyDescent="0.25">
      <c r="A40" s="55" t="s">
        <v>49</v>
      </c>
      <c r="B40" s="31">
        <v>6762</v>
      </c>
      <c r="C40" s="31">
        <v>4952.5</v>
      </c>
      <c r="D40" s="31"/>
      <c r="E40" s="31">
        <v>-1809.5</v>
      </c>
    </row>
    <row r="41" spans="1:5" x14ac:dyDescent="0.25">
      <c r="A41" s="54" t="s">
        <v>61</v>
      </c>
      <c r="B41" s="31"/>
      <c r="C41" s="31"/>
      <c r="D41" s="31"/>
      <c r="E41" s="31"/>
    </row>
    <row r="42" spans="1:5" x14ac:dyDescent="0.25">
      <c r="A42" s="55" t="s">
        <v>52</v>
      </c>
      <c r="B42" s="31">
        <v>39882</v>
      </c>
      <c r="C42" s="31">
        <v>37238.949999999997</v>
      </c>
      <c r="D42" s="31"/>
      <c r="E42" s="31">
        <v>-2643.0500000000029</v>
      </c>
    </row>
    <row r="43" spans="1:5" x14ac:dyDescent="0.25">
      <c r="A43" s="54" t="s">
        <v>59</v>
      </c>
      <c r="B43" s="31"/>
      <c r="C43" s="31"/>
      <c r="D43" s="31"/>
      <c r="E43" s="31"/>
    </row>
    <row r="44" spans="1:5" x14ac:dyDescent="0.25">
      <c r="A44" s="55" t="s">
        <v>49</v>
      </c>
      <c r="B44" s="31">
        <v>18802.5</v>
      </c>
      <c r="C44" s="31">
        <v>23273.65</v>
      </c>
      <c r="D44" s="31"/>
      <c r="E44" s="31">
        <v>4471.1500000000015</v>
      </c>
    </row>
    <row r="45" spans="1:5" x14ac:dyDescent="0.25">
      <c r="A45" s="54" t="s">
        <v>60</v>
      </c>
      <c r="B45" s="31"/>
      <c r="C45" s="31"/>
      <c r="D45" s="31"/>
      <c r="E45" s="31"/>
    </row>
    <row r="46" spans="1:5" x14ac:dyDescent="0.25">
      <c r="A46" s="55" t="s">
        <v>52</v>
      </c>
      <c r="B46" s="31">
        <v>2253</v>
      </c>
      <c r="C46" s="31">
        <v>2219</v>
      </c>
      <c r="D46" s="31"/>
      <c r="E46" s="31">
        <v>-34</v>
      </c>
    </row>
    <row r="47" spans="1:5" x14ac:dyDescent="0.25">
      <c r="A47" s="53" t="s">
        <v>65</v>
      </c>
      <c r="B47" s="31"/>
      <c r="C47" s="31"/>
      <c r="D47" s="31"/>
      <c r="E47" s="31"/>
    </row>
    <row r="48" spans="1:5" x14ac:dyDescent="0.25">
      <c r="A48" s="54" t="s">
        <v>60</v>
      </c>
      <c r="B48" s="31"/>
      <c r="C48" s="31"/>
      <c r="D48" s="31"/>
      <c r="E48" s="31"/>
    </row>
    <row r="49" spans="1:5" x14ac:dyDescent="0.25">
      <c r="A49" s="55" t="s">
        <v>52</v>
      </c>
      <c r="B49" s="31">
        <v>8970</v>
      </c>
      <c r="C49" s="31">
        <v>12901.325000000001</v>
      </c>
      <c r="D49" s="31"/>
      <c r="E49" s="31">
        <v>3931.3250000000007</v>
      </c>
    </row>
    <row r="50" spans="1:5" x14ac:dyDescent="0.25">
      <c r="A50" s="54" t="s">
        <v>67</v>
      </c>
      <c r="B50" s="31"/>
      <c r="C50" s="31"/>
      <c r="D50" s="31"/>
      <c r="E50" s="31"/>
    </row>
    <row r="51" spans="1:5" x14ac:dyDescent="0.25">
      <c r="A51" s="55" t="s">
        <v>52</v>
      </c>
      <c r="B51" s="31">
        <v>54889.5</v>
      </c>
      <c r="C51" s="31">
        <v>59725.675000000003</v>
      </c>
      <c r="D51" s="31"/>
      <c r="E51" s="31">
        <v>4836.1750000000029</v>
      </c>
    </row>
    <row r="52" spans="1:5" x14ac:dyDescent="0.25">
      <c r="A52" s="53" t="s">
        <v>106</v>
      </c>
      <c r="B52" s="31">
        <v>263357</v>
      </c>
      <c r="C52" s="31">
        <v>263695.98499999999</v>
      </c>
      <c r="D52" s="31"/>
      <c r="E52" s="31">
        <v>338.98500000000058</v>
      </c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Задание</vt:lpstr>
      <vt:lpstr>БАЗА</vt:lpstr>
      <vt:lpstr>СПР ОТПР</vt:lpstr>
      <vt:lpstr>СПР ПОЛ</vt:lpstr>
      <vt:lpstr>Лист1</vt:lpstr>
      <vt:lpstr>структур. база</vt:lpstr>
      <vt:lpstr>Лист7</vt:lpstr>
      <vt:lpstr>Лист6</vt:lpstr>
      <vt:lpstr>свод.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2017-07-06T07:30:41Z</dcterms:modified>
</cp:coreProperties>
</file>