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6608" windowHeight="9432" activeTab="1"/>
  </bookViews>
  <sheets>
    <sheet name="ТЕР" sheetId="1" r:id="rId1"/>
    <sheet name="АРМ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2" l="1"/>
  <c r="D5" i="2"/>
  <c r="D6" i="2"/>
  <c r="D3" i="2"/>
  <c r="F4" i="2" a="1"/>
  <c r="F4" i="2" s="1"/>
  <c r="F5" i="2" a="1"/>
  <c r="F5" i="2" s="1"/>
  <c r="F6" i="2" a="1"/>
  <c r="F6" i="2" s="1"/>
  <c r="F3" i="2" a="1"/>
  <c r="F3" i="2" s="1"/>
  <c r="C3" i="1"/>
  <c r="C3" i="2"/>
  <c r="C4" i="1"/>
  <c r="C5" i="1"/>
  <c r="C4" i="2"/>
  <c r="C5" i="2"/>
  <c r="C6" i="2"/>
</calcChain>
</file>

<file path=xl/sharedStrings.xml><?xml version="1.0" encoding="utf-8"?>
<sst xmlns="http://schemas.openxmlformats.org/spreadsheetml/2006/main" count="19" uniqueCount="17">
  <si>
    <t>Территория</t>
  </si>
  <si>
    <t>Диапазон</t>
  </si>
  <si>
    <t>10.119.10.1-10.119.11.254</t>
  </si>
  <si>
    <t>Ижевск, ул Гагарина 12</t>
  </si>
  <si>
    <t>Ижевск, ул Фрунзе 2</t>
  </si>
  <si>
    <t>Нефтекамск, ул Зеленая д.2</t>
  </si>
  <si>
    <t>10.119.12.2-10.119.12.100</t>
  </si>
  <si>
    <t>10.119.12.102-10.119.12.205</t>
  </si>
  <si>
    <t>MS</t>
  </si>
  <si>
    <t>IP</t>
  </si>
  <si>
    <t>Windows 10</t>
  </si>
  <si>
    <t>Windows 7</t>
  </si>
  <si>
    <t>10.119.10.15</t>
  </si>
  <si>
    <t>10.119.11.2</t>
  </si>
  <si>
    <t>Windows 8</t>
  </si>
  <si>
    <t>10.119.12.21</t>
  </si>
  <si>
    <t>10.119.12.220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</si>
</sst>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C4" sqref="C4"/>
    </sheetView>
  </sheetViews>
  <sheetFormatPr defaultRowHeight="14.4" x14ac:dyDescent="0.3"/>
  <cols>
    <col min="1" max="1" width="34.88671875" customWidth="1"/>
    <col min="2" max="2" width="46.33203125" customWidth="1"/>
    <col min="3" max="3" width="15.33203125" customWidth="1"/>
  </cols>
  <sheetData>
    <row r="1" spans="1:3" x14ac:dyDescent="0.3">
      <c r="A1" s="2" t="s">
        <v>0</v>
      </c>
      <c r="B1" s="2" t="s">
        <v>1</v>
      </c>
    </row>
    <row r="3" spans="1:3" x14ac:dyDescent="0.3">
      <c r="A3" t="s">
        <v>3</v>
      </c>
      <c r="B3" t="s">
        <v>2</v>
      </c>
      <c r="C3">
        <f>--SUBSTITUTE(LEFTB(B3,9)&amp;TEXT(MID(SUBSTITUTE(B3,"-","   "),11,3),"000"),".",)</f>
        <v>1011910001</v>
      </c>
    </row>
    <row r="4" spans="1:3" x14ac:dyDescent="0.3">
      <c r="A4" t="s">
        <v>4</v>
      </c>
      <c r="B4" t="s">
        <v>6</v>
      </c>
      <c r="C4">
        <f t="shared" ref="C4:C5" si="0">--SUBSTITUTE(LEFTB(B4,9)&amp;TEXT(MID(SUBSTITUTE(B4,"-","   "),11,3),"000"),".",)</f>
        <v>1011912002</v>
      </c>
    </row>
    <row r="5" spans="1:3" x14ac:dyDescent="0.3">
      <c r="A5" t="s">
        <v>5</v>
      </c>
      <c r="B5" t="s">
        <v>7</v>
      </c>
      <c r="C5">
        <f t="shared" si="0"/>
        <v>1011912102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abSelected="1" workbookViewId="0">
      <selection activeCell="E8" sqref="E8"/>
    </sheetView>
  </sheetViews>
  <sheetFormatPr defaultRowHeight="14.4" x14ac:dyDescent="0.3"/>
  <cols>
    <col min="1" max="1" width="26.88671875" style="1" customWidth="1"/>
    <col min="2" max="2" width="38.5546875" style="1" customWidth="1"/>
    <col min="3" max="3" width="12.109375" customWidth="1"/>
    <col min="4" max="4" width="12.6640625" customWidth="1"/>
    <col min="5" max="5" width="10.33203125" customWidth="1"/>
  </cols>
  <sheetData>
    <row r="1" spans="1:6" x14ac:dyDescent="0.3">
      <c r="A1" s="2" t="s">
        <v>8</v>
      </c>
      <c r="B1" s="2" t="s">
        <v>9</v>
      </c>
      <c r="C1" t="s">
        <v>0</v>
      </c>
    </row>
    <row r="3" spans="1:6" ht="15" x14ac:dyDescent="0.25">
      <c r="A3" s="1" t="s">
        <v>10</v>
      </c>
      <c r="B3" s="1" t="s">
        <v>12</v>
      </c>
      <c r="C3">
        <f>--SUBSTITUTE(LEFTB(B3,9)&amp;TEXT(MID(B3,11,3),"000"),".",)</f>
        <v>1011910015</v>
      </c>
      <c r="D3" t="str">
        <f>INDEX(ТЕР!$A$3:$A$5,MATCH(C3,ТЕР!$C$3:$C$5))</f>
        <v>Ижевск, ул Гагарина 12</v>
      </c>
      <c r="F3" t="str">
        <f t="array" ref="F3">INDEX(ТЕР!$A$3:$A$5,MATCH(--SUBSTITUTE(LEFTB(B3,9)&amp;TEXT(MID(B3,11,3),"000"),".",),--SUBSTITUTE(LEFTB(ТЕР!$B$3:$B$5,9)&amp;TEXT(MID(SUBSTITUTE(ТЕР!$B$3:$B$5,"-","   "),11,3),"000"),".",)))</f>
        <v>Ижевск, ул Гагарина 12</v>
      </c>
    </row>
    <row r="4" spans="1:6" ht="15" x14ac:dyDescent="0.25">
      <c r="A4" s="1" t="s">
        <v>11</v>
      </c>
      <c r="B4" s="1" t="s">
        <v>13</v>
      </c>
      <c r="C4">
        <f t="shared" ref="C4:C6" si="0">--SUBSTITUTE(LEFTB(B4,9)&amp;TEXT(MID(B4,11,3),"000"),".",)</f>
        <v>1011911002</v>
      </c>
      <c r="D4" t="str">
        <f>INDEX(ТЕР!$A$3:$A$5,MATCH(C4,ТЕР!$C$3:$C$5))</f>
        <v>Ижевск, ул Гагарина 12</v>
      </c>
      <c r="F4" t="str">
        <f t="array" ref="F4">INDEX(ТЕР!$A$3:$A$5,MATCH(--SUBSTITUTE(LEFTB(B4,9)&amp;TEXT(MID(B4,11,3),"000"),".",),--SUBSTITUTE(LEFTB(ТЕР!$B$3:$B$5,9)&amp;TEXT(MID(SUBSTITUTE(ТЕР!$B$3:$B$5,"-","   "),11,3),"000"),".",)))</f>
        <v>Ижевск, ул Гагарина 12</v>
      </c>
    </row>
    <row r="5" spans="1:6" ht="15" x14ac:dyDescent="0.25">
      <c r="A5" s="1" t="s">
        <v>14</v>
      </c>
      <c r="B5" s="1" t="s">
        <v>15</v>
      </c>
      <c r="C5">
        <f t="shared" si="0"/>
        <v>1011912021</v>
      </c>
      <c r="D5" t="str">
        <f>INDEX(ТЕР!$A$3:$A$5,MATCH(C5,ТЕР!$C$3:$C$5))</f>
        <v>Ижевск, ул Фрунзе 2</v>
      </c>
      <c r="F5" t="str">
        <f t="array" ref="F5">INDEX(ТЕР!$A$3:$A$5,MATCH(--SUBSTITUTE(LEFTB(B5,9)&amp;TEXT(MID(B5,11,3),"000"),".",),--SUBSTITUTE(LEFTB(ТЕР!$B$3:$B$5,9)&amp;TEXT(MID(SUBSTITUTE(ТЕР!$B$3:$B$5,"-","   "),11,3),"000"),".",)))</f>
        <v>Ижевск, ул Фрунзе 2</v>
      </c>
    </row>
    <row r="6" spans="1:6" ht="15" x14ac:dyDescent="0.25">
      <c r="A6" s="1" t="s">
        <v>10</v>
      </c>
      <c r="B6" s="1" t="s">
        <v>16</v>
      </c>
      <c r="C6">
        <f t="shared" si="0"/>
        <v>1011912220</v>
      </c>
      <c r="D6" t="str">
        <f>INDEX(ТЕР!$A$3:$A$5,MATCH(C6,ТЕР!$C$3:$C$5))</f>
        <v>Нефтекамск, ул Зеленая д.2</v>
      </c>
      <c r="F6" t="str">
        <f t="array" ref="F6">INDEX(ТЕР!$A$3:$A$5,MATCH(--SUBSTITUTE(LEFTB(B6,9)&amp;TEXT(MID(B6,11,3),"000"),".",),--SUBSTITUTE(LEFTB(ТЕР!$B$3:$B$5,9)&amp;TEXT(MID(SUBSTITUTE(ТЕР!$B$3:$B$5,"-","   "),11,3),"000"),".",)))</f>
        <v>Нефтекамск, ул Зеленая д.2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ТЕР</vt:lpstr>
      <vt:lpstr>АРМ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 Пахомов</dc:creator>
  <cp:lastModifiedBy>vikttur</cp:lastModifiedBy>
  <dcterms:created xsi:type="dcterms:W3CDTF">2017-07-13T19:01:23Z</dcterms:created>
  <dcterms:modified xsi:type="dcterms:W3CDTF">2017-07-13T20:06:04Z</dcterms:modified>
</cp:coreProperties>
</file>