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53222"/>
  <mc:AlternateContent xmlns:mc="http://schemas.openxmlformats.org/markup-compatibility/2006">
    <mc:Choice Requires="x15">
      <x15ac:absPath xmlns:x15ac="http://schemas.microsoft.com/office/spreadsheetml/2010/11/ac" url="C:\Users\AGusev\Моя\Стереть\"/>
    </mc:Choice>
  </mc:AlternateContent>
  <bookViews>
    <workbookView xWindow="0" yWindow="0" windowWidth="28800" windowHeight="12030"/>
  </bookViews>
  <sheets>
    <sheet name="Лист1" sheetId="1" r:id="rId1"/>
  </sheets>
  <definedNames>
    <definedName name="forindex">Лист1!$A$4:$A$8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4" i="1" l="1"/>
  <c r="D4" i="1"/>
  <c r="E4" i="1"/>
  <c r="F4" i="1"/>
  <c r="G4" i="1"/>
  <c r="H4" i="1"/>
  <c r="I4" i="1"/>
  <c r="J4" i="1"/>
  <c r="K4" i="1"/>
  <c r="L4" i="1"/>
  <c r="M4" i="1"/>
  <c r="N4" i="1"/>
  <c r="C5" i="1"/>
  <c r="D5" i="1"/>
  <c r="E5" i="1"/>
  <c r="F5" i="1"/>
  <c r="G5" i="1"/>
  <c r="H5" i="1"/>
  <c r="I5" i="1"/>
  <c r="J5" i="1"/>
  <c r="K5" i="1"/>
  <c r="L5" i="1"/>
  <c r="M5" i="1"/>
  <c r="N5" i="1"/>
  <c r="C6" i="1"/>
  <c r="D6" i="1"/>
  <c r="E6" i="1"/>
  <c r="F6" i="1"/>
  <c r="G6" i="1"/>
  <c r="H6" i="1"/>
  <c r="I6" i="1"/>
  <c r="J6" i="1"/>
  <c r="K6" i="1"/>
  <c r="L6" i="1"/>
  <c r="M6" i="1"/>
  <c r="N6" i="1"/>
  <c r="C7" i="1"/>
  <c r="D7" i="1"/>
  <c r="E7" i="1"/>
  <c r="F7" i="1"/>
  <c r="G7" i="1"/>
  <c r="H7" i="1"/>
  <c r="I7" i="1"/>
  <c r="J7" i="1"/>
  <c r="K7" i="1"/>
  <c r="L7" i="1"/>
  <c r="M7" i="1"/>
  <c r="N7" i="1"/>
  <c r="C8" i="1"/>
  <c r="D8" i="1"/>
  <c r="E8" i="1"/>
  <c r="F8" i="1"/>
  <c r="G8" i="1"/>
  <c r="H8" i="1"/>
  <c r="I8" i="1"/>
  <c r="J8" i="1"/>
  <c r="K8" i="1"/>
  <c r="L8" i="1"/>
  <c r="M8" i="1"/>
  <c r="N8" i="1"/>
  <c r="C16" i="1" l="1"/>
  <c r="L19" i="1" s="1"/>
  <c r="E25" i="1" l="1"/>
  <c r="E23" i="1"/>
  <c r="E21" i="1"/>
  <c r="E22" i="1"/>
  <c r="E20" i="1"/>
  <c r="E24" i="1" a="1"/>
  <c r="E24" i="1" s="1"/>
</calcChain>
</file>

<file path=xl/sharedStrings.xml><?xml version="1.0" encoding="utf-8"?>
<sst xmlns="http://schemas.openxmlformats.org/spreadsheetml/2006/main" count="30" uniqueCount="23">
  <si>
    <t>Объект строительства</t>
  </si>
  <si>
    <t>Индексы к ФЕР-2001/ТЕР-2001 по объектам строительства</t>
  </si>
  <si>
    <t>2 кв. 2017</t>
  </si>
  <si>
    <t>3 кв. 2017</t>
  </si>
  <si>
    <t>4 кв. 2017</t>
  </si>
  <si>
    <t>1 кв. 2018</t>
  </si>
  <si>
    <t>2 кв. 2018</t>
  </si>
  <si>
    <t>3 кв. 2018</t>
  </si>
  <si>
    <t>4 кв. 2018</t>
  </si>
  <si>
    <t>1 кв. 2019</t>
  </si>
  <si>
    <t>2 кв. 2019</t>
  </si>
  <si>
    <t>3 кв. 2019</t>
  </si>
  <si>
    <t>4 кв. 2019</t>
  </si>
  <si>
    <t>1 кв. 2020</t>
  </si>
  <si>
    <t>Подземная прокладка кабеля с медными жилами</t>
  </si>
  <si>
    <t>ТЕР</t>
  </si>
  <si>
    <t>Подземная прокладка кабеля с алюминиевыми жилами</t>
  </si>
  <si>
    <t>Воздушная прокладка провода с медными жилами</t>
  </si>
  <si>
    <t>Воздушная прокладка провода с алюминиевыми жилами</t>
  </si>
  <si>
    <t>Прочие объекты &lt;5&gt;</t>
  </si>
  <si>
    <t>С2 - воздушные линии</t>
  </si>
  <si>
    <t>С4 - трансформаторные подстанции</t>
  </si>
  <si>
    <t>область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</si>
</sst>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8" tint="0.59999389629810485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5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7" xfId="0" applyBorder="1"/>
    <xf numFmtId="0" fontId="0" fillId="0" borderId="8" xfId="0" applyBorder="1"/>
    <xf numFmtId="0" fontId="0" fillId="0" borderId="12" xfId="0" applyBorder="1" applyAlignment="1">
      <alignment horizontal="center" vertical="center" wrapText="1"/>
    </xf>
    <xf numFmtId="0" fontId="0" fillId="0" borderId="14" xfId="0" applyBorder="1"/>
    <xf numFmtId="0" fontId="0" fillId="0" borderId="15" xfId="0" applyBorder="1"/>
    <xf numFmtId="14" fontId="0" fillId="0" borderId="1" xfId="0" applyNumberFormat="1" applyBorder="1"/>
    <xf numFmtId="14" fontId="0" fillId="0" borderId="16" xfId="0" applyNumberFormat="1" applyBorder="1"/>
    <xf numFmtId="14" fontId="0" fillId="0" borderId="17" xfId="0" applyNumberFormat="1" applyBorder="1"/>
    <xf numFmtId="14" fontId="0" fillId="0" borderId="0" xfId="0" applyNumberFormat="1"/>
    <xf numFmtId="14" fontId="0" fillId="0" borderId="7" xfId="0" applyNumberFormat="1" applyBorder="1"/>
    <xf numFmtId="0" fontId="0" fillId="2" borderId="7" xfId="0" applyFill="1" applyBorder="1"/>
    <xf numFmtId="0" fontId="0" fillId="4" borderId="0" xfId="0" applyFill="1"/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12" xfId="0" applyBorder="1" applyAlignment="1">
      <alignment horizontal="center" wrapText="1"/>
    </xf>
    <xf numFmtId="0" fontId="0" fillId="0" borderId="13" xfId="0" applyBorder="1" applyAlignment="1">
      <alignment horizontal="center" wrapText="1"/>
    </xf>
    <xf numFmtId="0" fontId="0" fillId="3" borderId="7" xfId="0" applyFill="1" applyBorder="1" applyAlignment="1">
      <alignment horizont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3" fontId="0" fillId="0" borderId="12" xfId="0" applyNumberFormat="1" applyBorder="1"/>
    <xf numFmtId="3" fontId="0" fillId="0" borderId="14" xfId="0" applyNumberFormat="1" applyBorder="1"/>
    <xf numFmtId="3" fontId="0" fillId="0" borderId="15" xfId="0" applyNumberFormat="1" applyBorder="1"/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5" borderId="0" xfId="0" applyFill="1" applyAlignment="1">
      <alignment horizontal="left" vertical="center"/>
    </xf>
    <xf numFmtId="0" fontId="0" fillId="5" borderId="0" xfId="0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P26"/>
  <sheetViews>
    <sheetView tabSelected="1" workbookViewId="0">
      <selection activeCell="A19" sqref="A19"/>
    </sheetView>
  </sheetViews>
  <sheetFormatPr defaultRowHeight="15" x14ac:dyDescent="0.25"/>
  <cols>
    <col min="1" max="1" width="15.42578125" customWidth="1"/>
    <col min="2" max="2" width="26.140625" customWidth="1"/>
    <col min="3" max="3" width="12.85546875" customWidth="1"/>
    <col min="4" max="15" width="10.140625" bestFit="1" customWidth="1"/>
  </cols>
  <sheetData>
    <row r="1" spans="1:16" ht="15" customHeight="1" x14ac:dyDescent="0.25">
      <c r="A1" s="31"/>
      <c r="B1" s="31"/>
      <c r="C1" s="21" t="s">
        <v>1</v>
      </c>
      <c r="D1" s="22"/>
      <c r="E1" s="22"/>
      <c r="F1" s="22"/>
      <c r="G1" s="22"/>
      <c r="H1" s="22"/>
      <c r="I1" s="22"/>
      <c r="J1" s="22"/>
      <c r="K1" s="22"/>
      <c r="L1" s="22"/>
      <c r="M1" s="22"/>
      <c r="N1" s="23"/>
    </row>
    <row r="2" spans="1:16" x14ac:dyDescent="0.25">
      <c r="A2" s="32" t="s">
        <v>0</v>
      </c>
      <c r="B2" s="31"/>
      <c r="C2" s="1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3" t="s">
        <v>13</v>
      </c>
    </row>
    <row r="3" spans="1:16" x14ac:dyDescent="0.25">
      <c r="A3" s="31"/>
      <c r="B3" s="31"/>
      <c r="C3" s="24" t="s">
        <v>22</v>
      </c>
      <c r="D3" s="25"/>
      <c r="E3" s="25"/>
      <c r="F3" s="25"/>
      <c r="G3" s="25"/>
      <c r="H3" s="25"/>
      <c r="I3" s="25"/>
      <c r="J3" s="25"/>
      <c r="K3" s="25"/>
      <c r="L3" s="25"/>
      <c r="M3" s="25"/>
      <c r="N3" s="26"/>
    </row>
    <row r="4" spans="1:16" x14ac:dyDescent="0.25">
      <c r="A4" s="16" t="s">
        <v>14</v>
      </c>
      <c r="B4" s="17"/>
      <c r="C4" s="1">
        <f t="shared" ref="C4:N8" si="0">ROW()*100+COLUMN()</f>
        <v>403</v>
      </c>
      <c r="D4" s="4">
        <f t="shared" si="0"/>
        <v>404</v>
      </c>
      <c r="E4" s="4">
        <f t="shared" si="0"/>
        <v>405</v>
      </c>
      <c r="F4" s="4">
        <f t="shared" si="0"/>
        <v>406</v>
      </c>
      <c r="G4" s="4">
        <f t="shared" si="0"/>
        <v>407</v>
      </c>
      <c r="H4" s="4">
        <f t="shared" si="0"/>
        <v>408</v>
      </c>
      <c r="I4" s="4">
        <f t="shared" si="0"/>
        <v>409</v>
      </c>
      <c r="J4" s="4">
        <f t="shared" si="0"/>
        <v>410</v>
      </c>
      <c r="K4" s="4">
        <f t="shared" si="0"/>
        <v>411</v>
      </c>
      <c r="L4" s="4">
        <f t="shared" si="0"/>
        <v>412</v>
      </c>
      <c r="M4" s="4">
        <f t="shared" si="0"/>
        <v>413</v>
      </c>
      <c r="N4" s="5">
        <f t="shared" si="0"/>
        <v>414</v>
      </c>
      <c r="P4" t="s">
        <v>15</v>
      </c>
    </row>
    <row r="5" spans="1:16" x14ac:dyDescent="0.25">
      <c r="A5" s="16" t="s">
        <v>16</v>
      </c>
      <c r="B5" s="17"/>
      <c r="C5" s="1">
        <f t="shared" si="0"/>
        <v>503</v>
      </c>
      <c r="D5" s="4">
        <f t="shared" si="0"/>
        <v>504</v>
      </c>
      <c r="E5" s="4">
        <f t="shared" si="0"/>
        <v>505</v>
      </c>
      <c r="F5" s="4">
        <f t="shared" si="0"/>
        <v>506</v>
      </c>
      <c r="G5" s="4">
        <f t="shared" si="0"/>
        <v>507</v>
      </c>
      <c r="H5" s="4">
        <f t="shared" si="0"/>
        <v>508</v>
      </c>
      <c r="I5" s="4">
        <f t="shared" si="0"/>
        <v>509</v>
      </c>
      <c r="J5" s="4">
        <f t="shared" si="0"/>
        <v>510</v>
      </c>
      <c r="K5" s="4">
        <f t="shared" si="0"/>
        <v>511</v>
      </c>
      <c r="L5" s="4">
        <f t="shared" si="0"/>
        <v>512</v>
      </c>
      <c r="M5" s="4">
        <f t="shared" si="0"/>
        <v>513</v>
      </c>
      <c r="N5" s="5">
        <f t="shared" si="0"/>
        <v>514</v>
      </c>
      <c r="P5" t="s">
        <v>15</v>
      </c>
    </row>
    <row r="6" spans="1:16" x14ac:dyDescent="0.25">
      <c r="A6" s="16" t="s">
        <v>17</v>
      </c>
      <c r="B6" s="17"/>
      <c r="C6" s="1">
        <f t="shared" si="0"/>
        <v>603</v>
      </c>
      <c r="D6" s="4">
        <f t="shared" si="0"/>
        <v>604</v>
      </c>
      <c r="E6" s="4">
        <f t="shared" si="0"/>
        <v>605</v>
      </c>
      <c r="F6" s="4">
        <f t="shared" si="0"/>
        <v>606</v>
      </c>
      <c r="G6" s="4">
        <f t="shared" si="0"/>
        <v>607</v>
      </c>
      <c r="H6" s="4">
        <f t="shared" si="0"/>
        <v>608</v>
      </c>
      <c r="I6" s="4">
        <f t="shared" si="0"/>
        <v>609</v>
      </c>
      <c r="J6" s="4">
        <f t="shared" si="0"/>
        <v>610</v>
      </c>
      <c r="K6" s="4">
        <f t="shared" si="0"/>
        <v>611</v>
      </c>
      <c r="L6" s="4">
        <f t="shared" si="0"/>
        <v>612</v>
      </c>
      <c r="M6" s="4">
        <f t="shared" si="0"/>
        <v>613</v>
      </c>
      <c r="N6" s="5">
        <f t="shared" si="0"/>
        <v>614</v>
      </c>
      <c r="P6" t="s">
        <v>15</v>
      </c>
    </row>
    <row r="7" spans="1:16" x14ac:dyDescent="0.25">
      <c r="A7" s="16" t="s">
        <v>18</v>
      </c>
      <c r="B7" s="17"/>
      <c r="C7" s="1">
        <f t="shared" si="0"/>
        <v>703</v>
      </c>
      <c r="D7" s="4">
        <f t="shared" si="0"/>
        <v>704</v>
      </c>
      <c r="E7" s="4">
        <f t="shared" si="0"/>
        <v>705</v>
      </c>
      <c r="F7" s="4">
        <f t="shared" si="0"/>
        <v>706</v>
      </c>
      <c r="G7" s="4">
        <f t="shared" si="0"/>
        <v>707</v>
      </c>
      <c r="H7" s="4">
        <f t="shared" si="0"/>
        <v>708</v>
      </c>
      <c r="I7" s="4">
        <f t="shared" si="0"/>
        <v>709</v>
      </c>
      <c r="J7" s="4">
        <f t="shared" si="0"/>
        <v>710</v>
      </c>
      <c r="K7" s="4">
        <f t="shared" si="0"/>
        <v>711</v>
      </c>
      <c r="L7" s="4">
        <f t="shared" si="0"/>
        <v>712</v>
      </c>
      <c r="M7" s="4">
        <f t="shared" si="0"/>
        <v>713</v>
      </c>
      <c r="N7" s="5">
        <f t="shared" si="0"/>
        <v>714</v>
      </c>
      <c r="P7" t="s">
        <v>15</v>
      </c>
    </row>
    <row r="8" spans="1:16" ht="15.75" thickBot="1" x14ac:dyDescent="0.3">
      <c r="A8" s="18" t="s">
        <v>19</v>
      </c>
      <c r="B8" s="19"/>
      <c r="C8" s="6">
        <f t="shared" si="0"/>
        <v>803</v>
      </c>
      <c r="D8" s="7">
        <f t="shared" si="0"/>
        <v>804</v>
      </c>
      <c r="E8" s="7">
        <f t="shared" si="0"/>
        <v>805</v>
      </c>
      <c r="F8" s="7">
        <f t="shared" si="0"/>
        <v>806</v>
      </c>
      <c r="G8" s="7">
        <f t="shared" si="0"/>
        <v>807</v>
      </c>
      <c r="H8" s="7">
        <f t="shared" si="0"/>
        <v>808</v>
      </c>
      <c r="I8" s="7">
        <f t="shared" si="0"/>
        <v>809</v>
      </c>
      <c r="J8" s="7">
        <f t="shared" si="0"/>
        <v>810</v>
      </c>
      <c r="K8" s="7">
        <f t="shared" si="0"/>
        <v>811</v>
      </c>
      <c r="L8" s="7">
        <f t="shared" si="0"/>
        <v>812</v>
      </c>
      <c r="M8" s="7">
        <f t="shared" si="0"/>
        <v>813</v>
      </c>
      <c r="N8" s="8">
        <f t="shared" si="0"/>
        <v>814</v>
      </c>
      <c r="P8" t="s">
        <v>15</v>
      </c>
    </row>
    <row r="9" spans="1:16" ht="15.75" thickBot="1" x14ac:dyDescent="0.3"/>
    <row r="10" spans="1:16" x14ac:dyDescent="0.25">
      <c r="C10" s="9">
        <v>42826</v>
      </c>
      <c r="D10" s="10">
        <v>42917</v>
      </c>
      <c r="E10" s="10">
        <v>43009</v>
      </c>
      <c r="F10" s="10">
        <v>43101</v>
      </c>
      <c r="G10" s="10">
        <v>43191</v>
      </c>
      <c r="H10" s="10">
        <v>43282</v>
      </c>
      <c r="I10" s="10">
        <v>43374</v>
      </c>
      <c r="J10" s="10">
        <v>43466</v>
      </c>
      <c r="K10" s="10">
        <v>43556</v>
      </c>
      <c r="L10" s="10">
        <v>43647</v>
      </c>
      <c r="M10" s="10">
        <v>43739</v>
      </c>
      <c r="N10" s="11">
        <v>43831</v>
      </c>
      <c r="O10" s="11"/>
    </row>
    <row r="11" spans="1:16" ht="15.75" thickBot="1" x14ac:dyDescent="0.3">
      <c r="C11" s="27">
        <v>42826</v>
      </c>
      <c r="D11" s="28">
        <v>42917</v>
      </c>
      <c r="E11" s="28">
        <v>43009</v>
      </c>
      <c r="F11" s="28">
        <v>43101</v>
      </c>
      <c r="G11" s="28">
        <v>43191</v>
      </c>
      <c r="H11" s="28">
        <v>43282</v>
      </c>
      <c r="I11" s="28">
        <v>43374</v>
      </c>
      <c r="J11" s="28">
        <v>43466</v>
      </c>
      <c r="K11" s="28">
        <v>43556</v>
      </c>
      <c r="L11" s="28">
        <v>43647</v>
      </c>
      <c r="M11" s="28">
        <v>43739</v>
      </c>
      <c r="N11" s="29">
        <v>43831</v>
      </c>
      <c r="O11" s="29">
        <v>43922</v>
      </c>
    </row>
    <row r="15" spans="1:16" x14ac:dyDescent="0.25">
      <c r="A15" t="s">
        <v>20</v>
      </c>
    </row>
    <row r="16" spans="1:16" x14ac:dyDescent="0.25">
      <c r="A16" t="s">
        <v>20</v>
      </c>
      <c r="C16" s="14" t="str">
        <f>IF(AND(I17&lt;D11,I17&gt;=C11),"1 кв. 2017 ",IF(AND(I17&lt;E11,I17&gt;=D11),"2 кв. 2017",IF(AND(I17&lt;F11,I17&gt;=E11),"3 кв. 2017",IF(AND(I17&lt;G11,I17&gt;=F11),"4 кв. 2017",IF(AND(I17&lt;H11,I17&gt;=G11),"1 кв. 2018",IF(AND(I17&lt;I11,I17&gt;=H11),"2 кв. 2018",IF(AND(I17&lt;J11,I17&gt;=I11),"3 кв. 2018",IF(AND(I17&lt;K11,I17&gt;=J11),"4 кв. 2018",IF(AND(I17&lt;L11,I17&gt;=K11),"1 кв. 2019",IF(AND(I17&lt;M11,I17&gt;=L11),"2 кв. 2019",IF(AND(I17&lt;N11,I17&gt;=L11),"3 кв. 2019",IF(AND(I17&lt;O11,I17&gt;=N11),"4 кв. 2019",0))))))))))))</f>
        <v>4 кв. 2019</v>
      </c>
      <c r="O16" s="12"/>
    </row>
    <row r="17" spans="1:12" x14ac:dyDescent="0.25">
      <c r="A17" t="s">
        <v>21</v>
      </c>
      <c r="I17" s="13">
        <v>43873</v>
      </c>
    </row>
    <row r="19" spans="1:12" x14ac:dyDescent="0.25">
      <c r="A19" s="33" t="s">
        <v>0</v>
      </c>
      <c r="L19">
        <f>INDEX($C$4:$N$4,MATCH($C$16,$C$2:$N$2,0))</f>
        <v>413</v>
      </c>
    </row>
    <row r="20" spans="1:12" x14ac:dyDescent="0.25">
      <c r="A20" s="20" t="s">
        <v>16</v>
      </c>
      <c r="B20" s="20"/>
      <c r="C20" s="20"/>
      <c r="E20" s="15">
        <f>INDEX(C4:N8,MATCH(A20,A4:A8,),MATCH(C16,C2:N2,))</f>
        <v>513</v>
      </c>
    </row>
    <row r="21" spans="1:12" x14ac:dyDescent="0.25">
      <c r="E21">
        <f>VLOOKUP(A20,A4:N8,MATCH(C16,A2:N2,),)</f>
        <v>513</v>
      </c>
    </row>
    <row r="22" spans="1:12" x14ac:dyDescent="0.25">
      <c r="E22">
        <f>HLOOKUP(C16,A2:N8,MATCH(A20,A2:A8,))</f>
        <v>513</v>
      </c>
    </row>
    <row r="23" spans="1:12" x14ac:dyDescent="0.25">
      <c r="E23">
        <f>SUMPRODUCT(C4:N8*(A4:A8=A20)*(C2:N2=C16))</f>
        <v>513</v>
      </c>
    </row>
    <row r="24" spans="1:12" x14ac:dyDescent="0.25">
      <c r="A24" s="30"/>
      <c r="B24" s="30"/>
      <c r="E24">
        <f t="array" ref="E24">MMULT(MMULT(--TRANSPOSE(A4:A8=A20),C4:N8),--TRANSPOSE(C2:N2=C16))</f>
        <v>513</v>
      </c>
    </row>
    <row r="25" spans="1:12" x14ac:dyDescent="0.25">
      <c r="A25" s="30"/>
      <c r="B25" s="30"/>
      <c r="E25">
        <f>DSUM(A2:N8,C16,A19:A20)</f>
        <v>513</v>
      </c>
    </row>
    <row r="26" spans="1:12" x14ac:dyDescent="0.25">
      <c r="A26" s="30"/>
      <c r="B26" s="30"/>
    </row>
  </sheetData>
  <mergeCells count="9">
    <mergeCell ref="A24:B26"/>
    <mergeCell ref="A7:B7"/>
    <mergeCell ref="A8:B8"/>
    <mergeCell ref="A20:C20"/>
    <mergeCell ref="C1:N1"/>
    <mergeCell ref="C3:N3"/>
    <mergeCell ref="A4:B4"/>
    <mergeCell ref="A5:B5"/>
    <mergeCell ref="A6:B6"/>
  </mergeCells>
  <dataValidations count="1">
    <dataValidation type="list" allowBlank="1" showInputMessage="1" showErrorMessage="1" sqref="A20">
      <formula1>forindex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forindex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Жуков Сергей Александрович</dc:creator>
  <cp:lastModifiedBy>ГАВ</cp:lastModifiedBy>
  <dcterms:created xsi:type="dcterms:W3CDTF">2017-07-11T09:54:42Z</dcterms:created>
  <dcterms:modified xsi:type="dcterms:W3CDTF">2017-07-11T12:02:16Z</dcterms:modified>
</cp:coreProperties>
</file>