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ЭтаКнига"/>
  <bookViews>
    <workbookView xWindow="0" yWindow="60" windowWidth="21840" windowHeight="1117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K6" i="1"/>
  <c r="J6" i="1"/>
  <c r="I6" i="1"/>
  <c r="L6" i="1" s="1"/>
  <c r="H6" i="1"/>
  <c r="E6" i="1"/>
  <c r="A6" i="1"/>
  <c r="M6" i="1" l="1"/>
  <c r="O6" i="1"/>
  <c r="N6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D9" i="1"/>
  <c r="D10" i="1" s="1"/>
  <c r="K8" i="1"/>
  <c r="J8" i="1"/>
  <c r="I8" i="1"/>
  <c r="H8" i="1"/>
  <c r="N8" i="1" s="1"/>
  <c r="E8" i="1"/>
  <c r="K7" i="1"/>
  <c r="J7" i="1"/>
  <c r="I7" i="1"/>
  <c r="L7" i="1" s="1"/>
  <c r="H7" i="1"/>
  <c r="M7" i="1" s="1"/>
  <c r="E7" i="1"/>
  <c r="K5" i="1"/>
  <c r="J5" i="1"/>
  <c r="I5" i="1"/>
  <c r="H5" i="1"/>
  <c r="M5" i="1" s="1"/>
  <c r="E5" i="1"/>
  <c r="A5" i="1"/>
  <c r="K4" i="1"/>
  <c r="J4" i="1"/>
  <c r="I4" i="1"/>
  <c r="H4" i="1"/>
  <c r="O4" i="1" s="1"/>
  <c r="E4" i="1"/>
  <c r="P6" i="1" l="1"/>
  <c r="I9" i="1"/>
  <c r="K9" i="1"/>
  <c r="L5" i="1"/>
  <c r="L8" i="1"/>
  <c r="L4" i="1"/>
  <c r="J9" i="1"/>
  <c r="O5" i="1"/>
  <c r="N7" i="1"/>
  <c r="N5" i="1"/>
  <c r="O8" i="1"/>
  <c r="L9" i="1"/>
  <c r="L10" i="1" s="1"/>
  <c r="O7" i="1"/>
  <c r="P7" i="1" s="1"/>
  <c r="M4" i="1"/>
  <c r="N4" i="1"/>
  <c r="M8" i="1"/>
  <c r="P5" i="1" l="1"/>
  <c r="O9" i="1"/>
  <c r="P8" i="1"/>
  <c r="P4" i="1"/>
  <c r="N9" i="1"/>
  <c r="M9" i="1"/>
  <c r="P9" i="1" l="1"/>
  <c r="P10" i="1" s="1"/>
</calcChain>
</file>

<file path=xl/sharedStrings.xml><?xml version="1.0" encoding="utf-8"?>
<sst xmlns="http://schemas.openxmlformats.org/spreadsheetml/2006/main" count="43" uniqueCount="29">
  <si>
    <t>№
п/п</t>
  </si>
  <si>
    <t>ФИО</t>
  </si>
  <si>
    <t>Примечания</t>
  </si>
  <si>
    <t>Образование</t>
  </si>
  <si>
    <t>Дата приема на работу</t>
  </si>
  <si>
    <t>Дата
проверки</t>
  </si>
  <si>
    <t>Текущая
дата</t>
  </si>
  <si>
    <t>Лет</t>
  </si>
  <si>
    <t>Месяцев</t>
  </si>
  <si>
    <t>Дней</t>
  </si>
  <si>
    <t>Стаж для расчета (лет)</t>
  </si>
  <si>
    <t>Стаж на текущую дату (лет)</t>
  </si>
  <si>
    <t>Приказ
о приеме</t>
  </si>
  <si>
    <t>Листов</t>
  </si>
  <si>
    <t>Приказ
о переводе</t>
  </si>
  <si>
    <t>ТД</t>
  </si>
  <si>
    <t>Доп.
Соглашение</t>
  </si>
  <si>
    <t>Диплом
(ВО)</t>
  </si>
  <si>
    <t>Диплом
(СПО)</t>
  </si>
  <si>
    <t>ТК</t>
  </si>
  <si>
    <t>УПК</t>
  </si>
  <si>
    <t>Почетное звание</t>
  </si>
  <si>
    <t>Ученая степень</t>
  </si>
  <si>
    <t>Смена фамилии</t>
  </si>
  <si>
    <t>Иванов ИИ</t>
  </si>
  <si>
    <t>Петров ПП</t>
  </si>
  <si>
    <t>Сидоров СС</t>
  </si>
  <si>
    <t>Антонов АА</t>
  </si>
  <si>
    <t>Подсчет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</si>
</sst>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4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wrapText="1"/>
    </xf>
    <xf numFmtId="2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2" fillId="6" borderId="2" xfId="0" applyNumberFormat="1" applyFont="1" applyFill="1" applyBorder="1" applyAlignment="1">
      <alignment horizontal="center" vertical="center" wrapText="1"/>
    </xf>
    <xf numFmtId="2" fontId="2" fillId="6" borderId="9" xfId="0" applyNumberFormat="1" applyFont="1" applyFill="1" applyBorder="1" applyAlignment="1">
      <alignment horizontal="center" vertical="center" wrapText="1"/>
    </xf>
    <xf numFmtId="2" fontId="2" fillId="6" borderId="4" xfId="0" applyNumberFormat="1" applyFont="1" applyFill="1" applyBorder="1" applyAlignment="1">
      <alignment horizontal="center" vertical="center" wrapText="1"/>
    </xf>
    <xf numFmtId="2" fontId="2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2" fontId="2" fillId="6" borderId="11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28575</xdr:rowOff>
    </xdr:from>
    <xdr:to>
      <xdr:col>2</xdr:col>
      <xdr:colOff>133350</xdr:colOff>
      <xdr:row>1</xdr:row>
      <xdr:rowOff>133350</xdr:rowOff>
    </xdr:to>
    <xdr:sp macro="[0]!Скругленныйпрямоугольник1_Щелчок" textlink="">
      <xdr:nvSpPr>
        <xdr:cNvPr id="2" name="Скругленный прямоугольник 1"/>
        <xdr:cNvSpPr/>
      </xdr:nvSpPr>
      <xdr:spPr>
        <a:xfrm>
          <a:off x="266700" y="28575"/>
          <a:ext cx="1562100" cy="2952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добавить</a:t>
          </a:r>
          <a:r>
            <a:rPr lang="ru-RU" sz="1100" baseline="0"/>
            <a:t> строку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AL10"/>
  <sheetViews>
    <sheetView tabSelected="1" workbookViewId="0">
      <selection activeCell="B14" sqref="B14"/>
    </sheetView>
  </sheetViews>
  <sheetFormatPr defaultRowHeight="15" x14ac:dyDescent="0.25"/>
  <cols>
    <col min="1" max="1" width="3.42578125" bestFit="1" customWidth="1"/>
    <col min="2" max="2" width="22" customWidth="1"/>
    <col min="3" max="3" width="10.42578125" bestFit="1" customWidth="1"/>
    <col min="4" max="4" width="7" customWidth="1"/>
    <col min="5" max="5" width="11.28515625" bestFit="1" customWidth="1"/>
    <col min="6" max="6" width="11.85546875" customWidth="1"/>
    <col min="7" max="7" width="10" bestFit="1" customWidth="1"/>
    <col min="8" max="8" width="8.7109375" bestFit="1" customWidth="1"/>
    <col min="9" max="9" width="3.7109375" bestFit="1" customWidth="1"/>
    <col min="10" max="10" width="7.85546875" bestFit="1" customWidth="1"/>
    <col min="11" max="11" width="4.85546875" bestFit="1" customWidth="1"/>
    <col min="12" max="12" width="7.85546875" bestFit="1" customWidth="1"/>
    <col min="13" max="13" width="5.7109375" bestFit="1" customWidth="1"/>
    <col min="14" max="14" width="7.85546875" bestFit="1" customWidth="1"/>
    <col min="15" max="15" width="4.85546875" bestFit="1" customWidth="1"/>
    <col min="16" max="16" width="8.5703125" bestFit="1" customWidth="1"/>
    <col min="17" max="17" width="8.28515625" bestFit="1" customWidth="1"/>
    <col min="18" max="18" width="3.5703125" customWidth="1"/>
    <col min="19" max="19" width="10.140625" customWidth="1"/>
    <col min="20" max="20" width="3.5703125" customWidth="1"/>
    <col min="21" max="21" width="3" bestFit="1" customWidth="1"/>
    <col min="22" max="22" width="3.7109375" customWidth="1"/>
    <col min="23" max="23" width="6" customWidth="1"/>
    <col min="24" max="24" width="3.28515625" customWidth="1"/>
    <col min="25" max="25" width="6.85546875" bestFit="1" customWidth="1"/>
    <col min="26" max="26" width="3.85546875" customWidth="1"/>
    <col min="27" max="27" width="6.85546875" bestFit="1" customWidth="1"/>
    <col min="28" max="28" width="3.7109375" customWidth="1"/>
    <col min="29" max="29" width="2.85546875" bestFit="1" customWidth="1"/>
    <col min="30" max="30" width="3.7109375" customWidth="1"/>
    <col min="31" max="31" width="4" bestFit="1" customWidth="1"/>
    <col min="32" max="32" width="3.5703125" customWidth="1"/>
    <col min="33" max="33" width="8.42578125" bestFit="1" customWidth="1"/>
    <col min="34" max="34" width="3.7109375" customWidth="1"/>
    <col min="35" max="35" width="7" bestFit="1" customWidth="1"/>
    <col min="36" max="36" width="3.85546875" customWidth="1"/>
    <col min="37" max="37" width="7.5703125" bestFit="1" customWidth="1"/>
    <col min="38" max="38" width="3.5703125" customWidth="1"/>
  </cols>
  <sheetData>
    <row r="2" spans="1:38" ht="15.75" thickBot="1" x14ac:dyDescent="0.3"/>
    <row r="3" spans="1:38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3" t="s">
        <v>3</v>
      </c>
      <c r="F3" s="2" t="s">
        <v>4</v>
      </c>
      <c r="G3" s="2" t="s">
        <v>5</v>
      </c>
      <c r="H3" s="3" t="s">
        <v>6</v>
      </c>
      <c r="I3" s="1" t="s">
        <v>7</v>
      </c>
      <c r="J3" s="1" t="s">
        <v>8</v>
      </c>
      <c r="K3" s="4" t="s">
        <v>9</v>
      </c>
      <c r="L3" s="5" t="s">
        <v>10</v>
      </c>
      <c r="M3" s="6" t="s">
        <v>7</v>
      </c>
      <c r="N3" s="1" t="s">
        <v>8</v>
      </c>
      <c r="O3" s="4" t="s">
        <v>9</v>
      </c>
      <c r="P3" s="5" t="s">
        <v>11</v>
      </c>
      <c r="Q3" s="8" t="s">
        <v>12</v>
      </c>
      <c r="R3" s="7" t="s">
        <v>13</v>
      </c>
      <c r="S3" s="8" t="s">
        <v>14</v>
      </c>
      <c r="T3" s="7" t="s">
        <v>13</v>
      </c>
      <c r="U3" s="9" t="s">
        <v>15</v>
      </c>
      <c r="V3" s="7" t="s">
        <v>13</v>
      </c>
      <c r="W3" s="9" t="s">
        <v>16</v>
      </c>
      <c r="X3" s="7" t="s">
        <v>13</v>
      </c>
      <c r="Y3" s="9" t="s">
        <v>17</v>
      </c>
      <c r="Z3" s="7" t="s">
        <v>13</v>
      </c>
      <c r="AA3" s="9" t="s">
        <v>18</v>
      </c>
      <c r="AB3" s="7" t="s">
        <v>13</v>
      </c>
      <c r="AC3" s="10" t="s">
        <v>19</v>
      </c>
      <c r="AD3" s="7" t="s">
        <v>13</v>
      </c>
      <c r="AE3" s="10" t="s">
        <v>20</v>
      </c>
      <c r="AF3" s="7" t="s">
        <v>13</v>
      </c>
      <c r="AG3" s="10" t="s">
        <v>21</v>
      </c>
      <c r="AH3" s="7" t="s">
        <v>13</v>
      </c>
      <c r="AI3" s="10" t="s">
        <v>22</v>
      </c>
      <c r="AJ3" s="11" t="s">
        <v>13</v>
      </c>
      <c r="AK3" s="10" t="s">
        <v>23</v>
      </c>
      <c r="AL3" s="12" t="s">
        <v>13</v>
      </c>
    </row>
    <row r="4" spans="1:38" x14ac:dyDescent="0.25">
      <c r="A4" s="13">
        <v>1</v>
      </c>
      <c r="B4" s="14" t="s">
        <v>24</v>
      </c>
      <c r="C4" s="14"/>
      <c r="D4" s="15">
        <v>1</v>
      </c>
      <c r="E4" s="16" t="str">
        <f>IF(B4="","",IF(D4=1,"ВО",IF(D4=0.5,"СПО","Б/О")))</f>
        <v>ВО</v>
      </c>
      <c r="F4" s="17">
        <v>38840</v>
      </c>
      <c r="G4" s="17">
        <v>42923</v>
      </c>
      <c r="H4" s="18">
        <f ca="1">TODAY()</f>
        <v>42933</v>
      </c>
      <c r="I4" s="19">
        <f>IF(OR(F4=0,G4=0),"",DATEDIF(F4,G4,"y"))</f>
        <v>11</v>
      </c>
      <c r="J4" s="2">
        <f>IF(OR(F4=0,G4=0),"",DATEDIF(F4,G4,"ym"))</f>
        <v>2</v>
      </c>
      <c r="K4" s="20">
        <f>IF(OR(F4=0,G4=0),"",DATEDIF(F4,G4,"md"))</f>
        <v>4</v>
      </c>
      <c r="L4" s="21">
        <f>IF(OR(F4=0,G4=0),"",I4+J4/12+K4/365)</f>
        <v>11.177625570776256</v>
      </c>
      <c r="M4" s="22">
        <f ca="1">IF(OR(F4=0,H4=0),"",DATEDIF(F4,H4,"y"))</f>
        <v>11</v>
      </c>
      <c r="N4" s="2">
        <f ca="1">IF(OR(F4=0,H4=0),"",DATEDIF(F4,H4,"ym"))</f>
        <v>2</v>
      </c>
      <c r="O4" s="20">
        <f ca="1">IF(OR(F4=0,H4=0),"",DATEDIF(F4,H4,"md"))</f>
        <v>14</v>
      </c>
      <c r="P4" s="21">
        <f ca="1">IF(OR(F4=0,H4=0),"",M4+N4/12+O4/365)</f>
        <v>11.205022831050227</v>
      </c>
      <c r="Q4" s="23">
        <v>2</v>
      </c>
      <c r="R4" s="23"/>
      <c r="S4" s="23"/>
      <c r="T4" s="23"/>
      <c r="U4" s="24">
        <v>1</v>
      </c>
      <c r="V4" s="24"/>
      <c r="W4" s="24"/>
      <c r="X4" s="24"/>
      <c r="Y4" s="24">
        <v>1</v>
      </c>
      <c r="Z4" s="24"/>
      <c r="AA4" s="24"/>
      <c r="AB4" s="24"/>
      <c r="AC4" s="24">
        <v>1</v>
      </c>
      <c r="AD4" s="24"/>
      <c r="AE4" s="24"/>
      <c r="AF4" s="24"/>
      <c r="AG4" s="24"/>
      <c r="AH4" s="24"/>
      <c r="AI4" s="24"/>
      <c r="AJ4" s="25"/>
      <c r="AK4" s="24"/>
      <c r="AL4" s="26"/>
    </row>
    <row r="5" spans="1:38" x14ac:dyDescent="0.25">
      <c r="A5" s="13">
        <f>A4+1</f>
        <v>2</v>
      </c>
      <c r="B5" s="14" t="s">
        <v>25</v>
      </c>
      <c r="C5" s="14"/>
      <c r="D5" s="15">
        <v>1</v>
      </c>
      <c r="E5" s="16" t="str">
        <f t="shared" ref="E5:E8" si="0">IF(B5="","",IF(D5=1,"ВО",IF(D5=0.5,"СПО","Б/О")))</f>
        <v>ВО</v>
      </c>
      <c r="F5" s="17">
        <v>40336</v>
      </c>
      <c r="G5" s="17">
        <v>40409</v>
      </c>
      <c r="H5" s="18">
        <f t="shared" ref="H5:H8" ca="1" si="1">TODAY()</f>
        <v>42933</v>
      </c>
      <c r="I5" s="19">
        <f t="shared" ref="I5:I8" si="2">IF(OR(F5=0,G5=0),"",DATEDIF(F5,G5,"y"))</f>
        <v>0</v>
      </c>
      <c r="J5" s="2">
        <f t="shared" ref="J5:J8" si="3">IF(OR(F5=0,G5=0),"",DATEDIF(F5,G5,"ym"))</f>
        <v>2</v>
      </c>
      <c r="K5" s="20">
        <f t="shared" ref="K5:K8" si="4">IF(OR(F5=0,G5=0),"",DATEDIF(F5,G5,"md"))</f>
        <v>12</v>
      </c>
      <c r="L5" s="21">
        <f t="shared" ref="L5:L8" si="5">IF(OR(F5=0,G5=0),"",I5+J5/12+K5/365)</f>
        <v>0.19954337899543378</v>
      </c>
      <c r="M5" s="22">
        <f t="shared" ref="M5:M8" ca="1" si="6">IF(OR(F5=0,H5=0),"",DATEDIF(F5,H5,"y"))</f>
        <v>7</v>
      </c>
      <c r="N5" s="2">
        <f t="shared" ref="N5:N8" ca="1" si="7">IF(OR(F5=0,H5=0),"",DATEDIF(F5,H5,"ym"))</f>
        <v>1</v>
      </c>
      <c r="O5" s="20">
        <f t="shared" ref="O5:O8" ca="1" si="8">IF(OR(F5=0,H5=0),"",DATEDIF(F5,H5,"md"))</f>
        <v>10</v>
      </c>
      <c r="P5" s="21">
        <f t="shared" ref="P5:P8" ca="1" si="9">IF(OR(F5=0,H5=0),"",M5+N5/12+O5/365)</f>
        <v>7.1107305936073057</v>
      </c>
      <c r="Q5" s="23">
        <v>3</v>
      </c>
      <c r="R5" s="23"/>
      <c r="S5" s="23"/>
      <c r="T5" s="23"/>
      <c r="U5" s="24">
        <v>4</v>
      </c>
      <c r="V5" s="24"/>
      <c r="W5" s="24"/>
      <c r="X5" s="24"/>
      <c r="Y5" s="24">
        <v>1</v>
      </c>
      <c r="Z5" s="24"/>
      <c r="AA5" s="24"/>
      <c r="AB5" s="24"/>
      <c r="AC5" s="24">
        <v>1</v>
      </c>
      <c r="AD5" s="24"/>
      <c r="AE5" s="24"/>
      <c r="AF5" s="24"/>
      <c r="AG5" s="24"/>
      <c r="AH5" s="24"/>
      <c r="AI5" s="24"/>
      <c r="AJ5" s="25"/>
      <c r="AK5" s="24"/>
      <c r="AL5" s="26"/>
    </row>
    <row r="6" spans="1:38" x14ac:dyDescent="0.25">
      <c r="A6" s="13">
        <f>A5+1</f>
        <v>3</v>
      </c>
      <c r="B6" s="14"/>
      <c r="C6" s="14"/>
      <c r="D6" s="15"/>
      <c r="E6" s="16" t="str">
        <f t="shared" ref="E6" si="10">IF(B6="","",IF(D6=1,"ВО",IF(D6=0.5,"СПО","Б/О")))</f>
        <v/>
      </c>
      <c r="F6" s="17"/>
      <c r="G6" s="17"/>
      <c r="H6" s="18">
        <f t="shared" ca="1" si="1"/>
        <v>42933</v>
      </c>
      <c r="I6" s="19" t="str">
        <f t="shared" ref="I6" si="11">IF(OR(F6=0,G6=0),"",DATEDIF(F6,G6,"y"))</f>
        <v/>
      </c>
      <c r="J6" s="2" t="str">
        <f t="shared" ref="J6" si="12">IF(OR(F6=0,G6=0),"",DATEDIF(F6,G6,"ym"))</f>
        <v/>
      </c>
      <c r="K6" s="20" t="str">
        <f t="shared" ref="K6" si="13">IF(OR(F6=0,G6=0),"",DATEDIF(F6,G6,"md"))</f>
        <v/>
      </c>
      <c r="L6" s="21" t="str">
        <f t="shared" ref="L6" si="14">IF(OR(F6=0,G6=0),"",I6+J6/12+K6/365)</f>
        <v/>
      </c>
      <c r="M6" s="22" t="str">
        <f t="shared" ref="M6" ca="1" si="15">IF(OR(F6=0,H6=0),"",DATEDIF(F6,H6,"y"))</f>
        <v/>
      </c>
      <c r="N6" s="2" t="str">
        <f t="shared" ref="N6" ca="1" si="16">IF(OR(F6=0,H6=0),"",DATEDIF(F6,H6,"ym"))</f>
        <v/>
      </c>
      <c r="O6" s="20" t="str">
        <f t="shared" ref="O6" ca="1" si="17">IF(OR(F6=0,H6=0),"",DATEDIF(F6,H6,"md"))</f>
        <v/>
      </c>
      <c r="P6" s="21" t="str">
        <f t="shared" ref="P6" ca="1" si="18">IF(OR(F6=0,H6=0),"",M6+N6/12+O6/365)</f>
        <v/>
      </c>
      <c r="Q6" s="23">
        <v>3</v>
      </c>
      <c r="R6" s="23"/>
      <c r="S6" s="23"/>
      <c r="T6" s="23"/>
      <c r="U6" s="24">
        <v>4</v>
      </c>
      <c r="V6" s="24"/>
      <c r="W6" s="24"/>
      <c r="X6" s="24"/>
      <c r="Y6" s="24">
        <v>1</v>
      </c>
      <c r="Z6" s="24"/>
      <c r="AA6" s="24"/>
      <c r="AB6" s="24"/>
      <c r="AC6" s="24">
        <v>1</v>
      </c>
      <c r="AD6" s="24"/>
      <c r="AE6" s="24"/>
      <c r="AF6" s="24"/>
      <c r="AG6" s="24"/>
      <c r="AH6" s="24"/>
      <c r="AI6" s="24"/>
      <c r="AJ6" s="25"/>
      <c r="AK6" s="24"/>
      <c r="AL6" s="26"/>
    </row>
    <row r="7" spans="1:38" x14ac:dyDescent="0.25">
      <c r="A7" s="13">
        <f t="shared" ref="A7:A8" si="19">A6+1</f>
        <v>4</v>
      </c>
      <c r="B7" s="14" t="s">
        <v>26</v>
      </c>
      <c r="C7" s="14"/>
      <c r="D7" s="15">
        <v>1</v>
      </c>
      <c r="E7" s="16" t="str">
        <f t="shared" si="0"/>
        <v>ВО</v>
      </c>
      <c r="F7" s="17">
        <v>36010</v>
      </c>
      <c r="G7" s="17">
        <v>42923</v>
      </c>
      <c r="H7" s="18">
        <f t="shared" ca="1" si="1"/>
        <v>42933</v>
      </c>
      <c r="I7" s="19">
        <f t="shared" si="2"/>
        <v>18</v>
      </c>
      <c r="J7" s="2">
        <f t="shared" si="3"/>
        <v>11</v>
      </c>
      <c r="K7" s="20">
        <f t="shared" si="4"/>
        <v>4</v>
      </c>
      <c r="L7" s="21">
        <f t="shared" si="5"/>
        <v>18.927625570776257</v>
      </c>
      <c r="M7" s="22">
        <f t="shared" ca="1" si="6"/>
        <v>18</v>
      </c>
      <c r="N7" s="2">
        <f t="shared" ca="1" si="7"/>
        <v>11</v>
      </c>
      <c r="O7" s="20">
        <f t="shared" ca="1" si="8"/>
        <v>14</v>
      </c>
      <c r="P7" s="21">
        <f t="shared" ca="1" si="9"/>
        <v>18.955022831050229</v>
      </c>
      <c r="Q7" s="23">
        <v>1</v>
      </c>
      <c r="R7" s="23"/>
      <c r="S7" s="23"/>
      <c r="T7" s="23"/>
      <c r="U7" s="24">
        <v>3</v>
      </c>
      <c r="V7" s="24"/>
      <c r="W7" s="24"/>
      <c r="X7" s="24"/>
      <c r="Y7" s="24">
        <v>2</v>
      </c>
      <c r="Z7" s="24"/>
      <c r="AA7" s="24"/>
      <c r="AB7" s="24"/>
      <c r="AC7" s="24">
        <v>1</v>
      </c>
      <c r="AD7" s="24"/>
      <c r="AE7" s="24">
        <v>2</v>
      </c>
      <c r="AF7" s="24"/>
      <c r="AG7" s="24"/>
      <c r="AH7" s="24"/>
      <c r="AI7" s="24"/>
      <c r="AJ7" s="25"/>
      <c r="AK7" s="24"/>
      <c r="AL7" s="26"/>
    </row>
    <row r="8" spans="1:38" x14ac:dyDescent="0.25">
      <c r="A8" s="13">
        <f t="shared" si="19"/>
        <v>5</v>
      </c>
      <c r="B8" s="14" t="s">
        <v>27</v>
      </c>
      <c r="C8" s="14"/>
      <c r="D8" s="15">
        <v>0.5</v>
      </c>
      <c r="E8" s="16" t="str">
        <f t="shared" si="0"/>
        <v>СПО</v>
      </c>
      <c r="F8" s="17">
        <v>30375</v>
      </c>
      <c r="G8" s="17">
        <v>30599</v>
      </c>
      <c r="H8" s="18">
        <f t="shared" ca="1" si="1"/>
        <v>42933</v>
      </c>
      <c r="I8" s="19">
        <f t="shared" si="2"/>
        <v>0</v>
      </c>
      <c r="J8" s="2">
        <f t="shared" si="3"/>
        <v>7</v>
      </c>
      <c r="K8" s="20">
        <f t="shared" si="4"/>
        <v>12</v>
      </c>
      <c r="L8" s="21">
        <f t="shared" si="5"/>
        <v>0.61621004566210047</v>
      </c>
      <c r="M8" s="22">
        <f t="shared" ca="1" si="6"/>
        <v>34</v>
      </c>
      <c r="N8" s="2">
        <f t="shared" ca="1" si="7"/>
        <v>4</v>
      </c>
      <c r="O8" s="20">
        <f t="shared" ca="1" si="8"/>
        <v>19</v>
      </c>
      <c r="P8" s="21">
        <f t="shared" ca="1" si="9"/>
        <v>34.385388127853886</v>
      </c>
      <c r="Q8" s="23">
        <v>2</v>
      </c>
      <c r="R8" s="24"/>
      <c r="S8" s="24"/>
      <c r="T8" s="24"/>
      <c r="U8" s="24">
        <v>1</v>
      </c>
      <c r="V8" s="24"/>
      <c r="W8" s="24"/>
      <c r="X8" s="24"/>
      <c r="Y8" s="24"/>
      <c r="Z8" s="24"/>
      <c r="AA8" s="24">
        <v>1</v>
      </c>
      <c r="AB8" s="24"/>
      <c r="AC8" s="24">
        <v>1</v>
      </c>
      <c r="AD8" s="24"/>
      <c r="AE8" s="24"/>
      <c r="AF8" s="24"/>
      <c r="AG8" s="24"/>
      <c r="AH8" s="24"/>
      <c r="AI8" s="24"/>
      <c r="AJ8" s="24"/>
      <c r="AK8" s="24"/>
      <c r="AL8" s="26"/>
    </row>
    <row r="9" spans="1:38" x14ac:dyDescent="0.25">
      <c r="A9" s="27"/>
      <c r="B9" s="28" t="s">
        <v>28</v>
      </c>
      <c r="C9" s="28"/>
      <c r="D9" s="29">
        <f>SUM(D4:D8)</f>
        <v>3.5</v>
      </c>
      <c r="E9" s="29"/>
      <c r="F9" s="30"/>
      <c r="G9" s="30"/>
      <c r="H9" s="30"/>
      <c r="I9" s="31">
        <f>SUM(I4:I8)</f>
        <v>29</v>
      </c>
      <c r="J9" s="31">
        <f>SUM(J4:J8)</f>
        <v>22</v>
      </c>
      <c r="K9" s="32">
        <f>SUM(K4:K8)</f>
        <v>32</v>
      </c>
      <c r="L9" s="33">
        <f>SUM(L4:L8)</f>
        <v>30.921004566210048</v>
      </c>
      <c r="M9" s="34">
        <f ca="1">SUM(M4:M8)</f>
        <v>70</v>
      </c>
      <c r="N9" s="29">
        <f ca="1">SUM(N4:N8)</f>
        <v>18</v>
      </c>
      <c r="O9" s="35">
        <f ca="1">SUM(O4:O8)</f>
        <v>57</v>
      </c>
      <c r="P9" s="33">
        <f ca="1">SUM(P4:P8)</f>
        <v>71.656164383561645</v>
      </c>
      <c r="Q9" s="38">
        <f>SUM(Q4:Q8)</f>
        <v>11</v>
      </c>
      <c r="R9" s="30">
        <f>SUM(R4:R8)</f>
        <v>0</v>
      </c>
      <c r="S9" s="30">
        <f>SUM(S4:S8)</f>
        <v>0</v>
      </c>
      <c r="T9" s="30">
        <f>SUM(T4:T8)</f>
        <v>0</v>
      </c>
      <c r="U9" s="30">
        <f>SUM(U4:U8)</f>
        <v>13</v>
      </c>
      <c r="V9" s="30">
        <f>SUM(V4:V8)</f>
        <v>0</v>
      </c>
      <c r="W9" s="30">
        <f>SUM(W4:W8)</f>
        <v>0</v>
      </c>
      <c r="X9" s="30">
        <f>SUM(X4:X8)</f>
        <v>0</v>
      </c>
      <c r="Y9" s="30">
        <f>SUM(Y4:Y8)</f>
        <v>5</v>
      </c>
      <c r="Z9" s="30">
        <f>SUM(Z4:Z8)</f>
        <v>0</v>
      </c>
      <c r="AA9" s="30">
        <f>SUM(AA4:AA8)</f>
        <v>1</v>
      </c>
      <c r="AB9" s="30">
        <f>SUM(AB4:AB8)</f>
        <v>0</v>
      </c>
      <c r="AC9" s="30">
        <f>SUM(AC4:AC8)</f>
        <v>5</v>
      </c>
      <c r="AD9" s="30">
        <f>SUM(AD4:AD8)</f>
        <v>0</v>
      </c>
      <c r="AE9" s="30">
        <f>SUM(AE4:AE8)</f>
        <v>2</v>
      </c>
      <c r="AF9" s="30">
        <f>SUM(AF4:AF8)</f>
        <v>0</v>
      </c>
      <c r="AG9" s="30">
        <f>SUM(AG4:AG8)</f>
        <v>0</v>
      </c>
      <c r="AH9" s="30">
        <f>SUM(AH4:AH8)</f>
        <v>0</v>
      </c>
      <c r="AI9" s="30">
        <f>SUM(AI4:AI8)</f>
        <v>0</v>
      </c>
      <c r="AJ9" s="30">
        <f>SUM(AJ4:AJ8)</f>
        <v>0</v>
      </c>
      <c r="AK9" s="30">
        <f>SUM(AK4:AK8)</f>
        <v>0</v>
      </c>
      <c r="AL9" s="41">
        <f>SUM(AL4:AL8)</f>
        <v>0</v>
      </c>
    </row>
    <row r="10" spans="1:38" ht="15.75" thickBot="1" x14ac:dyDescent="0.3">
      <c r="A10" s="27"/>
      <c r="B10" s="28"/>
      <c r="C10" s="28"/>
      <c r="D10" s="29">
        <f>IFERROR(D9/COUNTA(B4:B8),0)</f>
        <v>0.875</v>
      </c>
      <c r="E10" s="29"/>
      <c r="F10" s="30"/>
      <c r="G10" s="30"/>
      <c r="H10" s="30"/>
      <c r="I10" s="31"/>
      <c r="J10" s="30"/>
      <c r="K10" s="36"/>
      <c r="L10" s="37">
        <f>IFERROR(L9/COUNTA(B4:B8),0)</f>
        <v>7.7302511415525119</v>
      </c>
      <c r="M10" s="38"/>
      <c r="N10" s="30"/>
      <c r="O10" s="36"/>
      <c r="P10" s="37">
        <f ca="1">IFERROR(P9/COUNTA(B4:B8),0)</f>
        <v>17.914041095890411</v>
      </c>
      <c r="Q10" s="42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4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Миллер Степан</dc:creator>
  <cp:lastModifiedBy>Client</cp:lastModifiedBy>
  <dcterms:created xsi:type="dcterms:W3CDTF">2017-07-17T06:44:40Z</dcterms:created>
  <dcterms:modified xsi:type="dcterms:W3CDTF">2017-07-17T07:28:00Z</dcterms:modified>
</cp:coreProperties>
</file>