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24" activeTab="0"/>
  </bookViews>
  <sheets>
    <sheet name="МПП НОП" sheetId="1" r:id="rId1"/>
  </sheets>
  <definedNames>
    <definedName name="Z_B1694103_FE2D_489D_8E33_DD1C1CDD5BAE_.wvu.PrintArea" localSheetId="0" hidden="1">'МПП НОП'!$A$1:$G$51</definedName>
    <definedName name="_xlnm.Print_Area" localSheetId="0">'МПП НОП'!$A$1:$G$51</definedName>
  </definedNames>
  <calcPr fullCalcOnLoad="1" refMode="R1C1"/>
</workbook>
</file>

<file path=xl/sharedStrings.xml><?xml version="1.0" encoding="utf-8"?>
<sst xmlns="http://schemas.openxmlformats.org/spreadsheetml/2006/main" count="7" uniqueCount="6">
  <si>
    <t>Итог</t>
  </si>
  <si>
    <t xml:space="preserve">Итоговый расчет </t>
  </si>
  <si>
    <t>сумма</t>
  </si>
  <si>
    <t>1 пункт</t>
  </si>
  <si>
    <t>2 пункт</t>
  </si>
  <si>
    <t>3 пункт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</si>
</sst>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-*&quot;"/>
    <numFmt numFmtId="173" formatCode="#,##0_ ;\-#,##0\ "/>
    <numFmt numFmtId="174" formatCode="0.0%"/>
    <numFmt numFmtId="175" formatCode="[$€-2]\ #,##0;\-[$€-2]\ #,##0"/>
    <numFmt numFmtId="176" formatCode="0.0000"/>
  </numFmts>
  <fonts count="39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173" fontId="0" fillId="0" borderId="11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175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 horizontal="right"/>
      <protection/>
    </xf>
    <xf numFmtId="174" fontId="0" fillId="0" borderId="11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3" fillId="33" borderId="16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9" fontId="3" fillId="33" borderId="11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9" fontId="0" fillId="33" borderId="11" xfId="0" applyNumberFormat="1" applyFont="1" applyFill="1" applyBorder="1" applyAlignment="1" applyProtection="1">
      <alignment horizontal="right"/>
      <protection/>
    </xf>
    <xf numFmtId="3" fontId="0" fillId="33" borderId="11" xfId="0" applyNumberFormat="1" applyFont="1" applyFill="1" applyBorder="1" applyAlignment="1" applyProtection="1">
      <alignment horizontal="right"/>
      <protection/>
    </xf>
    <xf numFmtId="9" fontId="3" fillId="33" borderId="17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3" fillId="9" borderId="18" xfId="0" applyNumberFormat="1" applyFont="1" applyFill="1" applyBorder="1" applyAlignment="1" applyProtection="1">
      <alignment horizontal="right"/>
      <protection/>
    </xf>
    <xf numFmtId="0" fontId="4" fillId="0" borderId="19" xfId="0" applyNumberFormat="1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/>
      <protection/>
    </xf>
    <xf numFmtId="173" fontId="4" fillId="0" borderId="12" xfId="0" applyNumberFormat="1" applyFont="1" applyBorder="1" applyAlignment="1" applyProtection="1">
      <alignment horizontal="right"/>
      <protection/>
    </xf>
    <xf numFmtId="164" fontId="4" fillId="9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73" fontId="3" fillId="0" borderId="14" xfId="0" applyNumberFormat="1" applyFont="1" applyBorder="1" applyAlignment="1" applyProtection="1">
      <alignment horizontal="center" vertical="center" wrapText="1"/>
      <protection/>
    </xf>
    <xf numFmtId="173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9" fontId="0" fillId="0" borderId="12" xfId="0" applyNumberFormat="1" applyFont="1" applyFill="1" applyBorder="1" applyAlignment="1" applyProtection="1">
      <alignment horizontal="center" vertical="center"/>
      <protection/>
    </xf>
    <xf numFmtId="164" fontId="2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75" fontId="0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73" fontId="3" fillId="0" borderId="15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left"/>
      <protection/>
    </xf>
    <xf numFmtId="173" fontId="0" fillId="0" borderId="0" xfId="0" applyNumberFormat="1" applyFill="1" applyAlignment="1" applyProtection="1">
      <alignment horizontal="left"/>
      <protection/>
    </xf>
    <xf numFmtId="0" fontId="3" fillId="34" borderId="22" xfId="0" applyNumberFormat="1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right"/>
      <protection/>
    </xf>
    <xf numFmtId="0" fontId="3" fillId="34" borderId="15" xfId="0" applyFont="1" applyFill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3" fontId="3" fillId="0" borderId="21" xfId="0" applyNumberFormat="1" applyFont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173" fontId="0" fillId="0" borderId="0" xfId="0" applyNumberForma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42"/>
  <sheetViews>
    <sheetView tabSelected="1" view="pageBreakPreview" zoomScale="175" zoomScaleNormal="145" zoomScaleSheetLayoutView="175" zoomScalePageLayoutView="0" workbookViewId="0" topLeftCell="A1">
      <selection activeCell="F33" sqref="F33"/>
    </sheetView>
  </sheetViews>
  <sheetFormatPr defaultColWidth="10.66015625" defaultRowHeight="11.25"/>
  <cols>
    <col min="1" max="1" width="29.66015625" style="7" customWidth="1"/>
    <col min="2" max="2" width="21.66015625" style="7" customWidth="1"/>
    <col min="3" max="3" width="16.5" style="7" customWidth="1"/>
    <col min="4" max="4" width="14.66015625" style="7" customWidth="1"/>
    <col min="5" max="5" width="14" style="7" customWidth="1"/>
    <col min="6" max="6" width="17.5" style="7" customWidth="1"/>
    <col min="7" max="7" width="16.16015625" style="7" customWidth="1"/>
    <col min="8" max="8" width="14.66015625" style="7" customWidth="1"/>
    <col min="9" max="16384" width="10.66015625" style="9" customWidth="1"/>
  </cols>
  <sheetData>
    <row r="2" ht="11.25">
      <c r="G2" s="8"/>
    </row>
    <row r="3" ht="11.25">
      <c r="G3" s="8"/>
    </row>
    <row r="6" ht="12">
      <c r="G6" s="10"/>
    </row>
    <row r="7" ht="12">
      <c r="G7" s="10"/>
    </row>
    <row r="8" ht="12">
      <c r="G8" s="10"/>
    </row>
    <row r="10" ht="12">
      <c r="G10" s="10"/>
    </row>
    <row r="11" ht="12">
      <c r="G11" s="10"/>
    </row>
    <row r="12" spans="1:8" s="63" customFormat="1" ht="12.75">
      <c r="A12" s="72"/>
      <c r="B12" s="72"/>
      <c r="C12" s="72"/>
      <c r="D12" s="72"/>
      <c r="E12" s="72"/>
      <c r="F12" s="72"/>
      <c r="G12" s="72"/>
      <c r="H12" s="62"/>
    </row>
    <row r="13" spans="1:8" s="63" customFormat="1" ht="12.75">
      <c r="A13" s="72"/>
      <c r="B13" s="72"/>
      <c r="C13" s="72"/>
      <c r="D13" s="72"/>
      <c r="E13" s="72"/>
      <c r="F13" s="72"/>
      <c r="G13" s="72"/>
      <c r="H13" s="62"/>
    </row>
    <row r="14" spans="1:8" s="63" customFormat="1" ht="12.75">
      <c r="A14" s="72"/>
      <c r="B14" s="72"/>
      <c r="C14" s="72"/>
      <c r="D14" s="72"/>
      <c r="E14" s="72"/>
      <c r="F14" s="72"/>
      <c r="G14" s="72"/>
      <c r="H14" s="62"/>
    </row>
    <row r="15" spans="1:8" s="63" customFormat="1" ht="12.75">
      <c r="A15" s="72"/>
      <c r="B15" s="72"/>
      <c r="C15" s="72"/>
      <c r="D15" s="72"/>
      <c r="E15" s="72"/>
      <c r="F15" s="72"/>
      <c r="G15" s="72"/>
      <c r="H15" s="62"/>
    </row>
    <row r="17" spans="1:7" ht="12.75">
      <c r="A17" s="72"/>
      <c r="B17" s="72"/>
      <c r="C17" s="72"/>
      <c r="D17" s="72"/>
      <c r="E17" s="72"/>
      <c r="F17" s="72"/>
      <c r="G17" s="72"/>
    </row>
    <row r="18" ht="12" thickBot="1"/>
    <row r="19" spans="1:10" ht="11.25">
      <c r="A19" s="11"/>
      <c r="B19" s="12"/>
      <c r="C19" s="13" t="s">
        <v>3</v>
      </c>
      <c r="D19" s="13" t="s">
        <v>4</v>
      </c>
      <c r="E19" s="13" t="s">
        <v>5</v>
      </c>
      <c r="F19" s="14"/>
      <c r="G19" s="9"/>
      <c r="H19" s="73"/>
      <c r="I19" s="74"/>
      <c r="J19" s="75"/>
    </row>
    <row r="20" spans="1:10" ht="11.25" customHeight="1" thickBot="1">
      <c r="A20" s="15"/>
      <c r="B20" s="64"/>
      <c r="C20" s="2">
        <v>100</v>
      </c>
      <c r="D20" s="3">
        <v>100</v>
      </c>
      <c r="E20" s="2">
        <v>100</v>
      </c>
      <c r="F20" s="17"/>
      <c r="G20" s="9"/>
      <c r="H20" s="69">
        <v>55</v>
      </c>
      <c r="I20" s="70"/>
      <c r="J20" s="71"/>
    </row>
    <row r="21" spans="1:8" ht="11.25" customHeight="1">
      <c r="A21" s="15"/>
      <c r="B21" s="64"/>
      <c r="C21" s="2">
        <v>1</v>
      </c>
      <c r="D21" s="3">
        <v>1</v>
      </c>
      <c r="E21" s="2">
        <v>100</v>
      </c>
      <c r="F21" s="17"/>
      <c r="H21" s="9"/>
    </row>
    <row r="22" spans="1:8" ht="11.25" customHeight="1">
      <c r="A22" s="15"/>
      <c r="B22" s="64"/>
      <c r="C22" s="18">
        <f>IF(C21=0,"",C21/C20-1)</f>
        <v>-0.99</v>
      </c>
      <c r="D22" s="18">
        <f>IF(D21=0,"",(D21)/D20-1)</f>
        <v>-0.99</v>
      </c>
      <c r="E22" s="18">
        <f>IF(E21=0,"",(E21-F39)/E20-1)</f>
        <v>0</v>
      </c>
      <c r="F22" s="19"/>
      <c r="G22" s="9"/>
      <c r="H22" s="9"/>
    </row>
    <row r="23" spans="1:8" ht="11.25">
      <c r="A23" s="20"/>
      <c r="B23" s="21"/>
      <c r="C23" s="22">
        <v>0.2</v>
      </c>
      <c r="D23" s="22">
        <v>0.2</v>
      </c>
      <c r="E23" s="22">
        <v>0.1</v>
      </c>
      <c r="F23" s="23"/>
      <c r="H23" s="9"/>
    </row>
    <row r="24" spans="1:8" ht="11.25">
      <c r="A24" s="20"/>
      <c r="B24" s="24"/>
      <c r="C24" s="25">
        <v>1.25</v>
      </c>
      <c r="D24" s="25">
        <v>1.5</v>
      </c>
      <c r="E24" s="25">
        <v>2</v>
      </c>
      <c r="F24" s="23"/>
      <c r="H24" s="9"/>
    </row>
    <row r="25" spans="1:8" ht="11.25">
      <c r="A25" s="20"/>
      <c r="B25" s="24"/>
      <c r="C25" s="26">
        <f>$F25*C26</f>
        <v>300</v>
      </c>
      <c r="D25" s="26">
        <f>$F25*D26</f>
        <v>300</v>
      </c>
      <c r="E25" s="26">
        <f>$F25*E26</f>
        <v>400</v>
      </c>
      <c r="F25" s="1">
        <v>1000</v>
      </c>
      <c r="H25" s="9"/>
    </row>
    <row r="26" spans="1:8" ht="12" thickBot="1">
      <c r="A26" s="20"/>
      <c r="B26" s="24"/>
      <c r="C26" s="25">
        <v>0.3</v>
      </c>
      <c r="D26" s="25">
        <v>0.3</v>
      </c>
      <c r="E26" s="25">
        <v>0.4</v>
      </c>
      <c r="F26" s="27">
        <f>SUM(C26:E26)</f>
        <v>1</v>
      </c>
      <c r="H26" s="9"/>
    </row>
    <row r="27" spans="1:8" ht="11.25">
      <c r="A27" s="15"/>
      <c r="B27" s="16"/>
      <c r="C27" s="28">
        <f>IF(C21=0,"",C28/C$25)</f>
        <v>0</v>
      </c>
      <c r="D27" s="28">
        <f>IF(D21=0,"",D28/D$25)</f>
        <v>0</v>
      </c>
      <c r="E27" s="28">
        <f>IF(E21=0,"",E28/E$25)</f>
        <v>1</v>
      </c>
      <c r="F27" s="29" t="s">
        <v>1</v>
      </c>
      <c r="G27" s="9"/>
      <c r="H27" s="9"/>
    </row>
    <row r="28" spans="1:8" ht="15.75" customHeight="1" thickBot="1">
      <c r="A28" s="30" t="s">
        <v>0</v>
      </c>
      <c r="B28" s="31"/>
      <c r="C28" s="32">
        <f>IF(C21=0,"",C$25*(IF(C22&gt;0,IF(C22&lt;C$23,1+C22/C$23*(C$24-1),C$24),IF(C22&lt;-C$23,0,1+C22/C$23))))</f>
        <v>0</v>
      </c>
      <c r="D28" s="32">
        <f>IF(D21=0,"",D$25*(IF(D22&gt;0,IF(D22&lt;D$23,1+D22/D$23*(D$24-1),D$24),IF(D22&lt;-D$23,0,1+D22/D$23))))</f>
        <v>0</v>
      </c>
      <c r="E28" s="32">
        <f>IF(E21=0,"",E$25*(IF(E22&gt;0,IF(E22&lt;E$23,1+E22/E$23*(E$24-1),E$24),IF(E22&lt;-E$23,0,1+E22/E$23))))</f>
        <v>400</v>
      </c>
      <c r="F28" s="33">
        <f>IF(E28&gt;0.001,C28+D28+E28+D31+D34,0)</f>
        <v>4525</v>
      </c>
      <c r="G28" s="9"/>
      <c r="H28" s="34"/>
    </row>
    <row r="29" spans="1:8" ht="15.75" customHeight="1" thickBot="1">
      <c r="A29" s="35"/>
      <c r="B29" s="36"/>
      <c r="C29" s="37"/>
      <c r="D29" s="37"/>
      <c r="E29" s="37"/>
      <c r="F29" s="38"/>
      <c r="G29" s="39"/>
      <c r="H29" s="9"/>
    </row>
    <row r="30" spans="1:8" ht="12.75">
      <c r="A30" s="40"/>
      <c r="B30" s="41"/>
      <c r="C30" s="42"/>
      <c r="D30" s="43" t="s">
        <v>2</v>
      </c>
      <c r="E30" s="37"/>
      <c r="F30" s="76"/>
      <c r="G30" s="39"/>
      <c r="H30" s="34"/>
    </row>
    <row r="31" spans="1:8" ht="13.5" thickBot="1">
      <c r="A31" s="44">
        <v>4</v>
      </c>
      <c r="B31" s="45">
        <v>0.05</v>
      </c>
      <c r="C31" s="4">
        <v>500</v>
      </c>
      <c r="D31" s="46">
        <f>C31*B31*H20</f>
        <v>1375</v>
      </c>
      <c r="E31" s="37"/>
      <c r="F31" s="38"/>
      <c r="G31" s="39"/>
      <c r="H31" s="34"/>
    </row>
    <row r="32" spans="1:8" ht="13.5" thickBot="1">
      <c r="A32" s="47"/>
      <c r="B32" s="48"/>
      <c r="C32" s="49"/>
      <c r="D32" s="50"/>
      <c r="E32" s="38"/>
      <c r="G32" s="39"/>
      <c r="H32" s="34"/>
    </row>
    <row r="33" spans="1:8" ht="12.75">
      <c r="A33" s="40"/>
      <c r="B33" s="51"/>
      <c r="C33" s="42"/>
      <c r="D33" s="52" t="s">
        <v>2</v>
      </c>
      <c r="E33" s="38"/>
      <c r="F33" s="38"/>
      <c r="G33" s="39"/>
      <c r="H33" s="34"/>
    </row>
    <row r="34" spans="1:8" ht="13.5" thickBot="1">
      <c r="A34" s="44">
        <v>5</v>
      </c>
      <c r="B34" s="45">
        <v>0.1</v>
      </c>
      <c r="C34" s="4">
        <v>500</v>
      </c>
      <c r="D34" s="46">
        <f>C34*B34*H20</f>
        <v>2750</v>
      </c>
      <c r="E34" s="38"/>
      <c r="F34" s="38"/>
      <c r="G34" s="39"/>
      <c r="H34" s="34"/>
    </row>
    <row r="35" spans="1:8" ht="12.75">
      <c r="A35" s="47"/>
      <c r="B35" s="48"/>
      <c r="C35" s="49"/>
      <c r="D35" s="50"/>
      <c r="E35" s="38"/>
      <c r="F35" s="38"/>
      <c r="G35" s="39"/>
      <c r="H35" s="34"/>
    </row>
    <row r="36" spans="1:8" ht="12.75">
      <c r="A36" s="47"/>
      <c r="B36" s="48"/>
      <c r="C36" s="49"/>
      <c r="D36" s="50"/>
      <c r="E36" s="38"/>
      <c r="F36" s="38"/>
      <c r="G36" s="39"/>
      <c r="H36" s="34"/>
    </row>
    <row r="37" spans="3:7" ht="12" thickBot="1">
      <c r="C37" s="53"/>
      <c r="D37" s="53"/>
      <c r="E37" s="53"/>
      <c r="F37" s="53"/>
      <c r="G37" s="54"/>
    </row>
    <row r="38" spans="1:7" ht="11.25">
      <c r="A38" s="55"/>
      <c r="B38" s="56"/>
      <c r="C38" s="56"/>
      <c r="D38" s="56"/>
      <c r="E38" s="56"/>
      <c r="F38" s="57"/>
      <c r="G38" s="8"/>
    </row>
    <row r="39" spans="1:7" ht="12" thickBot="1">
      <c r="A39" s="58"/>
      <c r="B39" s="5"/>
      <c r="C39" s="5"/>
      <c r="D39" s="5"/>
      <c r="E39" s="6"/>
      <c r="F39" s="59">
        <f>B39*0+C39*0.1+D39*0.15+E39*0.2+C42</f>
        <v>0</v>
      </c>
      <c r="G39" s="8"/>
    </row>
    <row r="40" spans="1:7" ht="12" thickBot="1">
      <c r="A40" s="65"/>
      <c r="B40" s="66"/>
      <c r="C40" s="66"/>
      <c r="D40" s="66"/>
      <c r="E40" s="67"/>
      <c r="F40" s="68"/>
      <c r="G40" s="8"/>
    </row>
    <row r="41" spans="1:8" ht="11.25">
      <c r="A41" s="55"/>
      <c r="B41" s="56"/>
      <c r="C41" s="57"/>
      <c r="D41" s="8"/>
      <c r="F41" s="9"/>
      <c r="G41" s="9"/>
      <c r="H41" s="9"/>
    </row>
    <row r="42" spans="1:5" s="34" customFormat="1" ht="12" thickBot="1">
      <c r="A42" s="58"/>
      <c r="B42" s="6">
        <v>0</v>
      </c>
      <c r="C42" s="59">
        <f>B42*0.2</f>
        <v>0</v>
      </c>
      <c r="D42" s="60"/>
      <c r="E42" s="61"/>
    </row>
  </sheetData>
  <sheetProtection/>
  <mergeCells count="7">
    <mergeCell ref="H20:J20"/>
    <mergeCell ref="A12:G12"/>
    <mergeCell ref="A13:G13"/>
    <mergeCell ref="A14:G14"/>
    <mergeCell ref="A15:G15"/>
    <mergeCell ref="A17:G17"/>
    <mergeCell ref="H19:J19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Валуйкин</dc:creator>
  <cp:keywords/>
  <dc:description/>
  <cp:lastModifiedBy>valuykin_a</cp:lastModifiedBy>
  <cp:lastPrinted>2016-03-14T12:39:25Z</cp:lastPrinted>
  <dcterms:created xsi:type="dcterms:W3CDTF">2015-03-20T12:32:05Z</dcterms:created>
  <dcterms:modified xsi:type="dcterms:W3CDTF">2017-07-17T09:25:42Z</dcterms:modified>
  <cp:category/>
  <cp:version/>
  <cp:contentType/>
  <cp:contentStatus/>
  <cp:revision>1</cp:revision>
</cp:coreProperties>
</file>