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</sheets>
  <definedNames>
    <definedName name="_xlnm._FilterDatabase" localSheetId="0" hidden="1">Лист1!$A$1:$F$16</definedName>
  </definedNames>
  <calcPr calcId="144525"/>
</workbook>
</file>

<file path=xl/calcChain.xml><?xml version="1.0" encoding="utf-8"?>
<calcChain xmlns="http://schemas.openxmlformats.org/spreadsheetml/2006/main">
  <c r="L3" i="1" l="1"/>
  <c r="M3" i="1"/>
  <c r="L4" i="1"/>
  <c r="M4" i="1"/>
  <c r="M2" i="1"/>
  <c r="L2" i="1"/>
  <c r="K4" i="1"/>
  <c r="K3" i="1"/>
  <c r="K2" i="1"/>
</calcChain>
</file>

<file path=xl/sharedStrings.xml><?xml version="1.0" encoding="utf-8"?>
<sst xmlns="http://schemas.openxmlformats.org/spreadsheetml/2006/main" count="38" uniqueCount="28">
  <si>
    <t>НН</t>
  </si>
  <si>
    <t>Ед. изм</t>
  </si>
  <si>
    <t>Конденсатор 22255C225KAT2A</t>
  </si>
  <si>
    <t>шт</t>
  </si>
  <si>
    <t>Конденсатор CX0603MRX7R6BB104</t>
  </si>
  <si>
    <t>Конденсатор GRM1857U1A103JA44D</t>
  </si>
  <si>
    <t>Конденсатор GRM219-25 В 22 МКФ ±10</t>
  </si>
  <si>
    <t>Конденсатор NFE61HT681D2A9 MURATA</t>
  </si>
  <si>
    <t>Конденсатор NFM41PC204F1H3 MURATA</t>
  </si>
  <si>
    <t>Конденсатор NFM55PC155F1H4 MURATA</t>
  </si>
  <si>
    <t>Конденсатор TAJB106M016R AVX</t>
  </si>
  <si>
    <t>Конденсатор TAJC156M016RNJ</t>
  </si>
  <si>
    <t>Конденсатор TAJD476M010RNJ</t>
  </si>
  <si>
    <t>Конденсатор К10-17Б-Н50 0,033 МКФ ±50-20</t>
  </si>
  <si>
    <t>Количество</t>
  </si>
  <si>
    <t>Наименование ТМЦ</t>
  </si>
  <si>
    <t>Месяц/год поставки</t>
  </si>
  <si>
    <t>Учетная цена за ед., без НДС</t>
  </si>
  <si>
    <t>Минимальная цена реализации, без НДС</t>
  </si>
  <si>
    <t>Наличие документов</t>
  </si>
  <si>
    <t>Техническое состояние</t>
  </si>
  <si>
    <t>Дополнительная информация</t>
  </si>
  <si>
    <t>Коэфициент снижения</t>
  </si>
  <si>
    <t>Год</t>
  </si>
  <si>
    <t>Цена с учетом скидки</t>
  </si>
  <si>
    <t>Данные для расчета цены с учетом скидки</t>
  </si>
  <si>
    <t>ВПР</t>
  </si>
  <si>
    <t>ИНДЕКС+ПОИСКПОЗ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</si>
</sst>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[$-419]mmmm\ yy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1" fontId="3" fillId="0" borderId="1" xfId="2" applyNumberFormat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165" fontId="3" fillId="0" borderId="1" xfId="2" applyNumberFormat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164" fontId="4" fillId="0" borderId="1" xfId="1" applyFont="1" applyFill="1" applyBorder="1" applyAlignment="1">
      <alignment horizontal="center" vertical="center" wrapText="1"/>
    </xf>
    <xf numFmtId="164" fontId="0" fillId="0" borderId="0" xfId="0" applyNumberFormat="1"/>
    <xf numFmtId="164" fontId="3" fillId="0" borderId="0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left" vertical="center" wrapText="1"/>
    </xf>
    <xf numFmtId="1" fontId="3" fillId="0" borderId="3" xfId="2" applyNumberFormat="1" applyFont="1" applyFill="1" applyBorder="1" applyAlignment="1">
      <alignment horizontal="left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left" vertical="center" wrapText="1"/>
    </xf>
    <xf numFmtId="0" fontId="3" fillId="0" borderId="3" xfId="2" applyNumberFormat="1" applyFont="1" applyFill="1" applyBorder="1" applyAlignment="1">
      <alignment horizontal="left" vertical="center" wrapText="1"/>
    </xf>
    <xf numFmtId="164" fontId="5" fillId="0" borderId="0" xfId="1" applyFont="1"/>
    <xf numFmtId="164" fontId="0" fillId="0" borderId="0" xfId="1" applyFont="1"/>
  </cellXfs>
  <cellStyles count="3">
    <cellStyle name="Обычный" xfId="0" builtinId="0"/>
    <cellStyle name="Обычный_Лист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workbookViewId="0">
      <pane ySplit="1" topLeftCell="A2" activePane="bottomLeft" state="frozen"/>
      <selection pane="bottomLeft" activeCell="M2" sqref="M2"/>
    </sheetView>
  </sheetViews>
  <sheetFormatPr defaultRowHeight="15" x14ac:dyDescent="0.25"/>
  <cols>
    <col min="1" max="1" width="41.28515625" style="7" customWidth="1"/>
    <col min="2" max="2" width="9.140625" style="7"/>
    <col min="3" max="3" width="9.140625" style="8"/>
    <col min="4" max="4" width="10.85546875" style="8" customWidth="1"/>
    <col min="5" max="5" width="12.85546875" style="8" customWidth="1"/>
    <col min="6" max="6" width="10.140625" style="12" customWidth="1"/>
    <col min="7" max="7" width="0" hidden="1" customWidth="1"/>
    <col min="8" max="9" width="9.7109375" hidden="1" customWidth="1"/>
    <col min="10" max="10" width="0" hidden="1" customWidth="1"/>
    <col min="11" max="11" width="9.7109375" bestFit="1" customWidth="1"/>
    <col min="12" max="12" width="11.5703125" bestFit="1" customWidth="1"/>
    <col min="13" max="13" width="11" customWidth="1"/>
    <col min="14" max="14" width="11.140625" customWidth="1"/>
    <col min="15" max="15" width="12" customWidth="1"/>
    <col min="16" max="16" width="24.28515625" customWidth="1"/>
    <col min="17" max="17" width="10.42578125" customWidth="1"/>
    <col min="18" max="18" width="10.28515625" customWidth="1"/>
    <col min="19" max="19" width="10.140625" customWidth="1"/>
    <col min="20" max="20" width="9.85546875" customWidth="1"/>
    <col min="21" max="21" width="10" customWidth="1"/>
  </cols>
  <sheetData>
    <row r="1" spans="1:34" ht="56.25" x14ac:dyDescent="0.25">
      <c r="A1" s="4" t="s">
        <v>15</v>
      </c>
      <c r="B1" s="4" t="s">
        <v>0</v>
      </c>
      <c r="C1" s="5" t="s">
        <v>1</v>
      </c>
      <c r="D1" s="6" t="s">
        <v>14</v>
      </c>
      <c r="E1" s="9" t="s">
        <v>16</v>
      </c>
      <c r="F1" s="10" t="s">
        <v>17</v>
      </c>
      <c r="G1" s="10" t="s">
        <v>18</v>
      </c>
      <c r="H1" s="10" t="s">
        <v>19</v>
      </c>
      <c r="I1" s="10" t="s">
        <v>20</v>
      </c>
      <c r="J1" s="16" t="s">
        <v>21</v>
      </c>
      <c r="K1" s="17" t="s">
        <v>24</v>
      </c>
      <c r="L1" s="15" t="s">
        <v>26</v>
      </c>
      <c r="M1" s="15" t="s">
        <v>27</v>
      </c>
      <c r="O1" s="21" t="s">
        <v>25</v>
      </c>
      <c r="P1" s="21"/>
    </row>
    <row r="2" spans="1:34" x14ac:dyDescent="0.25">
      <c r="A2" s="4" t="s">
        <v>2</v>
      </c>
      <c r="B2" s="1">
        <v>5106190</v>
      </c>
      <c r="C2" s="5" t="s">
        <v>3</v>
      </c>
      <c r="D2" s="2">
        <v>35</v>
      </c>
      <c r="E2" s="11">
        <v>41640</v>
      </c>
      <c r="F2" s="13">
        <v>480.02971428571431</v>
      </c>
      <c r="K2" s="18">
        <f>F2*P5</f>
        <v>294.79824828571429</v>
      </c>
      <c r="L2" s="30">
        <f>VLOOKUP(YEAR(E2),$O$3:$P$12,2,)*F2</f>
        <v>294.79824828571429</v>
      </c>
      <c r="M2" s="31">
        <f>INDEX($P$3:$P$12,MATCH(--TEXT(E2,"ГГГГ"),$O$3:$O$12,))*F2</f>
        <v>294.79824828571429</v>
      </c>
      <c r="N2" s="14"/>
      <c r="O2" t="s">
        <v>23</v>
      </c>
      <c r="P2" s="20" t="s">
        <v>22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4" x14ac:dyDescent="0.25">
      <c r="A3" s="4" t="s">
        <v>4</v>
      </c>
      <c r="B3" s="1">
        <v>5160641</v>
      </c>
      <c r="C3" s="5" t="s">
        <v>3</v>
      </c>
      <c r="D3" s="2">
        <v>2185</v>
      </c>
      <c r="E3" s="11">
        <v>42004</v>
      </c>
      <c r="F3" s="13">
        <v>13.600850757029558</v>
      </c>
      <c r="K3" s="18">
        <f>F3*P5</f>
        <v>8.3526224711607782</v>
      </c>
      <c r="L3" s="30">
        <f t="shared" ref="L3:L4" si="0">VLOOKUP(YEAR(E3),$O$3:$P$12,2,)*F3</f>
        <v>8.3526224711607782</v>
      </c>
      <c r="M3" s="31">
        <f t="shared" ref="M3:M4" si="1">INDEX($P$3:$P$12,MATCH(--TEXT(E3,"ГГГГ"),$O$3:$O$12,))*F3</f>
        <v>8.3526224711607782</v>
      </c>
      <c r="N3" s="14"/>
      <c r="O3">
        <v>2016</v>
      </c>
      <c r="P3">
        <v>0.85</v>
      </c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x14ac:dyDescent="0.25">
      <c r="A4" s="28" t="s">
        <v>5</v>
      </c>
      <c r="B4" s="24">
        <v>5160639</v>
      </c>
      <c r="C4" s="22" t="s">
        <v>3</v>
      </c>
      <c r="D4" s="2">
        <v>12000</v>
      </c>
      <c r="E4" s="11">
        <v>41579</v>
      </c>
      <c r="F4" s="26">
        <v>3.39</v>
      </c>
      <c r="K4" s="18">
        <f>F4*P6</f>
        <v>1.7696011875000002</v>
      </c>
      <c r="L4" s="30">
        <f t="shared" si="0"/>
        <v>1.7696011875000002</v>
      </c>
      <c r="M4" s="31">
        <f t="shared" si="1"/>
        <v>1.7696011875000002</v>
      </c>
      <c r="N4" s="14"/>
      <c r="O4">
        <v>2015</v>
      </c>
      <c r="P4">
        <v>0.72250000000000003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4" x14ac:dyDescent="0.25">
      <c r="A5" s="29"/>
      <c r="B5" s="25"/>
      <c r="C5" s="23"/>
      <c r="D5" s="2">
        <v>232</v>
      </c>
      <c r="E5" s="11">
        <v>41275</v>
      </c>
      <c r="F5" s="27"/>
      <c r="K5" s="19"/>
      <c r="L5" s="14"/>
      <c r="M5" s="14"/>
      <c r="N5" s="14"/>
      <c r="O5">
        <v>2014</v>
      </c>
      <c r="P5">
        <v>0.61412500000000003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x14ac:dyDescent="0.25">
      <c r="A6" s="4" t="s">
        <v>6</v>
      </c>
      <c r="B6" s="1">
        <v>5160816</v>
      </c>
      <c r="C6" s="5" t="s">
        <v>3</v>
      </c>
      <c r="D6" s="2">
        <v>600</v>
      </c>
      <c r="E6" s="11">
        <v>42552</v>
      </c>
      <c r="F6" s="13">
        <v>68.959999999999994</v>
      </c>
      <c r="K6" s="19"/>
      <c r="L6" s="14"/>
      <c r="M6" s="14"/>
      <c r="N6" s="14"/>
      <c r="O6">
        <v>2013</v>
      </c>
      <c r="P6">
        <v>0.52200625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x14ac:dyDescent="0.25">
      <c r="A7" s="4" t="s">
        <v>7</v>
      </c>
      <c r="B7" s="1">
        <v>5160212</v>
      </c>
      <c r="C7" s="5" t="s">
        <v>3</v>
      </c>
      <c r="D7" s="2">
        <v>741</v>
      </c>
      <c r="E7" s="11">
        <v>42461</v>
      </c>
      <c r="F7" s="13">
        <v>42.434922239502328</v>
      </c>
      <c r="K7" s="19"/>
      <c r="L7" s="14"/>
      <c r="M7" s="14"/>
      <c r="N7" s="14"/>
      <c r="O7">
        <v>2012</v>
      </c>
      <c r="P7">
        <v>0.44370531250000006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x14ac:dyDescent="0.25">
      <c r="A8" s="4" t="s">
        <v>8</v>
      </c>
      <c r="B8" s="1">
        <v>5160226</v>
      </c>
      <c r="C8" s="5" t="s">
        <v>3</v>
      </c>
      <c r="D8" s="2">
        <v>247</v>
      </c>
      <c r="E8" s="3">
        <v>42095</v>
      </c>
      <c r="F8" s="13">
        <v>49.503875000000001</v>
      </c>
      <c r="K8" s="19"/>
      <c r="L8" s="14"/>
      <c r="M8" s="14"/>
      <c r="N8" s="14"/>
      <c r="O8">
        <v>2011</v>
      </c>
      <c r="P8">
        <v>0.37714951562500004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x14ac:dyDescent="0.25">
      <c r="A9" s="4" t="s">
        <v>9</v>
      </c>
      <c r="B9" s="1">
        <v>5160211</v>
      </c>
      <c r="C9" s="5" t="s">
        <v>3</v>
      </c>
      <c r="D9" s="2">
        <v>100</v>
      </c>
      <c r="E9" s="3">
        <v>42217</v>
      </c>
      <c r="F9" s="13">
        <v>1643.7991379310345</v>
      </c>
      <c r="K9" s="19"/>
      <c r="L9" s="14"/>
      <c r="M9" s="14"/>
      <c r="N9" s="14"/>
      <c r="O9">
        <v>2010</v>
      </c>
      <c r="P9">
        <v>0.32057708828125003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x14ac:dyDescent="0.25">
      <c r="A10" s="28" t="s">
        <v>10</v>
      </c>
      <c r="B10" s="24">
        <v>5160595</v>
      </c>
      <c r="C10" s="22" t="s">
        <v>3</v>
      </c>
      <c r="D10" s="2">
        <v>523</v>
      </c>
      <c r="E10" s="3">
        <v>42095</v>
      </c>
      <c r="F10" s="26">
        <v>8.2282385575589458</v>
      </c>
      <c r="K10" s="19"/>
      <c r="L10" s="14"/>
      <c r="M10" s="14"/>
      <c r="N10" s="14"/>
      <c r="O10">
        <v>2009</v>
      </c>
      <c r="P10">
        <v>0.27249052503906251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x14ac:dyDescent="0.25">
      <c r="A11" s="29"/>
      <c r="B11" s="25"/>
      <c r="C11" s="23"/>
      <c r="D11" s="2">
        <v>20000</v>
      </c>
      <c r="E11" s="3">
        <v>42005</v>
      </c>
      <c r="F11" s="27"/>
      <c r="K11" s="19"/>
      <c r="L11" s="14"/>
      <c r="M11" s="14"/>
      <c r="N11" s="14"/>
      <c r="O11">
        <v>2008</v>
      </c>
      <c r="P11">
        <v>0.23161694628320312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x14ac:dyDescent="0.25">
      <c r="A12" s="28" t="s">
        <v>11</v>
      </c>
      <c r="B12" s="24">
        <v>5160647</v>
      </c>
      <c r="C12" s="22" t="s">
        <v>3</v>
      </c>
      <c r="D12" s="2">
        <v>250</v>
      </c>
      <c r="E12" s="3">
        <v>41275</v>
      </c>
      <c r="F12" s="26">
        <v>59.430320000000002</v>
      </c>
      <c r="K12" s="19"/>
      <c r="L12" s="14"/>
      <c r="M12" s="14"/>
      <c r="N12" s="14"/>
      <c r="O12">
        <v>2007</v>
      </c>
      <c r="P12">
        <v>0.19687440434072256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x14ac:dyDescent="0.25">
      <c r="A13" s="29"/>
      <c r="B13" s="25"/>
      <c r="C13" s="23"/>
      <c r="D13" s="2">
        <v>250</v>
      </c>
      <c r="E13" s="3">
        <v>41671</v>
      </c>
      <c r="F13" s="27"/>
      <c r="K13" s="1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x14ac:dyDescent="0.25">
      <c r="A14" s="4" t="s">
        <v>12</v>
      </c>
      <c r="B14" s="1">
        <v>5106187</v>
      </c>
      <c r="C14" s="5" t="s">
        <v>3</v>
      </c>
      <c r="D14" s="2">
        <v>693</v>
      </c>
      <c r="E14" s="3">
        <v>42125</v>
      </c>
      <c r="F14" s="13">
        <v>37.109024390243903</v>
      </c>
      <c r="K14" s="1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x14ac:dyDescent="0.25">
      <c r="A15" s="28" t="s">
        <v>13</v>
      </c>
      <c r="B15" s="24">
        <v>5108078</v>
      </c>
      <c r="C15" s="22" t="s">
        <v>3</v>
      </c>
      <c r="D15" s="2">
        <v>2721</v>
      </c>
      <c r="E15" s="3">
        <v>39387</v>
      </c>
      <c r="F15" s="26">
        <v>7.2150056158742037</v>
      </c>
      <c r="K15" s="19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x14ac:dyDescent="0.25">
      <c r="A16" s="29"/>
      <c r="B16" s="25"/>
      <c r="C16" s="23"/>
      <c r="D16" s="2">
        <v>2906</v>
      </c>
      <c r="E16" s="3">
        <v>39326</v>
      </c>
      <c r="F16" s="27"/>
      <c r="K16" s="19"/>
      <c r="M16" s="14"/>
      <c r="U16" s="14"/>
    </row>
    <row r="17" spans="20:21" x14ac:dyDescent="0.25">
      <c r="T17" s="14"/>
    </row>
    <row r="21" spans="20:21" x14ac:dyDescent="0.25">
      <c r="U21" s="14"/>
    </row>
  </sheetData>
  <autoFilter ref="A1:F16"/>
  <mergeCells count="17">
    <mergeCell ref="A4:A5"/>
    <mergeCell ref="F4:F5"/>
    <mergeCell ref="C4:C5"/>
    <mergeCell ref="B4:B5"/>
    <mergeCell ref="A10:A11"/>
    <mergeCell ref="F15:F16"/>
    <mergeCell ref="F12:F13"/>
    <mergeCell ref="B12:B13"/>
    <mergeCell ref="A15:A16"/>
    <mergeCell ref="A12:A13"/>
    <mergeCell ref="C12:C13"/>
    <mergeCell ref="O1:P1"/>
    <mergeCell ref="C15:C16"/>
    <mergeCell ref="B15:B16"/>
    <mergeCell ref="C10:C11"/>
    <mergeCell ref="B10:B11"/>
    <mergeCell ref="F10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СафоноваВМ</dc:creator>
  <cp:lastModifiedBy>alex</cp:lastModifiedBy>
  <cp:lastPrinted>2017-06-19T07:46:22Z</cp:lastPrinted>
  <dcterms:created xsi:type="dcterms:W3CDTF">2017-05-29T13:13:37Z</dcterms:created>
  <dcterms:modified xsi:type="dcterms:W3CDTF">2017-07-22T11:28:42Z</dcterms:modified>
</cp:coreProperties>
</file>