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275" activeTab="0"/>
  </bookViews>
  <sheets>
    <sheet name="Обработка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<sst xmlns="http://schemas.openxmlformats.org/spreadsheetml/2006/main" count="125" uniqueCount="42">
  <si>
    <t>Контрагент</t>
  </si>
  <si>
    <t>Итог</t>
  </si>
  <si>
    <t>Номенклатура, Базовая единица измерения</t>
  </si>
  <si>
    <t>Цена базовая</t>
  </si>
  <si>
    <t>Накопленная доля</t>
  </si>
  <si>
    <t xml:space="preserve">Товары, </t>
  </si>
  <si>
    <t xml:space="preserve">АКП FRM(O) 3-03-1220/4000, </t>
  </si>
  <si>
    <t>АКП FRM(O) 3-03-1220/4000 Красный BL 3020 , м2</t>
  </si>
  <si>
    <t>АКП FRM(O) 3-03-1220/4000 Чёрный BL 9005 , м2</t>
  </si>
  <si>
    <t xml:space="preserve">АКП FRM(O) 3-03-1220/4000 Зеркало, </t>
  </si>
  <si>
    <t>АКП FRM(O) 3-03-1220/4000 Mirror Gold, м2</t>
  </si>
  <si>
    <t xml:space="preserve">АКП BDX(F) 4-04-1220/нестандарт, </t>
  </si>
  <si>
    <t>АКП BDX(F) 4-04-1220/4000 Белый глянец 61684 BG , м2</t>
  </si>
  <si>
    <t>Фирма А</t>
  </si>
  <si>
    <t>Фирма Б</t>
  </si>
  <si>
    <t>Фирма С</t>
  </si>
  <si>
    <t>Парам1</t>
  </si>
  <si>
    <t>Парам2</t>
  </si>
  <si>
    <t>Парам3</t>
  </si>
  <si>
    <t>Парам4</t>
  </si>
  <si>
    <t>Парам5</t>
  </si>
  <si>
    <t>Товар1</t>
  </si>
  <si>
    <t>Товар2</t>
  </si>
  <si>
    <t>Товар3</t>
  </si>
  <si>
    <t>Товар5</t>
  </si>
  <si>
    <t>Товар4</t>
  </si>
  <si>
    <t>Товар6</t>
  </si>
  <si>
    <t>Товар7</t>
  </si>
  <si>
    <t>Товар8</t>
  </si>
  <si>
    <t>Товар9</t>
  </si>
  <si>
    <t>Товар10</t>
  </si>
  <si>
    <t>Товар11</t>
  </si>
  <si>
    <t>Товар12</t>
  </si>
  <si>
    <t>Товар13</t>
  </si>
  <si>
    <t>АВС</t>
  </si>
  <si>
    <t xml:space="preserve">Сумма </t>
  </si>
  <si>
    <t>Количество</t>
  </si>
  <si>
    <t>Доля</t>
  </si>
  <si>
    <t>Фирма Д</t>
  </si>
  <si>
    <t>Фирма Е</t>
  </si>
  <si>
    <t>Фирма  F</t>
  </si>
  <si>
    <t>Фирма 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</si>
</sst>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/>
    </border>
    <border>
      <left style="thin">
        <color indexed="26"/>
      </left>
      <right/>
      <top/>
      <bottom style="thin">
        <color indexed="26"/>
      </bottom>
    </border>
    <border>
      <left/>
      <right/>
      <top/>
      <bottom style="thin">
        <color indexed="26"/>
      </bottom>
    </border>
    <border>
      <left/>
      <right style="thin">
        <color indexed="26"/>
      </right>
      <top/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38" fillId="0" borderId="10" xfId="0" applyNumberFormat="1" applyFont="1" applyFill="1" applyBorder="1" applyAlignment="1">
      <alignment horizontal="left" vertical="top" wrapText="1"/>
    </xf>
    <xf numFmtId="0" fontId="38" fillId="0" borderId="11" xfId="0" applyNumberFormat="1" applyFont="1" applyFill="1" applyBorder="1" applyAlignment="1">
      <alignment horizontal="center" vertical="top" wrapText="1"/>
    </xf>
    <xf numFmtId="0" fontId="38" fillId="0" borderId="12" xfId="0" applyNumberFormat="1" applyFont="1" applyFill="1" applyBorder="1" applyAlignment="1">
      <alignment horizontal="center" vertical="top" wrapText="1"/>
    </xf>
    <xf numFmtId="0" fontId="38" fillId="0" borderId="13" xfId="0" applyNumberFormat="1" applyFont="1" applyFill="1" applyBorder="1" applyAlignment="1">
      <alignment horizontal="center" vertical="top" wrapText="1"/>
    </xf>
    <xf numFmtId="0" fontId="38" fillId="0" borderId="14" xfId="0" applyNumberFormat="1" applyFont="1" applyFill="1" applyBorder="1" applyAlignment="1">
      <alignment horizontal="center" vertical="top" wrapText="1"/>
    </xf>
    <xf numFmtId="0" fontId="37" fillId="0" borderId="0" xfId="0" applyFont="1" applyFill="1" applyAlignment="1">
      <alignment/>
    </xf>
    <xf numFmtId="0" fontId="38" fillId="0" borderId="10" xfId="0" applyNumberFormat="1" applyFont="1" applyFill="1" applyBorder="1" applyAlignment="1">
      <alignment horizontal="left" vertical="top" wrapText="1" indent="1"/>
    </xf>
    <xf numFmtId="0" fontId="38" fillId="0" borderId="10" xfId="0" applyNumberFormat="1" applyFont="1" applyFill="1" applyBorder="1" applyAlignment="1">
      <alignment horizontal="left" vertical="top" wrapText="1" indent="2"/>
    </xf>
    <xf numFmtId="0" fontId="38" fillId="0" borderId="10" xfId="0" applyNumberFormat="1" applyFont="1" applyFill="1" applyBorder="1" applyAlignment="1">
      <alignment horizontal="left" vertical="top" wrapText="1" indent="3"/>
    </xf>
    <xf numFmtId="0" fontId="38" fillId="0" borderId="10" xfId="0" applyNumberFormat="1" applyFont="1" applyFill="1" applyBorder="1" applyAlignment="1">
      <alignment horizontal="left" vertical="top" wrapText="1" indent="4"/>
    </xf>
    <xf numFmtId="0" fontId="38" fillId="0" borderId="10" xfId="0" applyNumberFormat="1" applyFont="1" applyFill="1" applyBorder="1" applyAlignment="1">
      <alignment horizontal="left" vertical="top" wrapText="1" indent="5"/>
    </xf>
    <xf numFmtId="0" fontId="38" fillId="0" borderId="10" xfId="0" applyNumberFormat="1" applyFont="1" applyFill="1" applyBorder="1" applyAlignment="1">
      <alignment horizontal="left" vertical="top" wrapText="1" indent="6"/>
    </xf>
    <xf numFmtId="0" fontId="37" fillId="0" borderId="0" xfId="0" applyFont="1" applyFill="1" applyAlignment="1">
      <alignment horizontal="left"/>
    </xf>
    <xf numFmtId="0" fontId="37" fillId="0" borderId="10" xfId="0" applyNumberFormat="1" applyFont="1" applyFill="1" applyBorder="1" applyAlignment="1">
      <alignment horizontal="left" vertical="top" wrapText="1" indent="7"/>
    </xf>
    <xf numFmtId="0" fontId="38" fillId="0" borderId="10" xfId="0" applyNumberFormat="1" applyFont="1" applyFill="1" applyBorder="1" applyAlignment="1">
      <alignment horizontal="left" vertical="top" wrapText="1" indent="7"/>
    </xf>
    <xf numFmtId="0" fontId="37" fillId="0" borderId="0" xfId="0" applyFont="1" applyFill="1" applyAlignment="1">
      <alignment horizontal="center"/>
    </xf>
    <xf numFmtId="0" fontId="38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4" fontId="38" fillId="0" borderId="10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Fill="1" applyAlignment="1">
      <alignment horizontal="right" vertical="center"/>
    </xf>
    <xf numFmtId="0" fontId="37" fillId="0" borderId="0" xfId="0" applyNumberFormat="1" applyFont="1" applyFill="1" applyBorder="1" applyAlignment="1">
      <alignment horizontal="left" vertical="top" wrapText="1" indent="7"/>
    </xf>
    <xf numFmtId="4" fontId="38" fillId="0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8"/>
  <sheetViews>
    <sheetView tabSelected="1" zoomScalePageLayoutView="0" workbookViewId="0" topLeftCell="A1">
      <selection activeCell="G4" sqref="G4"/>
    </sheetView>
  </sheetViews>
  <sheetFormatPr defaultColWidth="17.16015625" defaultRowHeight="11.25" outlineLevelRow="7"/>
  <cols>
    <col min="1" max="1" width="2.33203125" style="14" customWidth="1"/>
    <col min="2" max="2" width="61.5" style="14" bestFit="1" customWidth="1"/>
    <col min="3" max="6" width="17.16015625" style="14" customWidth="1"/>
    <col min="7" max="7" width="25.5" style="14" customWidth="1"/>
    <col min="8" max="208" width="10.66015625" style="7" customWidth="1"/>
    <col min="209" max="209" width="2.33203125" style="7" customWidth="1"/>
    <col min="210" max="210" width="58.16015625" style="7" customWidth="1"/>
    <col min="211" max="16384" width="17.16015625" style="7" customWidth="1"/>
  </cols>
  <sheetData>
    <row r="1" spans="2:7" s="1" customFormat="1" ht="11.25" customHeight="1">
      <c r="B1" s="2" t="s">
        <v>0</v>
      </c>
      <c r="C1" s="3" t="s">
        <v>1</v>
      </c>
      <c r="D1" s="3"/>
      <c r="E1" s="3"/>
      <c r="F1" s="3"/>
      <c r="G1" s="3"/>
    </row>
    <row r="2" spans="2:7" s="1" customFormat="1" ht="11.25" customHeight="1">
      <c r="B2" s="2" t="s">
        <v>2</v>
      </c>
      <c r="C2" s="4"/>
      <c r="D2" s="5"/>
      <c r="E2" s="6"/>
      <c r="F2" s="6"/>
      <c r="G2" s="6"/>
    </row>
    <row r="3" spans="2:8" s="1" customFormat="1" ht="32.25" customHeight="1">
      <c r="B3" s="18"/>
      <c r="C3" s="19" t="s">
        <v>35</v>
      </c>
      <c r="D3" s="19" t="s">
        <v>36</v>
      </c>
      <c r="E3" s="19" t="s">
        <v>3</v>
      </c>
      <c r="F3" s="19" t="s">
        <v>37</v>
      </c>
      <c r="G3" s="19" t="s">
        <v>4</v>
      </c>
      <c r="H3" s="20" t="s">
        <v>34</v>
      </c>
    </row>
    <row r="4" spans="1:8" ht="11.25" customHeight="1" collapsed="1">
      <c r="A4" s="7"/>
      <c r="B4" s="2" t="s">
        <v>13</v>
      </c>
      <c r="C4" s="21">
        <v>28000000</v>
      </c>
      <c r="D4" s="21">
        <v>20000</v>
      </c>
      <c r="E4" s="21">
        <v>894.92</v>
      </c>
      <c r="F4" s="21">
        <f>SUBTOTAL(109,C4)/$C$127*100</f>
        <v>33.734939759036145</v>
      </c>
      <c r="G4" s="21">
        <f>_xlfn.AGGREGATE(9,5,$F$4:F4)</f>
        <v>33.734939759036145</v>
      </c>
      <c r="H4" s="17" t="str">
        <f>IF(G4&lt;80,"А",IF(G4&gt;95,"С","В"))</f>
        <v>А</v>
      </c>
    </row>
    <row r="5" spans="1:7" ht="11.25" customHeight="1" hidden="1" outlineLevel="1">
      <c r="A5" s="7"/>
      <c r="B5" s="8" t="s">
        <v>5</v>
      </c>
      <c r="C5" s="21">
        <v>599163.2</v>
      </c>
      <c r="D5" s="21">
        <v>719.68</v>
      </c>
      <c r="E5" s="21">
        <v>832.54</v>
      </c>
      <c r="F5" s="21">
        <f aca="true" t="shared" si="0" ref="F5:F68">SUBTOTAL(109,C5)/$C$127*100</f>
        <v>0</v>
      </c>
      <c r="G5" s="21">
        <f>_xlfn.AGGREGATE(9,5,$F$4:F5)</f>
        <v>33.734939759036145</v>
      </c>
    </row>
    <row r="6" spans="1:7" ht="11.25" customHeight="1" hidden="1" outlineLevel="2">
      <c r="A6" s="7"/>
      <c r="B6" s="9" t="s">
        <v>16</v>
      </c>
      <c r="C6" s="21">
        <v>599163.2</v>
      </c>
      <c r="D6" s="21">
        <v>719.68</v>
      </c>
      <c r="E6" s="21">
        <v>832.54</v>
      </c>
      <c r="F6" s="21">
        <f t="shared" si="0"/>
        <v>0</v>
      </c>
      <c r="G6" s="21">
        <f>_xlfn.AGGREGATE(9,5,$F$4:F6)</f>
        <v>33.734939759036145</v>
      </c>
    </row>
    <row r="7" spans="1:7" ht="11.25" customHeight="1" hidden="1" outlineLevel="3">
      <c r="A7" s="7"/>
      <c r="B7" s="10" t="s">
        <v>17</v>
      </c>
      <c r="C7" s="21">
        <v>599163.2</v>
      </c>
      <c r="D7" s="21">
        <v>719.68</v>
      </c>
      <c r="E7" s="21">
        <v>832.54</v>
      </c>
      <c r="F7" s="21">
        <f t="shared" si="0"/>
        <v>0</v>
      </c>
      <c r="G7" s="21">
        <f>_xlfn.AGGREGATE(9,5,$F$4:F7)</f>
        <v>33.734939759036145</v>
      </c>
    </row>
    <row r="8" spans="1:7" ht="11.25" customHeight="1" hidden="1" outlineLevel="4">
      <c r="A8" s="7"/>
      <c r="B8" s="11" t="s">
        <v>18</v>
      </c>
      <c r="C8" s="21">
        <v>599163.2</v>
      </c>
      <c r="D8" s="21">
        <v>719.68</v>
      </c>
      <c r="E8" s="21">
        <v>832.54</v>
      </c>
      <c r="F8" s="21">
        <f t="shared" si="0"/>
        <v>0</v>
      </c>
      <c r="G8" s="21">
        <f>_xlfn.AGGREGATE(9,5,$F$4:F8)</f>
        <v>33.734939759036145</v>
      </c>
    </row>
    <row r="9" spans="1:7" ht="11.25" customHeight="1" hidden="1" outlineLevel="5" collapsed="1">
      <c r="A9" s="7"/>
      <c r="B9" s="12" t="s">
        <v>19</v>
      </c>
      <c r="C9" s="21">
        <v>47043.2</v>
      </c>
      <c r="D9" s="21">
        <v>53.68</v>
      </c>
      <c r="E9" s="21">
        <v>876.36</v>
      </c>
      <c r="F9" s="21">
        <f t="shared" si="0"/>
        <v>0</v>
      </c>
      <c r="G9" s="21">
        <f>_xlfn.AGGREGATE(9,5,$F$4:F9)</f>
        <v>33.734939759036145</v>
      </c>
    </row>
    <row r="10" spans="1:7" ht="11.25" customHeight="1" hidden="1" outlineLevel="6">
      <c r="A10" s="7"/>
      <c r="B10" s="13" t="s">
        <v>6</v>
      </c>
      <c r="C10" s="21">
        <v>38552</v>
      </c>
      <c r="D10" s="21">
        <v>48.8</v>
      </c>
      <c r="E10" s="21">
        <v>790</v>
      </c>
      <c r="F10" s="21">
        <f t="shared" si="0"/>
        <v>0</v>
      </c>
      <c r="G10" s="21">
        <f>_xlfn.AGGREGATE(9,5,$F$4:F10)</f>
        <v>33.734939759036145</v>
      </c>
    </row>
    <row r="11" spans="2:7" s="14" customFormat="1" ht="11.25" customHeight="1" hidden="1" outlineLevel="7">
      <c r="B11" s="15" t="s">
        <v>7</v>
      </c>
      <c r="C11" s="21">
        <v>7710.4</v>
      </c>
      <c r="D11" s="21">
        <v>9.76</v>
      </c>
      <c r="E11" s="21">
        <v>790</v>
      </c>
      <c r="F11" s="21">
        <f t="shared" si="0"/>
        <v>0</v>
      </c>
      <c r="G11" s="21">
        <f>_xlfn.AGGREGATE(9,5,$F$4:F11)</f>
        <v>33.734939759036145</v>
      </c>
    </row>
    <row r="12" spans="2:7" s="14" customFormat="1" ht="11.25" customHeight="1" hidden="1" outlineLevel="7">
      <c r="B12" s="15" t="s">
        <v>8</v>
      </c>
      <c r="C12" s="21">
        <v>30841.6</v>
      </c>
      <c r="D12" s="21">
        <v>39.04</v>
      </c>
      <c r="E12" s="21">
        <v>790</v>
      </c>
      <c r="F12" s="21">
        <f t="shared" si="0"/>
        <v>0</v>
      </c>
      <c r="G12" s="21">
        <f>_xlfn.AGGREGATE(9,5,$F$4:F12)</f>
        <v>33.734939759036145</v>
      </c>
    </row>
    <row r="13" spans="1:7" ht="11.25" customHeight="1" hidden="1" outlineLevel="6">
      <c r="A13" s="7"/>
      <c r="B13" s="13" t="s">
        <v>9</v>
      </c>
      <c r="C13" s="21">
        <v>8491.2</v>
      </c>
      <c r="D13" s="21">
        <v>4.88</v>
      </c>
      <c r="E13" s="21">
        <v>1740</v>
      </c>
      <c r="F13" s="21">
        <f t="shared" si="0"/>
        <v>0</v>
      </c>
      <c r="G13" s="21">
        <f>_xlfn.AGGREGATE(9,5,$F$4:F13)</f>
        <v>33.734939759036145</v>
      </c>
    </row>
    <row r="14" spans="2:7" s="14" customFormat="1" ht="11.25" customHeight="1" hidden="1" outlineLevel="7">
      <c r="B14" s="16" t="s">
        <v>9</v>
      </c>
      <c r="C14" s="21">
        <v>8491.2</v>
      </c>
      <c r="D14" s="21">
        <v>4.88</v>
      </c>
      <c r="E14" s="21">
        <v>1740</v>
      </c>
      <c r="F14" s="21">
        <f t="shared" si="0"/>
        <v>0</v>
      </c>
      <c r="G14" s="21">
        <f>_xlfn.AGGREGATE(9,5,$F$4:F14)</f>
        <v>33.734939759036145</v>
      </c>
    </row>
    <row r="15" spans="2:7" s="14" customFormat="1" ht="11.25" customHeight="1" hidden="1" outlineLevel="7">
      <c r="B15" s="15" t="s">
        <v>10</v>
      </c>
      <c r="C15" s="21">
        <v>8491.2</v>
      </c>
      <c r="D15" s="21">
        <v>4.88</v>
      </c>
      <c r="E15" s="21">
        <v>1740</v>
      </c>
      <c r="F15" s="21">
        <f t="shared" si="0"/>
        <v>0</v>
      </c>
      <c r="G15" s="21">
        <f>_xlfn.AGGREGATE(9,5,$F$4:F15)</f>
        <v>33.734939759036145</v>
      </c>
    </row>
    <row r="16" spans="1:7" ht="11.25" customHeight="1" hidden="1" outlineLevel="5" collapsed="1">
      <c r="A16" s="7"/>
      <c r="B16" s="12" t="s">
        <v>19</v>
      </c>
      <c r="C16" s="21">
        <v>552120</v>
      </c>
      <c r="D16" s="21">
        <v>666</v>
      </c>
      <c r="E16" s="21">
        <v>829.01</v>
      </c>
      <c r="F16" s="21">
        <f t="shared" si="0"/>
        <v>0</v>
      </c>
      <c r="G16" s="21">
        <f>_xlfn.AGGREGATE(9,5,$F$4:F16)</f>
        <v>33.734939759036145</v>
      </c>
    </row>
    <row r="17" spans="1:7" ht="11.25" customHeight="1" hidden="1" outlineLevel="6">
      <c r="A17" s="7"/>
      <c r="B17" s="13" t="s">
        <v>20</v>
      </c>
      <c r="C17" s="21">
        <v>448800</v>
      </c>
      <c r="D17" s="21">
        <v>558</v>
      </c>
      <c r="E17" s="21">
        <v>804.3</v>
      </c>
      <c r="F17" s="21">
        <f t="shared" si="0"/>
        <v>0</v>
      </c>
      <c r="G17" s="21">
        <f>_xlfn.AGGREGATE(9,5,$F$4:F17)</f>
        <v>33.734939759036145</v>
      </c>
    </row>
    <row r="18" spans="2:7" s="14" customFormat="1" ht="11.25" customHeight="1" hidden="1" outlineLevel="7">
      <c r="B18" s="15" t="s">
        <v>21</v>
      </c>
      <c r="C18" s="21">
        <v>82680</v>
      </c>
      <c r="D18" s="21">
        <v>102</v>
      </c>
      <c r="E18" s="21">
        <v>810.59</v>
      </c>
      <c r="F18" s="21">
        <f t="shared" si="0"/>
        <v>0</v>
      </c>
      <c r="G18" s="21">
        <f>_xlfn.AGGREGATE(9,5,$F$4:F18)</f>
        <v>33.734939759036145</v>
      </c>
    </row>
    <row r="19" spans="2:7" s="14" customFormat="1" ht="21.75" customHeight="1" hidden="1" outlineLevel="7">
      <c r="B19" s="15" t="s">
        <v>22</v>
      </c>
      <c r="C19" s="21">
        <v>73980</v>
      </c>
      <c r="D19" s="21">
        <v>96</v>
      </c>
      <c r="E19" s="21">
        <v>770.63</v>
      </c>
      <c r="F19" s="21">
        <f t="shared" si="0"/>
        <v>0</v>
      </c>
      <c r="G19" s="21">
        <f>_xlfn.AGGREGATE(9,5,$F$4:F19)</f>
        <v>33.734939759036145</v>
      </c>
    </row>
    <row r="20" spans="2:7" s="14" customFormat="1" ht="11.25" customHeight="1" hidden="1" outlineLevel="7">
      <c r="B20" s="15" t="s">
        <v>23</v>
      </c>
      <c r="C20" s="21">
        <v>15300</v>
      </c>
      <c r="D20" s="21">
        <v>18</v>
      </c>
      <c r="E20" s="21">
        <v>850</v>
      </c>
      <c r="F20" s="21">
        <f t="shared" si="0"/>
        <v>0</v>
      </c>
      <c r="G20" s="21">
        <f>_xlfn.AGGREGATE(9,5,$F$4:F20)</f>
        <v>33.734939759036145</v>
      </c>
    </row>
    <row r="21" spans="2:7" s="14" customFormat="1" ht="11.25" customHeight="1" hidden="1" outlineLevel="7">
      <c r="B21" s="15" t="s">
        <v>25</v>
      </c>
      <c r="C21" s="21">
        <v>14280</v>
      </c>
      <c r="D21" s="21">
        <v>18</v>
      </c>
      <c r="E21" s="21">
        <v>793.33</v>
      </c>
      <c r="F21" s="21">
        <f t="shared" si="0"/>
        <v>0</v>
      </c>
      <c r="G21" s="21">
        <f>_xlfn.AGGREGATE(9,5,$F$4:F21)</f>
        <v>33.734939759036145</v>
      </c>
    </row>
    <row r="22" spans="2:7" s="14" customFormat="1" ht="11.25" customHeight="1" hidden="1" outlineLevel="7">
      <c r="B22" s="15" t="s">
        <v>24</v>
      </c>
      <c r="C22" s="21">
        <v>33240</v>
      </c>
      <c r="D22" s="21">
        <v>42</v>
      </c>
      <c r="E22" s="21">
        <v>791.43</v>
      </c>
      <c r="F22" s="21">
        <f t="shared" si="0"/>
        <v>0</v>
      </c>
      <c r="G22" s="21">
        <f>_xlfn.AGGREGATE(9,5,$F$4:F22)</f>
        <v>33.734939759036145</v>
      </c>
    </row>
    <row r="23" spans="2:7" s="14" customFormat="1" ht="11.25" customHeight="1" hidden="1" outlineLevel="7">
      <c r="B23" s="15" t="s">
        <v>26</v>
      </c>
      <c r="C23" s="21">
        <v>4740</v>
      </c>
      <c r="D23" s="21">
        <v>6</v>
      </c>
      <c r="E23" s="21">
        <v>790</v>
      </c>
      <c r="F23" s="21">
        <f t="shared" si="0"/>
        <v>0</v>
      </c>
      <c r="G23" s="21">
        <f>_xlfn.AGGREGATE(9,5,$F$4:F23)</f>
        <v>33.734939759036145</v>
      </c>
    </row>
    <row r="24" spans="2:7" s="14" customFormat="1" ht="11.25" customHeight="1" hidden="1" outlineLevel="7">
      <c r="B24" s="15" t="s">
        <v>27</v>
      </c>
      <c r="C24" s="21">
        <v>49140</v>
      </c>
      <c r="D24" s="21">
        <v>60</v>
      </c>
      <c r="E24" s="21">
        <v>819</v>
      </c>
      <c r="F24" s="21">
        <f t="shared" si="0"/>
        <v>0</v>
      </c>
      <c r="G24" s="21">
        <f>_xlfn.AGGREGATE(9,5,$F$4:F24)</f>
        <v>33.734939759036145</v>
      </c>
    </row>
    <row r="25" spans="2:7" s="14" customFormat="1" ht="11.25" customHeight="1" hidden="1" outlineLevel="7">
      <c r="B25" s="15" t="s">
        <v>28</v>
      </c>
      <c r="C25" s="21">
        <v>4740</v>
      </c>
      <c r="D25" s="21">
        <v>6</v>
      </c>
      <c r="E25" s="21">
        <v>790</v>
      </c>
      <c r="F25" s="21">
        <f t="shared" si="0"/>
        <v>0</v>
      </c>
      <c r="G25" s="21">
        <f>_xlfn.AGGREGATE(9,5,$F$4:F25)</f>
        <v>33.734939759036145</v>
      </c>
    </row>
    <row r="26" spans="2:7" s="14" customFormat="1" ht="11.25" customHeight="1" hidden="1" outlineLevel="7">
      <c r="B26" s="15" t="s">
        <v>29</v>
      </c>
      <c r="C26" s="21">
        <v>25260</v>
      </c>
      <c r="D26" s="21">
        <v>30</v>
      </c>
      <c r="E26" s="21">
        <v>842</v>
      </c>
      <c r="F26" s="21">
        <f t="shared" si="0"/>
        <v>0</v>
      </c>
      <c r="G26" s="21">
        <f>_xlfn.AGGREGATE(9,5,$F$4:F26)</f>
        <v>33.734939759036145</v>
      </c>
    </row>
    <row r="27" spans="2:7" s="14" customFormat="1" ht="11.25" customHeight="1" hidden="1" outlineLevel="7">
      <c r="B27" s="15" t="s">
        <v>30</v>
      </c>
      <c r="C27" s="21">
        <v>33180</v>
      </c>
      <c r="D27" s="21">
        <v>42</v>
      </c>
      <c r="E27" s="21">
        <v>790</v>
      </c>
      <c r="F27" s="21">
        <f t="shared" si="0"/>
        <v>0</v>
      </c>
      <c r="G27" s="21">
        <f>_xlfn.AGGREGATE(9,5,$F$4:F27)</f>
        <v>33.734939759036145</v>
      </c>
    </row>
    <row r="28" spans="2:7" s="14" customFormat="1" ht="21.75" customHeight="1" hidden="1" outlineLevel="7">
      <c r="B28" s="15" t="s">
        <v>31</v>
      </c>
      <c r="C28" s="21">
        <v>28920</v>
      </c>
      <c r="D28" s="21">
        <v>36</v>
      </c>
      <c r="E28" s="21">
        <v>803.33</v>
      </c>
      <c r="F28" s="21">
        <f t="shared" si="0"/>
        <v>0</v>
      </c>
      <c r="G28" s="21">
        <f>_xlfn.AGGREGATE(9,5,$F$4:F28)</f>
        <v>33.734939759036145</v>
      </c>
    </row>
    <row r="29" spans="2:7" s="14" customFormat="1" ht="11.25" customHeight="1" hidden="1" outlineLevel="7">
      <c r="B29" s="15" t="s">
        <v>32</v>
      </c>
      <c r="C29" s="21">
        <v>44340</v>
      </c>
      <c r="D29" s="21">
        <v>54</v>
      </c>
      <c r="E29" s="21">
        <v>821.11</v>
      </c>
      <c r="F29" s="21">
        <f t="shared" si="0"/>
        <v>0</v>
      </c>
      <c r="G29" s="21">
        <f>_xlfn.AGGREGATE(9,5,$F$4:F29)</f>
        <v>33.734939759036145</v>
      </c>
    </row>
    <row r="30" spans="2:7" s="14" customFormat="1" ht="11.25" customHeight="1" hidden="1" outlineLevel="7">
      <c r="B30" s="15" t="s">
        <v>33</v>
      </c>
      <c r="C30" s="21">
        <v>39000</v>
      </c>
      <c r="D30" s="21">
        <v>48</v>
      </c>
      <c r="E30" s="21">
        <v>812.5</v>
      </c>
      <c r="F30" s="21">
        <f t="shared" si="0"/>
        <v>0</v>
      </c>
      <c r="G30" s="21">
        <f>_xlfn.AGGREGATE(9,5,$F$4:F30)</f>
        <v>33.734939759036145</v>
      </c>
    </row>
    <row r="31" spans="1:7" ht="11.25" customHeight="1" hidden="1" outlineLevel="6">
      <c r="A31" s="7"/>
      <c r="B31" s="13" t="s">
        <v>20</v>
      </c>
      <c r="C31" s="21">
        <v>29220</v>
      </c>
      <c r="D31" s="21">
        <v>30</v>
      </c>
      <c r="E31" s="21">
        <v>974</v>
      </c>
      <c r="F31" s="21">
        <f t="shared" si="0"/>
        <v>0</v>
      </c>
      <c r="G31" s="21">
        <f>_xlfn.AGGREGATE(9,5,$F$4:F31)</f>
        <v>33.734939759036145</v>
      </c>
    </row>
    <row r="32" spans="2:7" s="14" customFormat="1" ht="11.25" customHeight="1" hidden="1" outlineLevel="7">
      <c r="B32" s="15" t="s">
        <v>21</v>
      </c>
      <c r="C32" s="21">
        <v>29220</v>
      </c>
      <c r="D32" s="21">
        <v>30</v>
      </c>
      <c r="E32" s="21">
        <v>974</v>
      </c>
      <c r="F32" s="21">
        <f t="shared" si="0"/>
        <v>0</v>
      </c>
      <c r="G32" s="21">
        <f>_xlfn.AGGREGATE(9,5,$F$4:F32)</f>
        <v>33.734939759036145</v>
      </c>
    </row>
    <row r="33" spans="1:7" ht="11.25" customHeight="1" hidden="1" outlineLevel="6">
      <c r="A33" s="7"/>
      <c r="B33" s="13" t="s">
        <v>20</v>
      </c>
      <c r="C33" s="21">
        <v>74100</v>
      </c>
      <c r="D33" s="21">
        <v>78</v>
      </c>
      <c r="E33" s="21">
        <v>950</v>
      </c>
      <c r="F33" s="21">
        <f t="shared" si="0"/>
        <v>0</v>
      </c>
      <c r="G33" s="21">
        <f>_xlfn.AGGREGATE(9,5,$F$4:F33)</f>
        <v>33.734939759036145</v>
      </c>
    </row>
    <row r="34" spans="2:7" s="14" customFormat="1" ht="11.25" customHeight="1" hidden="1" outlineLevel="7">
      <c r="B34" s="15" t="s">
        <v>21</v>
      </c>
      <c r="C34" s="21">
        <v>74100</v>
      </c>
      <c r="D34" s="21">
        <v>78</v>
      </c>
      <c r="E34" s="21">
        <v>950</v>
      </c>
      <c r="F34" s="21">
        <f t="shared" si="0"/>
        <v>0</v>
      </c>
      <c r="G34" s="21">
        <f>_xlfn.AGGREGATE(9,5,$F$4:F34)</f>
        <v>33.734939759036145</v>
      </c>
    </row>
    <row r="35" spans="1:8" ht="11.25" customHeight="1" collapsed="1">
      <c r="A35" s="7"/>
      <c r="B35" s="2" t="s">
        <v>14</v>
      </c>
      <c r="C35" s="21">
        <v>23000000</v>
      </c>
      <c r="D35" s="21">
        <v>16479.2</v>
      </c>
      <c r="E35" s="21">
        <v>856.24</v>
      </c>
      <c r="F35" s="21">
        <f t="shared" si="0"/>
        <v>27.710843373493976</v>
      </c>
      <c r="G35" s="21">
        <f>_xlfn.AGGREGATE(9,5,$F$4:F35)</f>
        <v>61.445783132530124</v>
      </c>
      <c r="H35" s="17" t="str">
        <f>IF(G35&lt;80,"А",IF(G35&gt;95,"С","В"))</f>
        <v>А</v>
      </c>
    </row>
    <row r="36" spans="1:7" ht="11.25" customHeight="1" hidden="1" outlineLevel="1">
      <c r="A36" s="7"/>
      <c r="B36" s="8" t="s">
        <v>5</v>
      </c>
      <c r="C36" s="21">
        <v>444604</v>
      </c>
      <c r="D36" s="21">
        <v>389.92</v>
      </c>
      <c r="E36" s="21">
        <v>1140.24</v>
      </c>
      <c r="F36" s="21">
        <f t="shared" si="0"/>
        <v>0</v>
      </c>
      <c r="G36" s="21">
        <f>_xlfn.AGGREGATE(9,5,$F$4:F36)</f>
        <v>61.445783132530124</v>
      </c>
    </row>
    <row r="37" spans="1:7" ht="11.25" customHeight="1" hidden="1" outlineLevel="2">
      <c r="A37" s="7"/>
      <c r="B37" s="9" t="s">
        <v>16</v>
      </c>
      <c r="C37" s="21">
        <v>361984</v>
      </c>
      <c r="D37" s="21">
        <v>287.92</v>
      </c>
      <c r="E37" s="21">
        <v>1257.24</v>
      </c>
      <c r="F37" s="21">
        <f t="shared" si="0"/>
        <v>0</v>
      </c>
      <c r="G37" s="21">
        <f>_xlfn.AGGREGATE(9,5,$F$4:F37)</f>
        <v>61.445783132530124</v>
      </c>
    </row>
    <row r="38" spans="1:7" ht="11.25" customHeight="1" hidden="1" outlineLevel="3">
      <c r="A38" s="7"/>
      <c r="B38" s="10" t="s">
        <v>17</v>
      </c>
      <c r="C38" s="21">
        <v>361984</v>
      </c>
      <c r="D38" s="21">
        <v>287.92</v>
      </c>
      <c r="E38" s="21">
        <v>1257.24</v>
      </c>
      <c r="F38" s="21">
        <f t="shared" si="0"/>
        <v>0</v>
      </c>
      <c r="G38" s="21">
        <f>_xlfn.AGGREGATE(9,5,$F$4:F38)</f>
        <v>61.445783132530124</v>
      </c>
    </row>
    <row r="39" spans="1:7" ht="11.25" customHeight="1" hidden="1" outlineLevel="4">
      <c r="A39" s="7"/>
      <c r="B39" s="11" t="s">
        <v>18</v>
      </c>
      <c r="C39" s="21">
        <v>361984</v>
      </c>
      <c r="D39" s="21">
        <v>287.92</v>
      </c>
      <c r="E39" s="21">
        <v>1257.24</v>
      </c>
      <c r="F39" s="21">
        <f t="shared" si="0"/>
        <v>0</v>
      </c>
      <c r="G39" s="21">
        <f>_xlfn.AGGREGATE(9,5,$F$4:F39)</f>
        <v>61.445783132530124</v>
      </c>
    </row>
    <row r="40" spans="1:7" ht="11.25" customHeight="1" hidden="1" outlineLevel="5" collapsed="1">
      <c r="A40" s="7"/>
      <c r="B40" s="12" t="s">
        <v>19</v>
      </c>
      <c r="C40" s="21">
        <v>361984</v>
      </c>
      <c r="D40" s="21">
        <v>287.92</v>
      </c>
      <c r="E40" s="21">
        <v>1257.24</v>
      </c>
      <c r="F40" s="21">
        <f t="shared" si="0"/>
        <v>0</v>
      </c>
      <c r="G40" s="21">
        <f>_xlfn.AGGREGATE(9,5,$F$4:F40)</f>
        <v>61.445783132530124</v>
      </c>
    </row>
    <row r="41" spans="1:7" ht="11.25" customHeight="1" hidden="1" outlineLevel="6">
      <c r="A41" s="7"/>
      <c r="B41" s="13" t="s">
        <v>11</v>
      </c>
      <c r="C41" s="21">
        <v>361984</v>
      </c>
      <c r="D41" s="21">
        <v>287.92</v>
      </c>
      <c r="E41" s="21">
        <v>1257.24</v>
      </c>
      <c r="F41" s="21">
        <f t="shared" si="0"/>
        <v>0</v>
      </c>
      <c r="G41" s="21">
        <f>_xlfn.AGGREGATE(9,5,$F$4:F41)</f>
        <v>61.445783132530124</v>
      </c>
    </row>
    <row r="42" spans="2:7" s="14" customFormat="1" ht="11.25" customHeight="1" hidden="1" outlineLevel="7">
      <c r="B42" s="15" t="s">
        <v>12</v>
      </c>
      <c r="C42" s="21">
        <v>361984</v>
      </c>
      <c r="D42" s="21">
        <v>287.92</v>
      </c>
      <c r="E42" s="21">
        <v>1257.24</v>
      </c>
      <c r="F42" s="21">
        <f t="shared" si="0"/>
        <v>0</v>
      </c>
      <c r="G42" s="21">
        <f>_xlfn.AGGREGATE(9,5,$F$4:F42)</f>
        <v>61.445783132530124</v>
      </c>
    </row>
    <row r="43" spans="1:7" ht="11.25" customHeight="1" hidden="1" outlineLevel="2">
      <c r="A43" s="7"/>
      <c r="B43" s="9" t="s">
        <v>16</v>
      </c>
      <c r="C43" s="21">
        <v>82620</v>
      </c>
      <c r="D43" s="21">
        <v>102</v>
      </c>
      <c r="E43" s="21">
        <v>810</v>
      </c>
      <c r="F43" s="21">
        <f t="shared" si="0"/>
        <v>0</v>
      </c>
      <c r="G43" s="21">
        <f>_xlfn.AGGREGATE(9,5,$F$4:F43)</f>
        <v>61.445783132530124</v>
      </c>
    </row>
    <row r="44" spans="1:7" ht="11.25" customHeight="1" hidden="1" outlineLevel="3">
      <c r="A44" s="7"/>
      <c r="B44" s="10" t="s">
        <v>17</v>
      </c>
      <c r="C44" s="21">
        <v>82620</v>
      </c>
      <c r="D44" s="21">
        <v>102</v>
      </c>
      <c r="E44" s="21">
        <v>810</v>
      </c>
      <c r="F44" s="21">
        <f t="shared" si="0"/>
        <v>0</v>
      </c>
      <c r="G44" s="21">
        <f>_xlfn.AGGREGATE(9,5,$F$4:F44)</f>
        <v>61.445783132530124</v>
      </c>
    </row>
    <row r="45" spans="1:7" ht="11.25" customHeight="1" hidden="1" outlineLevel="4">
      <c r="A45" s="7"/>
      <c r="B45" s="11" t="s">
        <v>18</v>
      </c>
      <c r="C45" s="21">
        <v>82620</v>
      </c>
      <c r="D45" s="21">
        <v>102</v>
      </c>
      <c r="E45" s="21">
        <v>810</v>
      </c>
      <c r="F45" s="21">
        <f t="shared" si="0"/>
        <v>0</v>
      </c>
      <c r="G45" s="21">
        <f>_xlfn.AGGREGATE(9,5,$F$4:F45)</f>
        <v>61.445783132530124</v>
      </c>
    </row>
    <row r="46" spans="1:7" ht="11.25" customHeight="1" hidden="1" outlineLevel="5" collapsed="1">
      <c r="A46" s="7"/>
      <c r="B46" s="12" t="s">
        <v>19</v>
      </c>
      <c r="C46" s="21">
        <v>82620</v>
      </c>
      <c r="D46" s="21">
        <v>102</v>
      </c>
      <c r="E46" s="21">
        <v>810</v>
      </c>
      <c r="F46" s="21">
        <f t="shared" si="0"/>
        <v>0</v>
      </c>
      <c r="G46" s="21">
        <f>_xlfn.AGGREGATE(9,5,$F$4:F46)</f>
        <v>61.445783132530124</v>
      </c>
    </row>
    <row r="47" spans="1:7" ht="11.25" customHeight="1" hidden="1" outlineLevel="6">
      <c r="A47" s="7"/>
      <c r="B47" s="13" t="s">
        <v>20</v>
      </c>
      <c r="C47" s="21">
        <v>82620</v>
      </c>
      <c r="D47" s="21">
        <v>102</v>
      </c>
      <c r="E47" s="21">
        <v>810</v>
      </c>
      <c r="F47" s="21">
        <f t="shared" si="0"/>
        <v>0</v>
      </c>
      <c r="G47" s="21">
        <f>_xlfn.AGGREGATE(9,5,$F$4:F47)</f>
        <v>61.445783132530124</v>
      </c>
    </row>
    <row r="48" spans="2:7" s="14" customFormat="1" ht="11.25" customHeight="1" hidden="1" outlineLevel="7">
      <c r="B48" s="15" t="s">
        <v>21</v>
      </c>
      <c r="C48" s="21">
        <v>48600</v>
      </c>
      <c r="D48" s="21">
        <v>60</v>
      </c>
      <c r="E48" s="21">
        <v>810</v>
      </c>
      <c r="F48" s="21">
        <f t="shared" si="0"/>
        <v>0</v>
      </c>
      <c r="G48" s="21">
        <f>_xlfn.AGGREGATE(9,5,$F$4:F48)</f>
        <v>61.445783132530124</v>
      </c>
    </row>
    <row r="49" spans="2:7" s="14" customFormat="1" ht="11.25" customHeight="1" hidden="1" outlineLevel="7">
      <c r="B49" s="15" t="s">
        <v>22</v>
      </c>
      <c r="C49" s="21">
        <v>34020</v>
      </c>
      <c r="D49" s="21">
        <v>42</v>
      </c>
      <c r="E49" s="21">
        <v>810</v>
      </c>
      <c r="F49" s="21">
        <f t="shared" si="0"/>
        <v>0</v>
      </c>
      <c r="G49" s="21">
        <f>_xlfn.AGGREGATE(9,5,$F$4:F49)</f>
        <v>61.445783132530124</v>
      </c>
    </row>
    <row r="50" spans="1:8" ht="11.25" customHeight="1" collapsed="1">
      <c r="A50" s="7"/>
      <c r="B50" s="2" t="s">
        <v>15</v>
      </c>
      <c r="C50" s="21">
        <v>16000000</v>
      </c>
      <c r="D50" s="21">
        <v>8927.356</v>
      </c>
      <c r="E50" s="21">
        <v>1043.43</v>
      </c>
      <c r="F50" s="21">
        <f t="shared" si="0"/>
        <v>19.27710843373494</v>
      </c>
      <c r="G50" s="21">
        <f>_xlfn.AGGREGATE(9,5,$F$4:F50)</f>
        <v>80.72289156626506</v>
      </c>
      <c r="H50" s="17" t="str">
        <f>IF(G50&lt;80,"А",IF(G50&gt;95,"С","В"))</f>
        <v>В</v>
      </c>
    </row>
    <row r="51" spans="1:7" ht="11.25" customHeight="1" hidden="1" outlineLevel="1">
      <c r="A51" s="7"/>
      <c r="B51" s="8" t="s">
        <v>5</v>
      </c>
      <c r="C51" s="21">
        <v>913320</v>
      </c>
      <c r="D51" s="21">
        <v>1217.76</v>
      </c>
      <c r="E51" s="21">
        <v>750</v>
      </c>
      <c r="F51" s="21">
        <f t="shared" si="0"/>
        <v>0</v>
      </c>
      <c r="G51" s="21">
        <f>_xlfn.AGGREGATE(9,5,$F$4:F51)</f>
        <v>80.72289156626506</v>
      </c>
    </row>
    <row r="52" spans="1:7" ht="11.25" customHeight="1" hidden="1" outlineLevel="2">
      <c r="A52" s="7"/>
      <c r="B52" s="9" t="s">
        <v>16</v>
      </c>
      <c r="C52" s="21">
        <v>913320</v>
      </c>
      <c r="D52" s="21">
        <v>1217.76</v>
      </c>
      <c r="E52" s="21">
        <v>750</v>
      </c>
      <c r="F52" s="21">
        <f t="shared" si="0"/>
        <v>0</v>
      </c>
      <c r="G52" s="21">
        <f>_xlfn.AGGREGATE(9,5,$F$4:F52)</f>
        <v>80.72289156626506</v>
      </c>
    </row>
    <row r="53" spans="1:7" ht="11.25" customHeight="1" hidden="1" outlineLevel="3">
      <c r="A53" s="7"/>
      <c r="B53" s="10" t="s">
        <v>17</v>
      </c>
      <c r="C53" s="21">
        <v>913320</v>
      </c>
      <c r="D53" s="21">
        <v>1217.76</v>
      </c>
      <c r="E53" s="21">
        <v>750</v>
      </c>
      <c r="F53" s="21">
        <f t="shared" si="0"/>
        <v>0</v>
      </c>
      <c r="G53" s="21">
        <f>_xlfn.AGGREGATE(9,5,$F$4:F53)</f>
        <v>80.72289156626506</v>
      </c>
    </row>
    <row r="54" spans="1:7" ht="11.25" customHeight="1" hidden="1" outlineLevel="4">
      <c r="A54" s="7"/>
      <c r="B54" s="11" t="s">
        <v>18</v>
      </c>
      <c r="C54" s="21">
        <v>913320</v>
      </c>
      <c r="D54" s="21">
        <v>1217.76</v>
      </c>
      <c r="E54" s="21">
        <v>750</v>
      </c>
      <c r="F54" s="21">
        <f t="shared" si="0"/>
        <v>0</v>
      </c>
      <c r="G54" s="21">
        <f>_xlfn.AGGREGATE(9,5,$F$4:F54)</f>
        <v>80.72289156626506</v>
      </c>
    </row>
    <row r="55" spans="1:7" ht="11.25" customHeight="1" hidden="1" outlineLevel="5" collapsed="1">
      <c r="A55" s="7"/>
      <c r="B55" s="12" t="s">
        <v>19</v>
      </c>
      <c r="C55" s="21">
        <v>647820</v>
      </c>
      <c r="D55" s="21">
        <v>863.76</v>
      </c>
      <c r="E55" s="21">
        <v>750</v>
      </c>
      <c r="F55" s="21">
        <f t="shared" si="0"/>
        <v>0</v>
      </c>
      <c r="G55" s="21">
        <f>_xlfn.AGGREGATE(9,5,$F$4:F55)</f>
        <v>80.72289156626506</v>
      </c>
    </row>
    <row r="56" spans="1:7" ht="11.25" customHeight="1" hidden="1" outlineLevel="6">
      <c r="A56" s="7"/>
      <c r="B56" s="13" t="s">
        <v>20</v>
      </c>
      <c r="C56" s="21">
        <v>647820</v>
      </c>
      <c r="D56" s="21">
        <v>863.76</v>
      </c>
      <c r="E56" s="21">
        <v>750</v>
      </c>
      <c r="F56" s="21">
        <f t="shared" si="0"/>
        <v>0</v>
      </c>
      <c r="G56" s="21">
        <f>_xlfn.AGGREGATE(9,5,$F$4:F56)</f>
        <v>80.72289156626506</v>
      </c>
    </row>
    <row r="57" spans="2:7" s="14" customFormat="1" ht="11.25" customHeight="1" hidden="1" outlineLevel="7">
      <c r="B57" s="15" t="s">
        <v>21</v>
      </c>
      <c r="C57" s="21">
        <v>585600</v>
      </c>
      <c r="D57" s="21">
        <v>780.8</v>
      </c>
      <c r="E57" s="21">
        <v>750</v>
      </c>
      <c r="F57" s="21">
        <f t="shared" si="0"/>
        <v>0</v>
      </c>
      <c r="G57" s="21">
        <f>_xlfn.AGGREGATE(9,5,$F$4:F57)</f>
        <v>80.72289156626506</v>
      </c>
    </row>
    <row r="58" spans="2:7" s="14" customFormat="1" ht="11.25" customHeight="1" hidden="1" outlineLevel="7">
      <c r="B58" s="15" t="s">
        <v>22</v>
      </c>
      <c r="C58" s="21">
        <v>62220</v>
      </c>
      <c r="D58" s="21">
        <v>82.96</v>
      </c>
      <c r="E58" s="21">
        <v>750</v>
      </c>
      <c r="F58" s="21">
        <f t="shared" si="0"/>
        <v>0</v>
      </c>
      <c r="G58" s="21">
        <f>_xlfn.AGGREGATE(9,5,$F$4:F58)</f>
        <v>80.72289156626506</v>
      </c>
    </row>
    <row r="59" spans="1:7" ht="11.25" customHeight="1" hidden="1" outlineLevel="5">
      <c r="A59" s="7"/>
      <c r="B59" s="12" t="s">
        <v>19</v>
      </c>
      <c r="C59" s="21">
        <v>265500</v>
      </c>
      <c r="D59" s="21">
        <v>354</v>
      </c>
      <c r="E59" s="21">
        <v>750</v>
      </c>
      <c r="F59" s="21">
        <f t="shared" si="0"/>
        <v>0</v>
      </c>
      <c r="G59" s="21">
        <f>_xlfn.AGGREGATE(9,5,$F$4:F59)</f>
        <v>80.72289156626506</v>
      </c>
    </row>
    <row r="60" spans="1:7" ht="11.25" customHeight="1" hidden="1" outlineLevel="6">
      <c r="A60" s="7"/>
      <c r="B60" s="13" t="s">
        <v>20</v>
      </c>
      <c r="C60" s="21">
        <v>265500</v>
      </c>
      <c r="D60" s="21">
        <v>354</v>
      </c>
      <c r="E60" s="21">
        <v>750</v>
      </c>
      <c r="F60" s="21">
        <f t="shared" si="0"/>
        <v>0</v>
      </c>
      <c r="G60" s="21">
        <f>_xlfn.AGGREGATE(9,5,$F$4:F60)</f>
        <v>80.72289156626506</v>
      </c>
    </row>
    <row r="61" spans="2:7" s="14" customFormat="1" ht="11.25" customHeight="1" hidden="1" outlineLevel="7">
      <c r="B61" s="15" t="s">
        <v>21</v>
      </c>
      <c r="C61" s="21">
        <v>225000</v>
      </c>
      <c r="D61" s="21">
        <v>300</v>
      </c>
      <c r="E61" s="21">
        <v>750</v>
      </c>
      <c r="F61" s="21">
        <f t="shared" si="0"/>
        <v>0</v>
      </c>
      <c r="G61" s="21">
        <f>_xlfn.AGGREGATE(9,5,$F$4:F61)</f>
        <v>80.72289156626506</v>
      </c>
    </row>
    <row r="62" spans="2:7" s="14" customFormat="1" ht="11.25" customHeight="1" hidden="1" outlineLevel="7">
      <c r="B62" s="15" t="s">
        <v>22</v>
      </c>
      <c r="C62" s="21">
        <v>40500</v>
      </c>
      <c r="D62" s="21">
        <v>54</v>
      </c>
      <c r="E62" s="21">
        <v>750</v>
      </c>
      <c r="F62" s="21">
        <f t="shared" si="0"/>
        <v>0</v>
      </c>
      <c r="G62" s="21">
        <f>_xlfn.AGGREGATE(9,5,$F$4:F62)</f>
        <v>80.72289156626506</v>
      </c>
    </row>
    <row r="63" spans="2:7" s="14" customFormat="1" ht="11.25" customHeight="1" hidden="1" outlineLevel="7">
      <c r="B63" s="23"/>
      <c r="C63" s="24"/>
      <c r="D63" s="24"/>
      <c r="E63" s="24"/>
      <c r="F63" s="21">
        <f t="shared" si="0"/>
        <v>0</v>
      </c>
      <c r="G63" s="21">
        <f>_xlfn.AGGREGATE(9,5,$F$4:F63)</f>
        <v>80.72289156626506</v>
      </c>
    </row>
    <row r="64" spans="1:8" ht="11.25" customHeight="1" collapsed="1">
      <c r="A64" s="7"/>
      <c r="B64" s="2" t="s">
        <v>38</v>
      </c>
      <c r="C64" s="21">
        <v>7000000</v>
      </c>
      <c r="D64" s="21">
        <v>8927.356</v>
      </c>
      <c r="E64" s="21">
        <v>1043.43</v>
      </c>
      <c r="F64" s="21">
        <f t="shared" si="0"/>
        <v>8.433734939759036</v>
      </c>
      <c r="G64" s="21">
        <f>_xlfn.AGGREGATE(9,5,$F$4:F64)</f>
        <v>89.1566265060241</v>
      </c>
      <c r="H64" s="17" t="str">
        <f>IF(G64&lt;80,"А",IF(G64&gt;95,"С","В"))</f>
        <v>В</v>
      </c>
    </row>
    <row r="65" spans="1:7" ht="11.25" customHeight="1" hidden="1" outlineLevel="1">
      <c r="A65" s="7"/>
      <c r="B65" s="8" t="s">
        <v>5</v>
      </c>
      <c r="C65" s="21">
        <v>913320</v>
      </c>
      <c r="D65" s="21">
        <v>1217.76</v>
      </c>
      <c r="E65" s="21">
        <v>750</v>
      </c>
      <c r="F65" s="21">
        <f t="shared" si="0"/>
        <v>0</v>
      </c>
      <c r="G65" s="21">
        <f>_xlfn.AGGREGATE(9,5,$F$4:F65)</f>
        <v>89.1566265060241</v>
      </c>
    </row>
    <row r="66" spans="1:7" ht="11.25" customHeight="1" hidden="1" outlineLevel="2">
      <c r="A66" s="7"/>
      <c r="B66" s="9" t="s">
        <v>16</v>
      </c>
      <c r="C66" s="21">
        <v>913320</v>
      </c>
      <c r="D66" s="21">
        <v>1217.76</v>
      </c>
      <c r="E66" s="21">
        <v>750</v>
      </c>
      <c r="F66" s="21">
        <f t="shared" si="0"/>
        <v>0</v>
      </c>
      <c r="G66" s="21">
        <f>_xlfn.AGGREGATE(9,5,$F$4:F66)</f>
        <v>89.1566265060241</v>
      </c>
    </row>
    <row r="67" spans="1:7" ht="11.25" customHeight="1" hidden="1" outlineLevel="3">
      <c r="A67" s="7"/>
      <c r="B67" s="10" t="s">
        <v>17</v>
      </c>
      <c r="C67" s="21">
        <v>913320</v>
      </c>
      <c r="D67" s="21">
        <v>1217.76</v>
      </c>
      <c r="E67" s="21">
        <v>750</v>
      </c>
      <c r="F67" s="21">
        <f t="shared" si="0"/>
        <v>0</v>
      </c>
      <c r="G67" s="21">
        <f>_xlfn.AGGREGATE(9,5,$F$4:F67)</f>
        <v>89.1566265060241</v>
      </c>
    </row>
    <row r="68" spans="1:7" ht="11.25" customHeight="1" hidden="1" outlineLevel="4">
      <c r="A68" s="7"/>
      <c r="B68" s="11" t="s">
        <v>18</v>
      </c>
      <c r="C68" s="21">
        <v>913320</v>
      </c>
      <c r="D68" s="21">
        <v>1217.76</v>
      </c>
      <c r="E68" s="21">
        <v>750</v>
      </c>
      <c r="F68" s="21">
        <f t="shared" si="0"/>
        <v>0</v>
      </c>
      <c r="G68" s="21">
        <f>_xlfn.AGGREGATE(9,5,$F$4:F68)</f>
        <v>89.1566265060241</v>
      </c>
    </row>
    <row r="69" spans="1:7" ht="11.25" customHeight="1" hidden="1" outlineLevel="5" collapsed="1">
      <c r="A69" s="7"/>
      <c r="B69" s="12" t="s">
        <v>19</v>
      </c>
      <c r="C69" s="21">
        <v>647820</v>
      </c>
      <c r="D69" s="21">
        <v>863.76</v>
      </c>
      <c r="E69" s="21">
        <v>750</v>
      </c>
      <c r="F69" s="21">
        <f aca="true" t="shared" si="1" ref="F69:F111">SUBTOTAL(109,C69)/$C$127*100</f>
        <v>0</v>
      </c>
      <c r="G69" s="21">
        <f>_xlfn.AGGREGATE(9,5,$F$4:F69)</f>
        <v>89.1566265060241</v>
      </c>
    </row>
    <row r="70" spans="1:7" ht="11.25" customHeight="1" hidden="1" outlineLevel="5" collapsed="1">
      <c r="A70" s="7"/>
      <c r="B70" s="12" t="s">
        <v>19</v>
      </c>
      <c r="C70" s="21">
        <v>647820</v>
      </c>
      <c r="D70" s="21">
        <v>863.76</v>
      </c>
      <c r="E70" s="21">
        <v>750</v>
      </c>
      <c r="F70" s="21">
        <f t="shared" si="1"/>
        <v>0</v>
      </c>
      <c r="G70" s="21">
        <f>_xlfn.AGGREGATE(9,5,$F$4:F70)</f>
        <v>89.1566265060241</v>
      </c>
    </row>
    <row r="71" spans="1:7" ht="11.25" customHeight="1" hidden="1" outlineLevel="6">
      <c r="A71" s="7"/>
      <c r="B71" s="13" t="s">
        <v>20</v>
      </c>
      <c r="C71" s="21">
        <v>647820</v>
      </c>
      <c r="D71" s="21">
        <v>863.76</v>
      </c>
      <c r="E71" s="21">
        <v>750</v>
      </c>
      <c r="F71" s="21">
        <f t="shared" si="1"/>
        <v>0</v>
      </c>
      <c r="G71" s="21">
        <f>_xlfn.AGGREGATE(9,5,$F$4:F71)</f>
        <v>89.1566265060241</v>
      </c>
    </row>
    <row r="72" spans="2:7" s="14" customFormat="1" ht="11.25" customHeight="1" hidden="1" outlineLevel="7">
      <c r="B72" s="15" t="s">
        <v>21</v>
      </c>
      <c r="C72" s="21">
        <v>585600</v>
      </c>
      <c r="D72" s="21">
        <v>780.8</v>
      </c>
      <c r="E72" s="21">
        <v>750</v>
      </c>
      <c r="F72" s="21">
        <f t="shared" si="1"/>
        <v>0</v>
      </c>
      <c r="G72" s="21">
        <f>_xlfn.AGGREGATE(9,5,$F$4:F72)</f>
        <v>89.1566265060241</v>
      </c>
    </row>
    <row r="73" spans="2:7" s="14" customFormat="1" ht="11.25" customHeight="1" hidden="1" outlineLevel="7">
      <c r="B73" s="15" t="s">
        <v>22</v>
      </c>
      <c r="C73" s="21">
        <v>62220</v>
      </c>
      <c r="D73" s="21">
        <v>82.96</v>
      </c>
      <c r="E73" s="21">
        <v>750</v>
      </c>
      <c r="F73" s="21">
        <f t="shared" si="1"/>
        <v>0</v>
      </c>
      <c r="G73" s="21">
        <f>_xlfn.AGGREGATE(9,5,$F$4:F73)</f>
        <v>89.1566265060241</v>
      </c>
    </row>
    <row r="74" spans="1:7" ht="11.25" customHeight="1" hidden="1" outlineLevel="5">
      <c r="A74" s="7"/>
      <c r="B74" s="12" t="s">
        <v>19</v>
      </c>
      <c r="C74" s="21">
        <v>265500</v>
      </c>
      <c r="D74" s="21">
        <v>354</v>
      </c>
      <c r="E74" s="21">
        <v>750</v>
      </c>
      <c r="F74" s="21">
        <f t="shared" si="1"/>
        <v>0</v>
      </c>
      <c r="G74" s="21">
        <f>_xlfn.AGGREGATE(9,5,$F$4:F74)</f>
        <v>89.1566265060241</v>
      </c>
    </row>
    <row r="75" spans="1:7" ht="11.25" customHeight="1" hidden="1" outlineLevel="6">
      <c r="A75" s="7"/>
      <c r="B75" s="13" t="s">
        <v>20</v>
      </c>
      <c r="C75" s="21">
        <v>265500</v>
      </c>
      <c r="D75" s="21">
        <v>354</v>
      </c>
      <c r="E75" s="21">
        <v>750</v>
      </c>
      <c r="F75" s="21">
        <f t="shared" si="1"/>
        <v>0</v>
      </c>
      <c r="G75" s="21">
        <f>_xlfn.AGGREGATE(9,5,$F$4:F75)</f>
        <v>89.1566265060241</v>
      </c>
    </row>
    <row r="76" spans="2:7" s="14" customFormat="1" ht="11.25" customHeight="1" hidden="1" outlineLevel="7">
      <c r="B76" s="15" t="s">
        <v>21</v>
      </c>
      <c r="C76" s="21">
        <v>225000</v>
      </c>
      <c r="D76" s="21">
        <v>300</v>
      </c>
      <c r="E76" s="21">
        <v>750</v>
      </c>
      <c r="F76" s="21">
        <f t="shared" si="1"/>
        <v>0</v>
      </c>
      <c r="G76" s="21">
        <f>_xlfn.AGGREGATE(9,5,$F$4:F76)</f>
        <v>89.1566265060241</v>
      </c>
    </row>
    <row r="77" spans="2:7" s="14" customFormat="1" ht="11.25" customHeight="1" hidden="1" outlineLevel="7">
      <c r="B77" s="15" t="s">
        <v>22</v>
      </c>
      <c r="C77" s="21">
        <v>40500</v>
      </c>
      <c r="D77" s="21">
        <v>54</v>
      </c>
      <c r="E77" s="21">
        <v>750</v>
      </c>
      <c r="F77" s="21">
        <f t="shared" si="1"/>
        <v>0</v>
      </c>
      <c r="G77" s="21">
        <f>_xlfn.AGGREGATE(9,5,$F$4:F77)</f>
        <v>89.1566265060241</v>
      </c>
    </row>
    <row r="78" spans="2:7" s="14" customFormat="1" ht="11.25" customHeight="1" hidden="1" outlineLevel="7">
      <c r="B78" s="23"/>
      <c r="C78" s="24"/>
      <c r="D78" s="24"/>
      <c r="E78" s="24"/>
      <c r="F78" s="21">
        <f t="shared" si="1"/>
        <v>0</v>
      </c>
      <c r="G78" s="21">
        <f>_xlfn.AGGREGATE(9,5,$F$4:F78)</f>
        <v>89.1566265060241</v>
      </c>
    </row>
    <row r="79" spans="1:8" ht="11.25" customHeight="1" collapsed="1">
      <c r="A79" s="7"/>
      <c r="B79" s="2" t="s">
        <v>39</v>
      </c>
      <c r="C79" s="21">
        <v>4000000</v>
      </c>
      <c r="D79" s="21">
        <v>8927.356</v>
      </c>
      <c r="E79" s="21">
        <v>1043.43</v>
      </c>
      <c r="F79" s="21">
        <f t="shared" si="1"/>
        <v>4.819277108433735</v>
      </c>
      <c r="G79" s="21">
        <f>_xlfn.AGGREGATE(9,5,$F$4:F79)</f>
        <v>93.97590361445783</v>
      </c>
      <c r="H79" s="17" t="str">
        <f>IF(G79&lt;80,"А",IF(G79&gt;95,"С","В"))</f>
        <v>В</v>
      </c>
    </row>
    <row r="80" spans="1:7" ht="11.25" customHeight="1" hidden="1" outlineLevel="1">
      <c r="A80" s="7"/>
      <c r="B80" s="8" t="s">
        <v>5</v>
      </c>
      <c r="C80" s="21">
        <v>913320</v>
      </c>
      <c r="D80" s="21">
        <v>1217.76</v>
      </c>
      <c r="E80" s="21">
        <v>750</v>
      </c>
      <c r="F80" s="21">
        <f t="shared" si="1"/>
        <v>0</v>
      </c>
      <c r="G80" s="21">
        <f>_xlfn.AGGREGATE(9,5,$F$4:F80)</f>
        <v>93.97590361445783</v>
      </c>
    </row>
    <row r="81" spans="1:7" ht="11.25" customHeight="1" hidden="1" outlineLevel="2">
      <c r="A81" s="7"/>
      <c r="B81" s="9" t="s">
        <v>16</v>
      </c>
      <c r="C81" s="21">
        <v>913320</v>
      </c>
      <c r="D81" s="21">
        <v>1217.76</v>
      </c>
      <c r="E81" s="21">
        <v>750</v>
      </c>
      <c r="F81" s="21">
        <f t="shared" si="1"/>
        <v>0</v>
      </c>
      <c r="G81" s="21">
        <f>_xlfn.AGGREGATE(9,5,$F$4:F81)</f>
        <v>93.97590361445783</v>
      </c>
    </row>
    <row r="82" spans="1:7" ht="11.25" customHeight="1" hidden="1" outlineLevel="3">
      <c r="A82" s="7"/>
      <c r="B82" s="10" t="s">
        <v>17</v>
      </c>
      <c r="C82" s="21">
        <v>913320</v>
      </c>
      <c r="D82" s="21">
        <v>1217.76</v>
      </c>
      <c r="E82" s="21">
        <v>750</v>
      </c>
      <c r="F82" s="21">
        <f t="shared" si="1"/>
        <v>0</v>
      </c>
      <c r="G82" s="21">
        <f>_xlfn.AGGREGATE(9,5,$F$4:F82)</f>
        <v>93.97590361445783</v>
      </c>
    </row>
    <row r="83" spans="1:7" ht="11.25" customHeight="1" hidden="1" outlineLevel="4">
      <c r="A83" s="7"/>
      <c r="B83" s="11" t="s">
        <v>18</v>
      </c>
      <c r="C83" s="21">
        <v>913320</v>
      </c>
      <c r="D83" s="21">
        <v>1217.76</v>
      </c>
      <c r="E83" s="21">
        <v>750</v>
      </c>
      <c r="F83" s="21">
        <f t="shared" si="1"/>
        <v>0</v>
      </c>
      <c r="G83" s="21">
        <f>_xlfn.AGGREGATE(9,5,$F$4:F83)</f>
        <v>93.97590361445783</v>
      </c>
    </row>
    <row r="84" spans="1:7" ht="11.25" customHeight="1" hidden="1" outlineLevel="5">
      <c r="A84" s="7"/>
      <c r="B84" s="12" t="s">
        <v>19</v>
      </c>
      <c r="C84" s="21">
        <v>647820</v>
      </c>
      <c r="D84" s="21">
        <v>863.76</v>
      </c>
      <c r="E84" s="21">
        <v>750</v>
      </c>
      <c r="F84" s="21">
        <f t="shared" si="1"/>
        <v>0</v>
      </c>
      <c r="G84" s="21">
        <f>_xlfn.AGGREGATE(9,5,$F$4:F84)</f>
        <v>93.97590361445783</v>
      </c>
    </row>
    <row r="85" spans="1:7" ht="11.25" customHeight="1" hidden="1" outlineLevel="6">
      <c r="A85" s="7"/>
      <c r="B85" s="13" t="s">
        <v>20</v>
      </c>
      <c r="C85" s="21">
        <v>647820</v>
      </c>
      <c r="D85" s="21">
        <v>863.76</v>
      </c>
      <c r="E85" s="21">
        <v>750</v>
      </c>
      <c r="F85" s="21">
        <f t="shared" si="1"/>
        <v>0</v>
      </c>
      <c r="G85" s="21">
        <f>_xlfn.AGGREGATE(9,5,$F$4:F85)</f>
        <v>93.97590361445783</v>
      </c>
    </row>
    <row r="86" spans="2:7" s="14" customFormat="1" ht="11.25" customHeight="1" hidden="1" outlineLevel="7">
      <c r="B86" s="15" t="s">
        <v>21</v>
      </c>
      <c r="C86" s="21">
        <v>585600</v>
      </c>
      <c r="D86" s="21">
        <v>780.8</v>
      </c>
      <c r="E86" s="21">
        <v>750</v>
      </c>
      <c r="F86" s="21">
        <f t="shared" si="1"/>
        <v>0</v>
      </c>
      <c r="G86" s="21">
        <f>_xlfn.AGGREGATE(9,5,$F$4:F86)</f>
        <v>93.97590361445783</v>
      </c>
    </row>
    <row r="87" spans="2:7" s="14" customFormat="1" ht="11.25" customHeight="1" hidden="1" outlineLevel="7">
      <c r="B87" s="15"/>
      <c r="C87" s="21"/>
      <c r="D87" s="21"/>
      <c r="E87" s="21"/>
      <c r="F87" s="21">
        <f t="shared" si="1"/>
        <v>0</v>
      </c>
      <c r="G87" s="21">
        <f>_xlfn.AGGREGATE(9,5,$F$4:F87)</f>
        <v>93.97590361445783</v>
      </c>
    </row>
    <row r="88" spans="2:7" s="14" customFormat="1" ht="11.25" customHeight="1" hidden="1" outlineLevel="7">
      <c r="B88" s="15" t="s">
        <v>22</v>
      </c>
      <c r="C88" s="21">
        <v>40500</v>
      </c>
      <c r="D88" s="21">
        <v>54</v>
      </c>
      <c r="E88" s="21">
        <v>750</v>
      </c>
      <c r="F88" s="21">
        <f t="shared" si="1"/>
        <v>0</v>
      </c>
      <c r="G88" s="21">
        <f>_xlfn.AGGREGATE(9,5,$F$4:F88)</f>
        <v>93.97590361445783</v>
      </c>
    </row>
    <row r="89" spans="2:7" s="14" customFormat="1" ht="11.25" customHeight="1" hidden="1" outlineLevel="7">
      <c r="B89" s="15" t="s">
        <v>22</v>
      </c>
      <c r="C89" s="21">
        <v>62220</v>
      </c>
      <c r="D89" s="21">
        <v>82.96</v>
      </c>
      <c r="E89" s="21">
        <v>750</v>
      </c>
      <c r="F89" s="21">
        <f t="shared" si="1"/>
        <v>0</v>
      </c>
      <c r="G89" s="21">
        <f>_xlfn.AGGREGATE(9,5,$F$4:F89)</f>
        <v>93.97590361445783</v>
      </c>
    </row>
    <row r="90" spans="1:7" ht="11.25" customHeight="1" hidden="1" outlineLevel="5">
      <c r="A90" s="7"/>
      <c r="B90" s="12" t="s">
        <v>19</v>
      </c>
      <c r="C90" s="21">
        <v>265500</v>
      </c>
      <c r="D90" s="21">
        <v>354</v>
      </c>
      <c r="E90" s="21">
        <v>750</v>
      </c>
      <c r="F90" s="21">
        <f t="shared" si="1"/>
        <v>0</v>
      </c>
      <c r="G90" s="21">
        <f>_xlfn.AGGREGATE(9,5,$F$4:F90)</f>
        <v>93.97590361445783</v>
      </c>
    </row>
    <row r="91" spans="1:7" ht="11.25" customHeight="1" hidden="1" outlineLevel="6">
      <c r="A91" s="7"/>
      <c r="B91" s="13" t="s">
        <v>20</v>
      </c>
      <c r="C91" s="21">
        <v>265500</v>
      </c>
      <c r="D91" s="21">
        <v>354</v>
      </c>
      <c r="E91" s="21">
        <v>750</v>
      </c>
      <c r="F91" s="21">
        <f t="shared" si="1"/>
        <v>0</v>
      </c>
      <c r="G91" s="21">
        <f>_xlfn.AGGREGATE(9,5,$F$4:F91)</f>
        <v>93.97590361445783</v>
      </c>
    </row>
    <row r="92" spans="2:7" s="14" customFormat="1" ht="11.25" customHeight="1" hidden="1" outlineLevel="7">
      <c r="B92" s="15" t="s">
        <v>22</v>
      </c>
      <c r="C92" s="21">
        <v>40500</v>
      </c>
      <c r="D92" s="21">
        <v>54</v>
      </c>
      <c r="E92" s="21">
        <v>750</v>
      </c>
      <c r="F92" s="21">
        <f t="shared" si="1"/>
        <v>0</v>
      </c>
      <c r="G92" s="21">
        <f>_xlfn.AGGREGATE(9,5,$F$4:F92)</f>
        <v>93.97590361445783</v>
      </c>
    </row>
    <row r="93" spans="2:7" s="14" customFormat="1" ht="11.25" customHeight="1" hidden="1" outlineLevel="7">
      <c r="B93" s="15" t="s">
        <v>21</v>
      </c>
      <c r="C93" s="21">
        <v>225000</v>
      </c>
      <c r="D93" s="21">
        <v>300</v>
      </c>
      <c r="E93" s="21">
        <v>750</v>
      </c>
      <c r="F93" s="21">
        <f t="shared" si="1"/>
        <v>0</v>
      </c>
      <c r="G93" s="21">
        <f>_xlfn.AGGREGATE(9,5,$F$4:F93)</f>
        <v>93.97590361445783</v>
      </c>
    </row>
    <row r="94" spans="2:7" s="14" customFormat="1" ht="11.25" customHeight="1" hidden="1" outlineLevel="7">
      <c r="B94" s="15" t="s">
        <v>22</v>
      </c>
      <c r="C94" s="21">
        <v>40500</v>
      </c>
      <c r="D94" s="21">
        <v>54</v>
      </c>
      <c r="E94" s="21">
        <v>750</v>
      </c>
      <c r="F94" s="21">
        <f t="shared" si="1"/>
        <v>0</v>
      </c>
      <c r="G94" s="21">
        <f>_xlfn.AGGREGATE(9,5,$F$4:F94)</f>
        <v>93.97590361445783</v>
      </c>
    </row>
    <row r="95" spans="2:7" s="14" customFormat="1" ht="11.25" customHeight="1" hidden="1" outlineLevel="7">
      <c r="B95" s="23"/>
      <c r="C95" s="24"/>
      <c r="D95" s="24"/>
      <c r="E95" s="24"/>
      <c r="F95" s="21">
        <f t="shared" si="1"/>
        <v>0</v>
      </c>
      <c r="G95" s="21">
        <f>_xlfn.AGGREGATE(9,5,$F$4:F95)</f>
        <v>93.97590361445783</v>
      </c>
    </row>
    <row r="96" spans="1:8" ht="11.25" customHeight="1" collapsed="1">
      <c r="A96" s="7"/>
      <c r="B96" s="2" t="s">
        <v>40</v>
      </c>
      <c r="C96" s="21">
        <v>3000000</v>
      </c>
      <c r="D96" s="21">
        <v>8927.356</v>
      </c>
      <c r="E96" s="21">
        <v>1043.43</v>
      </c>
      <c r="F96" s="21">
        <f t="shared" si="1"/>
        <v>3.614457831325301</v>
      </c>
      <c r="G96" s="21">
        <f>_xlfn.AGGREGATE(9,5,$F$4:F96)</f>
        <v>97.59036144578313</v>
      </c>
      <c r="H96" s="17" t="str">
        <f>IF(G96&lt;80,"А",IF(G96&gt;95,"С","В"))</f>
        <v>С</v>
      </c>
    </row>
    <row r="97" spans="1:7" ht="11.25" customHeight="1" hidden="1" outlineLevel="1">
      <c r="A97" s="7"/>
      <c r="B97" s="8" t="s">
        <v>5</v>
      </c>
      <c r="C97" s="21">
        <v>913320</v>
      </c>
      <c r="D97" s="21">
        <v>1217.76</v>
      </c>
      <c r="E97" s="21">
        <v>750</v>
      </c>
      <c r="F97" s="21">
        <f t="shared" si="1"/>
        <v>0</v>
      </c>
      <c r="G97" s="21">
        <f>_xlfn.AGGREGATE(9,5,$F$4:F97)</f>
        <v>97.59036144578313</v>
      </c>
    </row>
    <row r="98" spans="1:7" ht="11.25" customHeight="1" hidden="1" outlineLevel="2">
      <c r="A98" s="7"/>
      <c r="B98" s="9" t="s">
        <v>16</v>
      </c>
      <c r="C98" s="21">
        <v>913320</v>
      </c>
      <c r="D98" s="21">
        <v>1217.76</v>
      </c>
      <c r="E98" s="21">
        <v>750</v>
      </c>
      <c r="F98" s="21">
        <f t="shared" si="1"/>
        <v>0</v>
      </c>
      <c r="G98" s="21">
        <f>_xlfn.AGGREGATE(9,5,$F$4:F98)</f>
        <v>97.59036144578313</v>
      </c>
    </row>
    <row r="99" spans="1:7" ht="11.25" customHeight="1" hidden="1" outlineLevel="3">
      <c r="A99" s="7"/>
      <c r="B99" s="10" t="s">
        <v>17</v>
      </c>
      <c r="C99" s="21">
        <v>913320</v>
      </c>
      <c r="D99" s="21">
        <v>1217.76</v>
      </c>
      <c r="E99" s="21">
        <v>750</v>
      </c>
      <c r="F99" s="21">
        <f t="shared" si="1"/>
        <v>0</v>
      </c>
      <c r="G99" s="21">
        <f>_xlfn.AGGREGATE(9,5,$F$4:F99)</f>
        <v>97.59036144578313</v>
      </c>
    </row>
    <row r="100" spans="1:7" ht="11.25" customHeight="1" hidden="1" outlineLevel="4">
      <c r="A100" s="7"/>
      <c r="B100" s="11" t="s">
        <v>18</v>
      </c>
      <c r="C100" s="21">
        <v>913320</v>
      </c>
      <c r="D100" s="21">
        <v>1217.76</v>
      </c>
      <c r="E100" s="21">
        <v>750</v>
      </c>
      <c r="F100" s="21">
        <f t="shared" si="1"/>
        <v>0</v>
      </c>
      <c r="G100" s="21">
        <f>_xlfn.AGGREGATE(9,5,$F$4:F100)</f>
        <v>97.59036144578313</v>
      </c>
    </row>
    <row r="101" spans="1:7" ht="11.25" customHeight="1" hidden="1" outlineLevel="5" collapsed="1">
      <c r="A101" s="7"/>
      <c r="B101" s="12" t="s">
        <v>19</v>
      </c>
      <c r="C101" s="21">
        <v>647820</v>
      </c>
      <c r="D101" s="21">
        <v>863.76</v>
      </c>
      <c r="E101" s="21">
        <v>750</v>
      </c>
      <c r="F101" s="21">
        <f t="shared" si="1"/>
        <v>0</v>
      </c>
      <c r="G101" s="21">
        <f>_xlfn.AGGREGATE(9,5,$F$4:F101)</f>
        <v>97.59036144578313</v>
      </c>
    </row>
    <row r="102" spans="1:7" ht="11.25" customHeight="1" hidden="1" outlineLevel="6">
      <c r="A102" s="7"/>
      <c r="B102" s="13" t="s">
        <v>20</v>
      </c>
      <c r="C102" s="21">
        <v>647820</v>
      </c>
      <c r="D102" s="21">
        <v>863.76</v>
      </c>
      <c r="E102" s="21">
        <v>750</v>
      </c>
      <c r="F102" s="21">
        <f t="shared" si="1"/>
        <v>0</v>
      </c>
      <c r="G102" s="21">
        <f>_xlfn.AGGREGATE(9,5,$F$4:F102)</f>
        <v>97.59036144578313</v>
      </c>
    </row>
    <row r="103" spans="2:7" s="14" customFormat="1" ht="11.25" customHeight="1" hidden="1" outlineLevel="7">
      <c r="B103" s="15" t="s">
        <v>21</v>
      </c>
      <c r="C103" s="21">
        <v>585600</v>
      </c>
      <c r="D103" s="21">
        <v>780.8</v>
      </c>
      <c r="E103" s="21">
        <v>750</v>
      </c>
      <c r="F103" s="21">
        <f t="shared" si="1"/>
        <v>0</v>
      </c>
      <c r="G103" s="21">
        <f>_xlfn.AGGREGATE(9,5,$F$4:F103)</f>
        <v>97.59036144578313</v>
      </c>
    </row>
    <row r="104" spans="2:7" s="14" customFormat="1" ht="11.25" customHeight="1" hidden="1" outlineLevel="7">
      <c r="B104" s="15" t="s">
        <v>22</v>
      </c>
      <c r="C104" s="21">
        <v>62220</v>
      </c>
      <c r="D104" s="21">
        <v>82.96</v>
      </c>
      <c r="E104" s="21">
        <v>750</v>
      </c>
      <c r="F104" s="21">
        <f t="shared" si="1"/>
        <v>0</v>
      </c>
      <c r="G104" s="21">
        <f>_xlfn.AGGREGATE(9,5,$F$4:F104)</f>
        <v>97.59036144578313</v>
      </c>
    </row>
    <row r="105" spans="1:7" ht="11.25" customHeight="1" hidden="1" outlineLevel="5">
      <c r="A105" s="7"/>
      <c r="B105" s="12" t="s">
        <v>19</v>
      </c>
      <c r="C105" s="21">
        <v>265500</v>
      </c>
      <c r="D105" s="21">
        <v>354</v>
      </c>
      <c r="E105" s="21">
        <v>750</v>
      </c>
      <c r="F105" s="21">
        <f t="shared" si="1"/>
        <v>0</v>
      </c>
      <c r="G105" s="21">
        <f>_xlfn.AGGREGATE(9,5,$F$4:F105)</f>
        <v>97.59036144578313</v>
      </c>
    </row>
    <row r="106" spans="1:7" ht="11.25" customHeight="1" hidden="1" outlineLevel="6">
      <c r="A106" s="7"/>
      <c r="B106" s="13" t="s">
        <v>20</v>
      </c>
      <c r="C106" s="21">
        <v>265500</v>
      </c>
      <c r="D106" s="21">
        <v>354</v>
      </c>
      <c r="E106" s="21">
        <v>750</v>
      </c>
      <c r="F106" s="21">
        <f t="shared" si="1"/>
        <v>0</v>
      </c>
      <c r="G106" s="21">
        <f>_xlfn.AGGREGATE(9,5,$F$4:F106)</f>
        <v>97.59036144578313</v>
      </c>
    </row>
    <row r="107" spans="2:7" s="14" customFormat="1" ht="11.25" customHeight="1" hidden="1" outlineLevel="7">
      <c r="B107" s="15" t="s">
        <v>21</v>
      </c>
      <c r="C107" s="21">
        <v>225000</v>
      </c>
      <c r="D107" s="21">
        <v>300</v>
      </c>
      <c r="E107" s="21">
        <v>750</v>
      </c>
      <c r="F107" s="21">
        <f t="shared" si="1"/>
        <v>0</v>
      </c>
      <c r="G107" s="21">
        <f>_xlfn.AGGREGATE(9,5,$F$4:F107)</f>
        <v>97.59036144578313</v>
      </c>
    </row>
    <row r="108" spans="2:7" s="14" customFormat="1" ht="11.25" customHeight="1" hidden="1" outlineLevel="7">
      <c r="B108" s="15" t="s">
        <v>21</v>
      </c>
      <c r="C108" s="21">
        <v>225000</v>
      </c>
      <c r="D108" s="21">
        <v>300</v>
      </c>
      <c r="E108" s="21">
        <v>750</v>
      </c>
      <c r="F108" s="21">
        <f t="shared" si="1"/>
        <v>0</v>
      </c>
      <c r="G108" s="21">
        <f>_xlfn.AGGREGATE(9,5,$F$4:F108)</f>
        <v>97.59036144578313</v>
      </c>
    </row>
    <row r="109" spans="2:7" s="14" customFormat="1" ht="11.25" customHeight="1" hidden="1" outlineLevel="7">
      <c r="B109" s="15" t="s">
        <v>22</v>
      </c>
      <c r="C109" s="21">
        <v>40500</v>
      </c>
      <c r="D109" s="21">
        <v>54</v>
      </c>
      <c r="E109" s="21">
        <v>750</v>
      </c>
      <c r="F109" s="21">
        <f t="shared" si="1"/>
        <v>0</v>
      </c>
      <c r="G109" s="21">
        <f>_xlfn.AGGREGATE(9,5,$F$4:F109)</f>
        <v>97.59036144578313</v>
      </c>
    </row>
    <row r="110" spans="2:7" s="14" customFormat="1" ht="11.25" customHeight="1" hidden="1" outlineLevel="7">
      <c r="B110" s="23"/>
      <c r="C110" s="24"/>
      <c r="D110" s="24"/>
      <c r="E110" s="24"/>
      <c r="F110" s="21">
        <f t="shared" si="1"/>
        <v>0</v>
      </c>
      <c r="G110" s="21">
        <f>_xlfn.AGGREGATE(9,5,$F$4:F110)</f>
        <v>97.59036144578313</v>
      </c>
    </row>
    <row r="111" spans="1:8" ht="11.25" customHeight="1" collapsed="1">
      <c r="A111" s="7"/>
      <c r="B111" s="2" t="s">
        <v>41</v>
      </c>
      <c r="C111" s="21">
        <v>2000000</v>
      </c>
      <c r="D111" s="21">
        <v>8927.356</v>
      </c>
      <c r="E111" s="21">
        <v>1043.43</v>
      </c>
      <c r="F111" s="21">
        <f t="shared" si="1"/>
        <v>2.4096385542168677</v>
      </c>
      <c r="G111" s="21">
        <f>_xlfn.AGGREGATE(9,5,$F$4:F111)</f>
        <v>100</v>
      </c>
      <c r="H111" s="17" t="str">
        <f>IF(G111&lt;80,"А",IF(G111&gt;95,"С","В"))</f>
        <v>С</v>
      </c>
    </row>
    <row r="112" spans="1:7" ht="11.25" customHeight="1" hidden="1" outlineLevel="1">
      <c r="A112" s="7"/>
      <c r="B112" s="8" t="s">
        <v>5</v>
      </c>
      <c r="C112" s="21">
        <v>913320</v>
      </c>
      <c r="D112" s="21">
        <v>1217.76</v>
      </c>
      <c r="E112" s="21">
        <v>750</v>
      </c>
      <c r="F112" s="21"/>
      <c r="G112" s="21">
        <f aca="true" t="shared" si="2" ref="G112:G124">F112+G50</f>
        <v>80.72289156626506</v>
      </c>
    </row>
    <row r="113" spans="1:7" ht="11.25" customHeight="1" hidden="1" outlineLevel="2">
      <c r="A113" s="7"/>
      <c r="B113" s="9" t="s">
        <v>16</v>
      </c>
      <c r="C113" s="21">
        <v>913320</v>
      </c>
      <c r="D113" s="21">
        <v>1217.76</v>
      </c>
      <c r="E113" s="21">
        <v>750</v>
      </c>
      <c r="F113" s="21"/>
      <c r="G113" s="21">
        <f t="shared" si="2"/>
        <v>80.72289156626506</v>
      </c>
    </row>
    <row r="114" spans="1:7" ht="11.25" customHeight="1" hidden="1" outlineLevel="3">
      <c r="A114" s="7"/>
      <c r="B114" s="10" t="s">
        <v>17</v>
      </c>
      <c r="C114" s="21">
        <v>913320</v>
      </c>
      <c r="D114" s="21">
        <v>1217.76</v>
      </c>
      <c r="E114" s="21">
        <v>750</v>
      </c>
      <c r="F114" s="21"/>
      <c r="G114" s="21">
        <f t="shared" si="2"/>
        <v>80.72289156626506</v>
      </c>
    </row>
    <row r="115" spans="1:7" ht="11.25" customHeight="1" hidden="1" outlineLevel="4">
      <c r="A115" s="7"/>
      <c r="B115" s="11" t="s">
        <v>18</v>
      </c>
      <c r="C115" s="21">
        <v>913320</v>
      </c>
      <c r="D115" s="21">
        <v>1217.76</v>
      </c>
      <c r="E115" s="21">
        <v>750</v>
      </c>
      <c r="F115" s="21"/>
      <c r="G115" s="21">
        <f t="shared" si="2"/>
        <v>80.72289156626506</v>
      </c>
    </row>
    <row r="116" spans="1:7" ht="11.25" customHeight="1" hidden="1" outlineLevel="5">
      <c r="A116" s="7"/>
      <c r="B116" s="12" t="s">
        <v>19</v>
      </c>
      <c r="C116" s="21">
        <v>647820</v>
      </c>
      <c r="D116" s="21">
        <v>863.76</v>
      </c>
      <c r="E116" s="21">
        <v>750</v>
      </c>
      <c r="F116" s="21"/>
      <c r="G116" s="21">
        <f t="shared" si="2"/>
        <v>80.72289156626506</v>
      </c>
    </row>
    <row r="117" spans="1:7" ht="11.25" customHeight="1" hidden="1" outlineLevel="6">
      <c r="A117" s="7"/>
      <c r="B117" s="13" t="s">
        <v>20</v>
      </c>
      <c r="C117" s="21">
        <v>647820</v>
      </c>
      <c r="D117" s="21">
        <v>863.76</v>
      </c>
      <c r="E117" s="21">
        <v>750</v>
      </c>
      <c r="F117" s="21"/>
      <c r="G117" s="21">
        <f t="shared" si="2"/>
        <v>80.72289156626506</v>
      </c>
    </row>
    <row r="118" spans="2:7" s="14" customFormat="1" ht="11.25" customHeight="1" hidden="1" outlineLevel="7">
      <c r="B118" s="15" t="s">
        <v>21</v>
      </c>
      <c r="C118" s="21">
        <v>585600</v>
      </c>
      <c r="D118" s="21">
        <v>780.8</v>
      </c>
      <c r="E118" s="21">
        <v>750</v>
      </c>
      <c r="F118" s="21"/>
      <c r="G118" s="21">
        <f t="shared" si="2"/>
        <v>80.72289156626506</v>
      </c>
    </row>
    <row r="119" spans="2:7" s="14" customFormat="1" ht="11.25" customHeight="1" hidden="1" outlineLevel="7">
      <c r="B119" s="15" t="s">
        <v>22</v>
      </c>
      <c r="C119" s="21">
        <v>62220</v>
      </c>
      <c r="D119" s="21">
        <v>82.96</v>
      </c>
      <c r="E119" s="21">
        <v>750</v>
      </c>
      <c r="F119" s="21"/>
      <c r="G119" s="21">
        <f t="shared" si="2"/>
        <v>80.72289156626506</v>
      </c>
    </row>
    <row r="120" spans="1:7" ht="11.25" customHeight="1" hidden="1" outlineLevel="5">
      <c r="A120" s="7"/>
      <c r="B120" s="12" t="s">
        <v>19</v>
      </c>
      <c r="C120" s="21">
        <v>265500</v>
      </c>
      <c r="D120" s="21">
        <v>354</v>
      </c>
      <c r="E120" s="21">
        <v>750</v>
      </c>
      <c r="F120" s="21"/>
      <c r="G120" s="21">
        <f t="shared" si="2"/>
        <v>80.72289156626506</v>
      </c>
    </row>
    <row r="121" spans="1:7" ht="11.25" customHeight="1" hidden="1" outlineLevel="6">
      <c r="A121" s="7"/>
      <c r="B121" s="13" t="s">
        <v>20</v>
      </c>
      <c r="C121" s="21">
        <v>265500</v>
      </c>
      <c r="D121" s="21">
        <v>354</v>
      </c>
      <c r="E121" s="21">
        <v>750</v>
      </c>
      <c r="F121" s="21" t="e">
        <f>SUBTOTAL(109,C121)/#REF!*100</f>
        <v>#REF!</v>
      </c>
      <c r="G121" s="21" t="e">
        <f t="shared" si="2"/>
        <v>#REF!</v>
      </c>
    </row>
    <row r="122" spans="2:7" s="14" customFormat="1" ht="11.25" customHeight="1" hidden="1" outlineLevel="7">
      <c r="B122" s="15" t="s">
        <v>21</v>
      </c>
      <c r="C122" s="21">
        <v>225000</v>
      </c>
      <c r="D122" s="21">
        <v>300</v>
      </c>
      <c r="E122" s="21">
        <v>750</v>
      </c>
      <c r="F122" s="21" t="e">
        <f>SUBTOTAL(109,C122)/#REF!*100</f>
        <v>#REF!</v>
      </c>
      <c r="G122" s="21" t="e">
        <f t="shared" si="2"/>
        <v>#REF!</v>
      </c>
    </row>
    <row r="123" spans="2:7" s="14" customFormat="1" ht="11.25" customHeight="1" hidden="1" outlineLevel="7">
      <c r="B123" s="15" t="s">
        <v>22</v>
      </c>
      <c r="C123" s="21">
        <v>40500</v>
      </c>
      <c r="D123" s="21">
        <v>54</v>
      </c>
      <c r="E123" s="21">
        <v>750</v>
      </c>
      <c r="F123" s="21" t="e">
        <f>SUBTOTAL(109,C123)/#REF!*100</f>
        <v>#REF!</v>
      </c>
      <c r="G123" s="21" t="e">
        <f t="shared" si="2"/>
        <v>#REF!</v>
      </c>
    </row>
    <row r="124" spans="2:7" s="14" customFormat="1" ht="11.25" customHeight="1" hidden="1" outlineLevel="7">
      <c r="B124" s="15" t="s">
        <v>22</v>
      </c>
      <c r="C124" s="21">
        <v>40500</v>
      </c>
      <c r="D124" s="21">
        <v>54</v>
      </c>
      <c r="E124" s="21">
        <v>750</v>
      </c>
      <c r="F124" s="21" t="e">
        <f>SUBTOTAL(109,C124)/#REF!*100</f>
        <v>#REF!</v>
      </c>
      <c r="G124" s="21" t="e">
        <f t="shared" si="2"/>
        <v>#REF!</v>
      </c>
    </row>
    <row r="125" spans="2:7" s="14" customFormat="1" ht="11.25" customHeight="1" hidden="1" outlineLevel="7">
      <c r="B125" s="23"/>
      <c r="C125" s="24"/>
      <c r="D125" s="24"/>
      <c r="E125" s="24"/>
      <c r="F125" s="24"/>
      <c r="G125" s="24"/>
    </row>
    <row r="126" spans="3:7" ht="11.25">
      <c r="C126" s="22"/>
      <c r="D126" s="22"/>
      <c r="E126" s="22"/>
      <c r="F126" s="7"/>
      <c r="G126" s="22"/>
    </row>
    <row r="127" spans="3:7" ht="11.25">
      <c r="C127" s="22">
        <f>_xlfn.AGGREGATE(9,5,C4:C111)</f>
        <v>83000000</v>
      </c>
      <c r="D127" s="22"/>
      <c r="E127" s="22"/>
      <c r="F127" s="22">
        <f>_xlfn.AGGREGATE(9,5,F4:F111)</f>
        <v>100</v>
      </c>
      <c r="G127" s="22"/>
    </row>
    <row r="128" spans="3:7" ht="11.25">
      <c r="C128" s="22"/>
      <c r="D128" s="22"/>
      <c r="E128" s="22"/>
      <c r="F128" s="22"/>
      <c r="G128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</dc:creator>
  <cp:keywords/>
  <dc:description/>
  <cp:lastModifiedBy>Client</cp:lastModifiedBy>
  <dcterms:created xsi:type="dcterms:W3CDTF">2017-07-18T07:56:39Z</dcterms:created>
  <dcterms:modified xsi:type="dcterms:W3CDTF">2017-07-18T10:25:08Z</dcterms:modified>
  <cp:category/>
  <cp:version/>
  <cp:contentType/>
  <cp:contentStatus/>
</cp:coreProperties>
</file>