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60" windowWidth="21840" windowHeight="12765"/>
  </bookViews>
  <sheets>
    <sheet name="Daily work" sheetId="4" r:id="rId1"/>
    <sheet name="Planner" sheetId="3" r:id="rId2"/>
    <sheet name="Сотрудники список" sheetId="6" r:id="rId3"/>
  </sheets>
  <definedNames>
    <definedName name="BigNum">9.99E+307</definedName>
    <definedName name="BigStr">REPT("z",255)</definedName>
    <definedName name="Manager">'Daily work'!$B$19</definedName>
    <definedName name="ReportDay">IF(ЗначДня="",DAY(TODAY()),'Daily work'!$B$17)</definedName>
    <definedName name="ReportMonth">IF(ИмяМесяца="",TEXT(MONTH(TODAY()),"МММ"),ИмяМесяца)</definedName>
    <definedName name="ReportYear">IF(Год="",YEAR(TODAY()),Год)</definedName>
    <definedName name="Время_начала">#REF!</definedName>
    <definedName name="ВремяОконч">#REF!</definedName>
    <definedName name="ВыделениеРасписания">'Daily work'!$A$31</definedName>
    <definedName name="Год">'Daily work'!$B$13</definedName>
    <definedName name="Заголовок1">'Daily work'!#REF!</definedName>
    <definedName name="ЗаголовокСтолбца2">ПланировщикСобытий[[#Headers],[ДАТА]]</definedName>
    <definedName name="ЗаголовокСтолбца3">#REF!</definedName>
    <definedName name="ЗначДаты">IFERROR('Daily work'!#REF!,"")</definedName>
    <definedName name="ЗначДня">'Daily work'!$B$17</definedName>
    <definedName name="ИмяМесяца">'Daily work'!$B$15</definedName>
    <definedName name="Менеджер">'Сотрудники список'!$B$2:$B$3</definedName>
    <definedName name="МинутныйИнтервал">--LEFT(ТекстПротокола,2)</definedName>
    <definedName name="НомерМесяца">IF(ИмяМесяца="",MONTH(TODAY()),MONTH(1&amp;LEFT(ИмяМесяца,3)))</definedName>
    <definedName name="ПоискДатыИВремени">ПланировщикСобытий[ДАТА]&amp;ПланировщикСобытий[ВРЕМЯ]</definedName>
    <definedName name="Приращение">TIME(0,МинутныйИнтервал,0)</definedName>
    <definedName name="СписокВремени">#REF!</definedName>
    <definedName name="ТекстПротокола">#REF!</definedName>
  </definedNames>
  <calcPr calcId="145621"/>
</workbook>
</file>

<file path=xl/calcChain.xml><?xml version="1.0" encoding="utf-8"?>
<calcChain xmlns="http://schemas.openxmlformats.org/spreadsheetml/2006/main">
  <c r="J53" i="3" l="1"/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J7" i="3"/>
  <c r="J6" i="3"/>
  <c r="J8" i="3"/>
  <c r="J11" i="3"/>
  <c r="J10" i="3"/>
  <c r="J31" i="3"/>
  <c r="J14" i="3"/>
  <c r="E1" i="3" l="1"/>
  <c r="A2" i="4"/>
  <c r="E6" i="4" s="1"/>
  <c r="E12" i="4" l="1"/>
  <c r="E17" i="4"/>
  <c r="E18" i="4" s="1"/>
  <c r="E10" i="4"/>
  <c r="F3" i="4"/>
  <c r="E3" i="4"/>
  <c r="E4" i="4"/>
  <c r="E15" i="4"/>
  <c r="E9" i="4"/>
  <c r="E16" i="4"/>
  <c r="J9" i="3"/>
  <c r="J12" i="3"/>
  <c r="J13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G15" i="4" l="1"/>
  <c r="G17" i="4"/>
  <c r="G19" i="4"/>
  <c r="G16" i="4"/>
  <c r="G18" i="4"/>
  <c r="G20" i="4"/>
  <c r="E13" i="4"/>
  <c r="G9" i="4" l="1"/>
  <c r="G10" i="4"/>
  <c r="G11" i="4"/>
  <c r="G13" i="4"/>
  <c r="G12" i="4"/>
  <c r="G14" i="4"/>
  <c r="E7" i="4"/>
  <c r="G3" i="4" l="1"/>
  <c r="G4" i="4"/>
  <c r="G6" i="4"/>
  <c r="G8" i="4"/>
  <c r="G7" i="4"/>
  <c r="G5" i="4"/>
  <c r="J33" i="3"/>
  <c r="J50" i="3"/>
  <c r="J45" i="3"/>
  <c r="J44" i="3"/>
  <c r="J46" i="3"/>
  <c r="J51" i="3"/>
  <c r="J35" i="3"/>
  <c r="J42" i="3"/>
  <c r="J41" i="3"/>
  <c r="J40" i="3"/>
  <c r="J38" i="3"/>
  <c r="J47" i="3"/>
  <c r="J34" i="3"/>
  <c r="J52" i="3"/>
  <c r="J36" i="3"/>
  <c r="J49" i="3"/>
  <c r="J43" i="3"/>
  <c r="J48" i="3"/>
  <c r="J32" i="3"/>
  <c r="J37" i="3"/>
  <c r="J39" i="3"/>
  <c r="J30" i="3"/>
  <c r="L19" i="3"/>
  <c r="L24" i="3" l="1"/>
  <c r="K24" i="3"/>
  <c r="K29" i="3"/>
  <c r="L29" i="3"/>
  <c r="L32" i="3" l="1"/>
  <c r="L31" i="3"/>
  <c r="L30" i="3"/>
  <c r="L27" i="3"/>
  <c r="L26" i="3"/>
  <c r="L25" i="3"/>
  <c r="L22" i="3"/>
  <c r="L21" i="3"/>
  <c r="L20" i="3"/>
  <c r="L16" i="3"/>
  <c r="L17" i="3"/>
  <c r="L14" i="3"/>
  <c r="L15" i="3"/>
  <c r="K17" i="3"/>
  <c r="L13" i="3"/>
  <c r="L10" i="3"/>
  <c r="L11" i="3"/>
  <c r="L8" i="3"/>
  <c r="L9" i="3"/>
  <c r="K11" i="3"/>
  <c r="L7" i="3"/>
  <c r="K32" i="3"/>
  <c r="K31" i="3"/>
  <c r="K30" i="3"/>
  <c r="K27" i="3"/>
  <c r="K26" i="3"/>
  <c r="K25" i="3"/>
  <c r="K22" i="3"/>
  <c r="K21" i="3"/>
  <c r="K20" i="3"/>
  <c r="K19" i="3"/>
  <c r="K15" i="3"/>
  <c r="K16" i="3"/>
  <c r="K13" i="3"/>
  <c r="K14" i="3"/>
  <c r="K9" i="3"/>
  <c r="K10" i="3"/>
  <c r="K7" i="3"/>
  <c r="K8" i="3"/>
</calcChain>
</file>

<file path=xl/comments1.xml><?xml version="1.0" encoding="utf-8"?>
<comments xmlns="http://schemas.openxmlformats.org/spreadsheetml/2006/main">
  <authors>
    <author>Mylnikova Viktoria</author>
  </authors>
  <commentList>
    <comment ref="H5" authorId="0">
      <text>
        <r>
          <rPr>
            <b/>
            <sz val="9"/>
            <color indexed="81"/>
            <rFont val="Tahoma"/>
            <family val="2"/>
            <charset val="204"/>
          </rPr>
          <t>Заполняется название компании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" authorId="0">
      <text>
        <r>
          <rPr>
            <b/>
            <sz val="9"/>
            <color indexed="81"/>
            <rFont val="Tahoma"/>
            <family val="2"/>
            <charset val="204"/>
          </rPr>
          <t>Выбор из выпадающего списка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<sst xmlns="http://schemas.openxmlformats.org/spreadsheetml/2006/main" count="33" uniqueCount="25">
  <si>
    <t>ДАТА</t>
  </si>
  <si>
    <t>ВРЕМЯ</t>
  </si>
  <si>
    <t>ОПИСАНИЕ</t>
  </si>
  <si>
    <t>УНИКАЛЬНОЕ ЗНАЧЕНИЕ (ВЫЧИСЛЯЕМОЕ)</t>
  </si>
  <si>
    <t>Провека текста</t>
  </si>
  <si>
    <t>Day</t>
  </si>
  <si>
    <t>St.Petersburg</t>
  </si>
  <si>
    <t>Июль</t>
  </si>
  <si>
    <t>Менеджер</t>
  </si>
  <si>
    <t>Office</t>
  </si>
  <si>
    <t>Name</t>
  </si>
  <si>
    <t xml:space="preserve">Афанасьев Виталий </t>
  </si>
  <si>
    <t xml:space="preserve">Андреева Владислава </t>
  </si>
  <si>
    <t>Planner</t>
  </si>
  <si>
    <t>Встреча 1</t>
  </si>
  <si>
    <t>ОБЗОР НЕДЕЛИ</t>
  </si>
  <si>
    <t>да1</t>
  </si>
  <si>
    <t>да2</t>
  </si>
  <si>
    <t>да3</t>
  </si>
  <si>
    <t>Встреча 2</t>
  </si>
  <si>
    <t>Встреча 3</t>
  </si>
  <si>
    <t>Встреча 4</t>
  </si>
  <si>
    <t>Встреча 0</t>
  </si>
  <si>
    <t>Столбец1</t>
  </si>
  <si>
    <t>да просто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</si>
</sst>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h:mm;@"/>
    <numFmt numFmtId="169" formatCode="m/d/yy;@"/>
    <numFmt numFmtId="170" formatCode="d/m;@"/>
    <numFmt numFmtId="171" formatCode="[$-419]mmmm;@"/>
  </numFmts>
  <fonts count="27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4"/>
      <name val="Segoe Print"/>
      <charset val="204"/>
    </font>
    <font>
      <sz val="11"/>
      <color theme="2" tint="0.59996337778862885"/>
      <name val="Calibri"/>
      <family val="2"/>
      <scheme val="minor"/>
    </font>
    <font>
      <b/>
      <sz val="18"/>
      <color theme="3"/>
      <name val="Arial"/>
      <family val="2"/>
      <scheme val="major"/>
    </font>
    <font>
      <b/>
      <sz val="90"/>
      <color theme="4"/>
      <name val="Arial"/>
      <family val="2"/>
      <scheme val="maj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4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0"/>
      <name val="Calibri"/>
      <family val="2"/>
      <scheme val="minor"/>
    </font>
    <font>
      <b/>
      <sz val="22"/>
      <color theme="8" tint="-0.249977111117893"/>
      <name val="Arial"/>
      <family val="2"/>
      <scheme val="major"/>
    </font>
    <font>
      <b/>
      <sz val="34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b/>
      <sz val="36"/>
      <color theme="8" tint="-0.249977111117893"/>
      <name val="Arial"/>
      <family val="2"/>
      <scheme val="major"/>
    </font>
    <font>
      <sz val="11"/>
      <color theme="0" tint="-0.34998626667073579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8"/>
      <color rgb="FF00B050"/>
      <name val="Calibri"/>
      <family val="2"/>
      <scheme val="minor"/>
    </font>
    <font>
      <b/>
      <sz val="10"/>
      <color rgb="FF00B050"/>
      <name val="Arial"/>
      <family val="2"/>
      <scheme val="major"/>
    </font>
  </fonts>
  <fills count="1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indexed="65"/>
        <bgColor theme="2" tint="0.5999633777886288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ck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theme="0" tint="-0.3499862666707357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3">
    <xf numFmtId="0" fontId="0" fillId="0" borderId="0">
      <alignment vertical="center"/>
    </xf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7" borderId="0" applyNumberFormat="0" applyAlignment="0" applyProtection="0"/>
    <xf numFmtId="0" fontId="2" fillId="7" borderId="0" applyNumberFormat="0" applyBorder="0" applyAlignment="0" applyProtection="0"/>
    <xf numFmtId="167" fontId="12" fillId="0" borderId="0" applyFill="0" applyBorder="0" applyAlignment="0" applyProtection="0"/>
    <xf numFmtId="165" fontId="12" fillId="0" borderId="0" applyFill="0" applyBorder="0" applyAlignment="0" applyProtection="0"/>
    <xf numFmtId="166" fontId="12" fillId="0" borderId="0" applyFill="0" applyBorder="0" applyAlignment="0" applyProtection="0"/>
    <xf numFmtId="164" fontId="12" fillId="0" borderId="0" applyFill="0" applyBorder="0" applyAlignment="0" applyProtection="0"/>
    <xf numFmtId="9" fontId="12" fillId="0" borderId="0" applyFill="0" applyBorder="0" applyAlignment="0" applyProtection="0"/>
    <xf numFmtId="0" fontId="12" fillId="8" borderId="7" applyNumberFormat="0" applyAlignment="0" applyProtection="0"/>
    <xf numFmtId="168" fontId="12" fillId="0" borderId="0" applyFill="0">
      <alignment horizontal="left" indent="1"/>
    </xf>
    <xf numFmtId="0" fontId="9" fillId="0" borderId="0">
      <alignment horizontal="center" vertical="top"/>
    </xf>
    <xf numFmtId="0" fontId="6" fillId="0" borderId="0">
      <alignment horizontal="center" vertical="center"/>
    </xf>
    <xf numFmtId="14" fontId="12" fillId="0" borderId="0">
      <alignment horizontal="left" vertical="center" indent="1"/>
    </xf>
    <xf numFmtId="0" fontId="12" fillId="0" borderId="0">
      <alignment horizontal="left" vertical="center" indent="1"/>
    </xf>
    <xf numFmtId="0" fontId="13" fillId="2" borderId="0">
      <alignment vertical="center"/>
    </xf>
    <xf numFmtId="0" fontId="11" fillId="5" borderId="1" applyNumberFormat="0" applyFont="0">
      <alignment horizontal="left" vertical="center"/>
    </xf>
    <xf numFmtId="0" fontId="10" fillId="0" borderId="0">
      <alignment horizontal="left" indent="3"/>
    </xf>
    <xf numFmtId="0" fontId="10" fillId="6" borderId="8">
      <alignment horizontal="left" vertical="center" indent="1"/>
    </xf>
    <xf numFmtId="0" fontId="3" fillId="4" borderId="9">
      <alignment horizontal="center" vertical="center" wrapText="1"/>
      <protection locked="0"/>
    </xf>
    <xf numFmtId="0" fontId="11" fillId="4" borderId="10" applyNumberFormat="0" applyFont="0" applyAlignment="0">
      <alignment horizontal="right" vertical="center" wrapText="1"/>
      <protection locked="0"/>
    </xf>
    <xf numFmtId="0" fontId="2" fillId="2" borderId="6">
      <alignment horizontal="center" vertical="center"/>
    </xf>
    <xf numFmtId="0" fontId="6" fillId="2" borderId="0">
      <alignment horizontal="center" vertical="center"/>
    </xf>
    <xf numFmtId="0" fontId="8" fillId="0" borderId="0">
      <alignment horizontal="left" vertical="center" wrapText="1" indent="5"/>
    </xf>
    <xf numFmtId="0" fontId="14" fillId="4" borderId="11" applyNumberFormat="0" applyFill="0" applyAlignment="0">
      <alignment horizontal="center" vertical="center" wrapText="1"/>
      <protection locked="0"/>
    </xf>
    <xf numFmtId="0" fontId="1" fillId="3" borderId="2">
      <alignment horizontal="left" indent="1"/>
    </xf>
    <xf numFmtId="14" fontId="4" fillId="3" borderId="3">
      <alignment vertical="center"/>
    </xf>
    <xf numFmtId="0" fontId="11" fillId="5" borderId="4">
      <alignment horizontal="left" vertical="center"/>
    </xf>
    <xf numFmtId="0" fontId="3" fillId="0" borderId="12">
      <alignment horizontal="center" vertical="center" wrapText="1"/>
    </xf>
    <xf numFmtId="0" fontId="3" fillId="0" borderId="12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horizontal="left" vertical="center" indent="2"/>
    </xf>
    <xf numFmtId="0" fontId="0" fillId="0" borderId="0" xfId="0" applyFill="1">
      <alignment vertical="center"/>
    </xf>
    <xf numFmtId="0" fontId="5" fillId="0" borderId="0" xfId="1" applyFill="1" applyAlignment="1">
      <alignment horizontal="left" vertical="center"/>
    </xf>
    <xf numFmtId="0" fontId="10" fillId="0" borderId="0" xfId="18">
      <alignment horizontal="left" indent="3"/>
    </xf>
    <xf numFmtId="14" fontId="0" fillId="0" borderId="0" xfId="0" applyNumberFormat="1">
      <alignment vertical="center"/>
    </xf>
    <xf numFmtId="168" fontId="14" fillId="5" borderId="11" xfId="25" applyNumberFormat="1" applyFill="1" applyAlignment="1">
      <alignment horizontal="left" indent="1"/>
      <protection locked="0"/>
    </xf>
    <xf numFmtId="168" fontId="12" fillId="5" borderId="0" xfId="11" applyNumberFormat="1" applyFill="1">
      <alignment horizontal="left" indent="1"/>
    </xf>
    <xf numFmtId="168" fontId="12" fillId="0" borderId="0" xfId="11" applyAlignment="1">
      <alignment horizontal="left" indent="1"/>
    </xf>
    <xf numFmtId="0" fontId="1" fillId="10" borderId="2" xfId="26" applyFill="1">
      <alignment horizontal="left" indent="1"/>
    </xf>
    <xf numFmtId="0" fontId="0" fillId="10" borderId="5" xfId="0" applyFill="1" applyBorder="1">
      <alignment vertical="center"/>
    </xf>
    <xf numFmtId="168" fontId="12" fillId="9" borderId="0" xfId="11" applyFill="1" applyAlignment="1">
      <alignment horizontal="left" indent="1"/>
    </xf>
    <xf numFmtId="14" fontId="12" fillId="0" borderId="0" xfId="14" applyFill="1" applyAlignment="1">
      <alignment horizontal="left" vertical="center" indent="1"/>
    </xf>
    <xf numFmtId="0" fontId="12" fillId="0" borderId="0" xfId="15" applyFill="1" applyAlignment="1">
      <alignment horizontal="left" vertical="center" indent="1"/>
    </xf>
    <xf numFmtId="0" fontId="0" fillId="0" borderId="0" xfId="15" applyFont="1" applyFill="1" applyAlignment="1">
      <alignment horizontal="left" vertical="center" indent="1"/>
    </xf>
    <xf numFmtId="0" fontId="8" fillId="12" borderId="0" xfId="24" applyFill="1">
      <alignment horizontal="left" vertical="center" wrapText="1" indent="5"/>
    </xf>
    <xf numFmtId="169" fontId="8" fillId="12" borderId="0" xfId="24" applyNumberFormat="1" applyFill="1">
      <alignment horizontal="left" vertical="center" wrapText="1" indent="5"/>
    </xf>
    <xf numFmtId="0" fontId="0" fillId="12" borderId="0" xfId="0" applyFont="1" applyFill="1" applyBorder="1" applyAlignment="1">
      <alignment horizontal="left" wrapText="1"/>
    </xf>
    <xf numFmtId="0" fontId="7" fillId="12" borderId="0" xfId="3" applyFill="1" applyAlignment="1" applyProtection="1">
      <alignment horizontal="left" vertical="center" indent="10"/>
      <protection locked="0"/>
    </xf>
    <xf numFmtId="168" fontId="14" fillId="5" borderId="0" xfId="25" applyNumberFormat="1" applyFill="1" applyBorder="1" applyAlignment="1">
      <alignment horizontal="left" indent="1"/>
      <protection locked="0"/>
    </xf>
    <xf numFmtId="0" fontId="0" fillId="0" borderId="0" xfId="0" applyAlignment="1"/>
    <xf numFmtId="49" fontId="0" fillId="0" borderId="13" xfId="0" applyNumberFormat="1" applyFont="1" applyBorder="1" applyAlignment="1">
      <alignment horizontal="left" vertical="center" wrapText="1"/>
    </xf>
    <xf numFmtId="0" fontId="21" fillId="0" borderId="0" xfId="18" applyFont="1">
      <alignment horizontal="left" indent="3"/>
    </xf>
    <xf numFmtId="0" fontId="20" fillId="9" borderId="0" xfId="0" applyFont="1" applyFill="1">
      <alignment vertical="center"/>
    </xf>
    <xf numFmtId="0" fontId="16" fillId="10" borderId="3" xfId="0" applyFont="1" applyFill="1" applyBorder="1" applyAlignment="1">
      <alignment horizontal="left" vertical="center" indent="1"/>
    </xf>
    <xf numFmtId="14" fontId="23" fillId="10" borderId="3" xfId="0" applyNumberFormat="1" applyFont="1" applyFill="1" applyBorder="1">
      <alignment vertical="center"/>
    </xf>
    <xf numFmtId="0" fontId="23" fillId="10" borderId="5" xfId="0" applyFont="1" applyFill="1" applyBorder="1">
      <alignment vertical="center"/>
    </xf>
    <xf numFmtId="0" fontId="11" fillId="5" borderId="4" xfId="28" applyNumberFormat="1">
      <alignment horizontal="left" vertical="center"/>
    </xf>
    <xf numFmtId="0" fontId="11" fillId="13" borderId="1" xfId="17" applyNumberFormat="1" applyFill="1">
      <alignment horizontal="left" vertical="center"/>
    </xf>
    <xf numFmtId="0" fontId="17" fillId="0" borderId="0" xfId="12" applyFont="1" applyAlignment="1">
      <alignment vertical="top"/>
    </xf>
    <xf numFmtId="170" fontId="24" fillId="0" borderId="0" xfId="12" applyNumberFormat="1" applyFont="1" applyAlignment="1">
      <alignment horizontal="left" vertical="top"/>
    </xf>
    <xf numFmtId="171" fontId="24" fillId="0" borderId="0" xfId="12" applyNumberFormat="1" applyFont="1" applyAlignment="1">
      <alignment horizontal="left" vertical="top"/>
    </xf>
    <xf numFmtId="0" fontId="24" fillId="0" borderId="0" xfId="12" applyFont="1" applyAlignment="1">
      <alignment horizontal="left" vertical="top"/>
    </xf>
    <xf numFmtId="14" fontId="25" fillId="10" borderId="3" xfId="0" applyNumberFormat="1" applyFont="1" applyFill="1" applyBorder="1">
      <alignment vertical="center"/>
    </xf>
    <xf numFmtId="0" fontId="26" fillId="10" borderId="3" xfId="0" applyFont="1" applyFill="1" applyBorder="1" applyAlignment="1">
      <alignment horizontal="left" vertical="top" indent="1"/>
    </xf>
    <xf numFmtId="0" fontId="25" fillId="10" borderId="3" xfId="0" applyNumberFormat="1" applyFont="1" applyFill="1" applyBorder="1">
      <alignment vertical="center"/>
    </xf>
    <xf numFmtId="0" fontId="0" fillId="13" borderId="0" xfId="0" applyFill="1">
      <alignment vertical="center"/>
    </xf>
    <xf numFmtId="0" fontId="11" fillId="0" borderId="1" xfId="17" applyFill="1">
      <alignment horizontal="left" vertical="center"/>
    </xf>
    <xf numFmtId="171" fontId="11" fillId="0" borderId="1" xfId="17" applyNumberFormat="1" applyFill="1">
      <alignment horizontal="left" vertical="center"/>
    </xf>
    <xf numFmtId="0" fontId="16" fillId="10" borderId="3" xfId="0" applyFont="1" applyFill="1" applyBorder="1" applyAlignment="1">
      <alignment horizontal="left" vertical="center" indent="1"/>
    </xf>
    <xf numFmtId="14" fontId="22" fillId="0" borderId="0" xfId="13" applyNumberFormat="1" applyFont="1">
      <alignment horizontal="center" vertical="center"/>
    </xf>
    <xf numFmtId="0" fontId="22" fillId="11" borderId="0" xfId="23" applyFont="1" applyFill="1">
      <alignment horizontal="center" vertical="center"/>
    </xf>
  </cellXfs>
  <cellStyles count="33">
    <cellStyle name="Верхняя_граница" xfId="25"/>
    <cellStyle name="Время" xfId="11"/>
    <cellStyle name="Выделение" xfId="19"/>
    <cellStyle name="Гиперссылка" xfId="31" builtinId="8" customBuiltin="1"/>
    <cellStyle name="Гиперссылка 2" xfId="32"/>
    <cellStyle name="Дата" xfId="13"/>
    <cellStyle name="Дата_события" xfId="23"/>
    <cellStyle name="Денежный" xfId="7" builtinId="4" customBuiltin="1"/>
    <cellStyle name="Денежный [0]" xfId="8" builtinId="7" customBuiltin="1"/>
    <cellStyle name="День" xfId="12"/>
    <cellStyle name="День_недели" xfId="26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_события" xfId="24"/>
    <cellStyle name="Заливка" xfId="16"/>
    <cellStyle name="Заметки" xfId="29"/>
    <cellStyle name="Название" xfId="1" builtinId="15" customBuiltin="1"/>
    <cellStyle name="Неделя_детали" xfId="28"/>
    <cellStyle name="Нижний_флажок_рамка" xfId="30"/>
    <cellStyle name="Нижняя_рамка" xfId="21"/>
    <cellStyle name="Обычный" xfId="0" builtinId="0" customBuiltin="1"/>
    <cellStyle name="Отступ" xfId="18"/>
    <cellStyle name="Полная_дата_события" xfId="22"/>
    <cellStyle name="Примечание" xfId="10" builtinId="10" customBuiltin="1"/>
    <cellStyle name="Процентный" xfId="9" builtinId="5" customBuiltin="1"/>
    <cellStyle name="Рамка" xfId="17"/>
    <cellStyle name="Стиль 1" xfId="27"/>
    <cellStyle name="Таблица_даты" xfId="14"/>
    <cellStyle name="Таблица_деталей" xfId="15"/>
    <cellStyle name="Финансовый" xfId="5" builtinId="3" customBuiltin="1"/>
    <cellStyle name="Финансовый [0]" xfId="6" builtinId="6" customBuiltin="1"/>
    <cellStyle name="Флажок" xfId="20"/>
  </cellStyles>
  <dxfs count="15">
    <dxf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numFmt numFmtId="168" formatCode="h:mm;@"/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alignment horizontal="left" vertical="bottom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ill>
        <patternFill patternType="none">
          <bgColor auto="1"/>
        </patternFill>
      </fill>
    </dxf>
    <dxf>
      <fill>
        <patternFill patternType="solid">
          <fgColor indexed="64"/>
          <bgColor theme="8" tint="-0.499984740745262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 patternType="solid">
          <fgColor auto="1"/>
          <bgColor theme="0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4"/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fill>
        <patternFill>
          <bgColor theme="0"/>
        </patternFill>
      </fill>
      <border diagonalUp="0" diagonalDown="0">
        <left style="thin">
          <color theme="3"/>
        </left>
        <right style="thin">
          <color theme="3"/>
        </right>
        <top/>
        <bottom style="thin">
          <color theme="3"/>
        </bottom>
        <vertical style="thin">
          <color theme="3"/>
        </vertical>
        <horizontal/>
      </border>
    </dxf>
    <dxf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0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/>
        <i val="0"/>
        <color theme="0"/>
      </font>
      <fill>
        <patternFill patternType="solid">
          <fgColor theme="4"/>
          <bgColor theme="4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ont>
        <b val="0"/>
        <i val="0"/>
        <color theme="3"/>
      </font>
      <fill>
        <patternFill patternType="none">
          <bgColor auto="1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</dxfs>
  <tableStyles count="2" defaultTableStyle="TableStyleMedium2" defaultPivotStyle="PivotStyleLight16">
    <tableStyle name="Распорядок дня" pivot="0" count="4">
      <tableStyleElement type="wholeTable" dxfId="14"/>
      <tableStyleElement type="headerRow" dxfId="13"/>
      <tableStyleElement type="firstRowStripe" dxfId="12"/>
      <tableStyleElement type="secondRowStripe" dxfId="11"/>
    </tableStyle>
    <tableStyle name="Интервалы времени" pivot="0" count="4">
      <tableStyleElement type="wholeTable" dxfId="10"/>
      <tableStyleElement type="headerRow" dxfId="9"/>
      <tableStyleElement type="firstRowStripe" dxfId="8"/>
      <tableStyleElement type="secondRowStrip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4</xdr:row>
      <xdr:rowOff>85725</xdr:rowOff>
    </xdr:from>
    <xdr:to>
      <xdr:col>4</xdr:col>
      <xdr:colOff>295275</xdr:colOff>
      <xdr:row>4</xdr:row>
      <xdr:rowOff>266700</xdr:rowOff>
    </xdr:to>
    <xdr:grpSp>
      <xdr:nvGrpSpPr>
        <xdr:cNvPr id="2051" name="Значок даты" descr="Календарь">
          <a:extLst>
            <a:ext uri="{FF2B5EF4-FFF2-40B4-BE49-F238E27FC236}">
              <a16:creationId xmlns="" xmlns:a16="http://schemas.microsoft.com/office/drawing/2014/main" id="{00000000-0008-0000-0100-000003080000}"/>
            </a:ext>
          </a:extLst>
        </xdr:cNvPr>
        <xdr:cNvGrpSpPr>
          <a:grpSpLocks noChangeAspect="1"/>
        </xdr:cNvGrpSpPr>
      </xdr:nvGrpSpPr>
      <xdr:grpSpPr bwMode="auto">
        <a:xfrm>
          <a:off x="3048000" y="800100"/>
          <a:ext cx="190500" cy="180975"/>
          <a:chOff x="223" y="69"/>
          <a:chExt cx="20" cy="19"/>
        </a:xfrm>
      </xdr:grpSpPr>
      <xdr:sp macro="" textlink="">
        <xdr:nvSpPr>
          <xdr:cNvPr id="2052" name="Прямоугольник 4">
            <a:extLst>
              <a:ext uri="{FF2B5EF4-FFF2-40B4-BE49-F238E27FC236}">
                <a16:creationId xmlns="" xmlns:a16="http://schemas.microsoft.com/office/drawing/2014/main" id="{00000000-0008-0000-0100-000004080000}"/>
              </a:ext>
            </a:extLst>
          </xdr:cNvPr>
          <xdr:cNvSpPr>
            <a:spLocks noChangeArrowheads="1"/>
          </xdr:cNvSpPr>
        </xdr:nvSpPr>
        <xdr:spPr bwMode="auto">
          <a:xfrm>
            <a:off x="223" y="69"/>
            <a:ext cx="20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3" name="Полилиния 5">
            <a:extLst>
              <a:ext uri="{FF2B5EF4-FFF2-40B4-BE49-F238E27FC236}">
                <a16:creationId xmlns="" xmlns:a16="http://schemas.microsoft.com/office/drawing/2014/main" id="{00000000-0008-0000-0100-000005080000}"/>
              </a:ext>
            </a:extLst>
          </xdr:cNvPr>
          <xdr:cNvSpPr>
            <a:spLocks noEditPoints="1"/>
          </xdr:cNvSpPr>
        </xdr:nvSpPr>
        <xdr:spPr bwMode="auto">
          <a:xfrm>
            <a:off x="223" y="69"/>
            <a:ext cx="19" cy="19"/>
          </a:xfrm>
          <a:custGeom>
            <a:avLst/>
            <a:gdLst>
              <a:gd name="T0" fmla="*/ 2030 w 3130"/>
              <a:gd name="T1" fmla="*/ 1582 h 3097"/>
              <a:gd name="T2" fmla="*/ 2421 w 3130"/>
              <a:gd name="T3" fmla="*/ 2131 h 3097"/>
              <a:gd name="T4" fmla="*/ 2030 w 3130"/>
              <a:gd name="T5" fmla="*/ 2600 h 3097"/>
              <a:gd name="T6" fmla="*/ 1994 w 3130"/>
              <a:gd name="T7" fmla="*/ 1334 h 3097"/>
              <a:gd name="T8" fmla="*/ 901 w 3130"/>
              <a:gd name="T9" fmla="*/ 2600 h 3097"/>
              <a:gd name="T10" fmla="*/ 646 w 3130"/>
              <a:gd name="T11" fmla="*/ 1550 h 3097"/>
              <a:gd name="T12" fmla="*/ 768 w 3130"/>
              <a:gd name="T13" fmla="*/ 1535 h 3097"/>
              <a:gd name="T14" fmla="*/ 890 w 3130"/>
              <a:gd name="T15" fmla="*/ 1469 h 3097"/>
              <a:gd name="T16" fmla="*/ 939 w 3130"/>
              <a:gd name="T17" fmla="*/ 1378 h 3097"/>
              <a:gd name="T18" fmla="*/ 286 w 3130"/>
              <a:gd name="T19" fmla="*/ 1032 h 3097"/>
              <a:gd name="T20" fmla="*/ 286 w 3130"/>
              <a:gd name="T21" fmla="*/ 1032 h 3097"/>
              <a:gd name="T22" fmla="*/ 570 w 3130"/>
              <a:gd name="T23" fmla="*/ 416 h 3097"/>
              <a:gd name="T24" fmla="*/ 509 w 3130"/>
              <a:gd name="T25" fmla="*/ 551 h 3097"/>
              <a:gd name="T26" fmla="*/ 531 w 3130"/>
              <a:gd name="T27" fmla="*/ 703 h 3097"/>
              <a:gd name="T28" fmla="*/ 628 w 3130"/>
              <a:gd name="T29" fmla="*/ 814 h 3097"/>
              <a:gd name="T30" fmla="*/ 774 w 3130"/>
              <a:gd name="T31" fmla="*/ 858 h 3097"/>
              <a:gd name="T32" fmla="*/ 920 w 3130"/>
              <a:gd name="T33" fmla="*/ 814 h 3097"/>
              <a:gd name="T34" fmla="*/ 1017 w 3130"/>
              <a:gd name="T35" fmla="*/ 703 h 3097"/>
              <a:gd name="T36" fmla="*/ 1039 w 3130"/>
              <a:gd name="T37" fmla="*/ 551 h 3097"/>
              <a:gd name="T38" fmla="*/ 977 w 3130"/>
              <a:gd name="T39" fmla="*/ 416 h 3097"/>
              <a:gd name="T40" fmla="*/ 2202 w 3130"/>
              <a:gd name="T41" fmla="*/ 390 h 3097"/>
              <a:gd name="T42" fmla="*/ 2123 w 3130"/>
              <a:gd name="T43" fmla="*/ 514 h 3097"/>
              <a:gd name="T44" fmla="*/ 2123 w 3130"/>
              <a:gd name="T45" fmla="*/ 668 h 3097"/>
              <a:gd name="T46" fmla="*/ 2204 w 3130"/>
              <a:gd name="T47" fmla="*/ 792 h 3097"/>
              <a:gd name="T48" fmla="*/ 2340 w 3130"/>
              <a:gd name="T49" fmla="*/ 855 h 3097"/>
              <a:gd name="T50" fmla="*/ 2492 w 3130"/>
              <a:gd name="T51" fmla="*/ 833 h 3097"/>
              <a:gd name="T52" fmla="*/ 2604 w 3130"/>
              <a:gd name="T53" fmla="*/ 736 h 3097"/>
              <a:gd name="T54" fmla="*/ 2647 w 3130"/>
              <a:gd name="T55" fmla="*/ 590 h 3097"/>
              <a:gd name="T56" fmla="*/ 2605 w 3130"/>
              <a:gd name="T57" fmla="*/ 445 h 3097"/>
              <a:gd name="T58" fmla="*/ 3130 w 3130"/>
              <a:gd name="T59" fmla="*/ 249 h 3097"/>
              <a:gd name="T60" fmla="*/ 2379 w 3130"/>
              <a:gd name="T61" fmla="*/ 0 h 3097"/>
              <a:gd name="T62" fmla="*/ 2474 w 3130"/>
              <a:gd name="T63" fmla="*/ 39 h 3097"/>
              <a:gd name="T64" fmla="*/ 2513 w 3130"/>
              <a:gd name="T65" fmla="*/ 133 h 3097"/>
              <a:gd name="T66" fmla="*/ 2490 w 3130"/>
              <a:gd name="T67" fmla="*/ 688 h 3097"/>
              <a:gd name="T68" fmla="*/ 2406 w 3130"/>
              <a:gd name="T69" fmla="*/ 744 h 3097"/>
              <a:gd name="T70" fmla="*/ 2305 w 3130"/>
              <a:gd name="T71" fmla="*/ 724 h 3097"/>
              <a:gd name="T72" fmla="*/ 2249 w 3130"/>
              <a:gd name="T73" fmla="*/ 640 h 3097"/>
              <a:gd name="T74" fmla="*/ 2257 w 3130"/>
              <a:gd name="T75" fmla="*/ 81 h 3097"/>
              <a:gd name="T76" fmla="*/ 2328 w 3130"/>
              <a:gd name="T77" fmla="*/ 10 h 3097"/>
              <a:gd name="T78" fmla="*/ 801 w 3130"/>
              <a:gd name="T79" fmla="*/ 3 h 3097"/>
              <a:gd name="T80" fmla="*/ 884 w 3130"/>
              <a:gd name="T81" fmla="*/ 58 h 3097"/>
              <a:gd name="T82" fmla="*/ 907 w 3130"/>
              <a:gd name="T83" fmla="*/ 613 h 3097"/>
              <a:gd name="T84" fmla="*/ 868 w 3130"/>
              <a:gd name="T85" fmla="*/ 707 h 3097"/>
              <a:gd name="T86" fmla="*/ 774 w 3130"/>
              <a:gd name="T87" fmla="*/ 746 h 3097"/>
              <a:gd name="T88" fmla="*/ 680 w 3130"/>
              <a:gd name="T89" fmla="*/ 707 h 3097"/>
              <a:gd name="T90" fmla="*/ 641 w 3130"/>
              <a:gd name="T91" fmla="*/ 613 h 3097"/>
              <a:gd name="T92" fmla="*/ 663 w 3130"/>
              <a:gd name="T93" fmla="*/ 58 h 3097"/>
              <a:gd name="T94" fmla="*/ 746 w 3130"/>
              <a:gd name="T95" fmla="*/ 3 h 309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3130" h="3097">
                <a:moveTo>
                  <a:pt x="2030" y="1582"/>
                </a:moveTo>
                <a:lnTo>
                  <a:pt x="1712" y="2131"/>
                </a:lnTo>
                <a:lnTo>
                  <a:pt x="2030" y="2131"/>
                </a:lnTo>
                <a:lnTo>
                  <a:pt x="2030" y="1582"/>
                </a:lnTo>
                <a:close/>
                <a:moveTo>
                  <a:pt x="1994" y="1334"/>
                </a:moveTo>
                <a:lnTo>
                  <a:pt x="2276" y="1334"/>
                </a:lnTo>
                <a:lnTo>
                  <a:pt x="2276" y="2131"/>
                </a:lnTo>
                <a:lnTo>
                  <a:pt x="2421" y="2131"/>
                </a:lnTo>
                <a:lnTo>
                  <a:pt x="2421" y="2327"/>
                </a:lnTo>
                <a:lnTo>
                  <a:pt x="2276" y="2327"/>
                </a:lnTo>
                <a:lnTo>
                  <a:pt x="2276" y="2600"/>
                </a:lnTo>
                <a:lnTo>
                  <a:pt x="2030" y="2600"/>
                </a:lnTo>
                <a:lnTo>
                  <a:pt x="2030" y="2327"/>
                </a:lnTo>
                <a:lnTo>
                  <a:pt x="1525" y="2327"/>
                </a:lnTo>
                <a:lnTo>
                  <a:pt x="1525" y="2108"/>
                </a:lnTo>
                <a:lnTo>
                  <a:pt x="1994" y="1334"/>
                </a:lnTo>
                <a:close/>
                <a:moveTo>
                  <a:pt x="949" y="1326"/>
                </a:moveTo>
                <a:lnTo>
                  <a:pt x="1158" y="1326"/>
                </a:lnTo>
                <a:lnTo>
                  <a:pt x="1158" y="2600"/>
                </a:lnTo>
                <a:lnTo>
                  <a:pt x="901" y="2600"/>
                </a:lnTo>
                <a:lnTo>
                  <a:pt x="901" y="1721"/>
                </a:lnTo>
                <a:lnTo>
                  <a:pt x="602" y="1721"/>
                </a:lnTo>
                <a:lnTo>
                  <a:pt x="602" y="1552"/>
                </a:lnTo>
                <a:lnTo>
                  <a:pt x="646" y="1550"/>
                </a:lnTo>
                <a:lnTo>
                  <a:pt x="685" y="1546"/>
                </a:lnTo>
                <a:lnTo>
                  <a:pt x="718" y="1543"/>
                </a:lnTo>
                <a:lnTo>
                  <a:pt x="745" y="1539"/>
                </a:lnTo>
                <a:lnTo>
                  <a:pt x="768" y="1535"/>
                </a:lnTo>
                <a:lnTo>
                  <a:pt x="803" y="1525"/>
                </a:lnTo>
                <a:lnTo>
                  <a:pt x="836" y="1510"/>
                </a:lnTo>
                <a:lnTo>
                  <a:pt x="864" y="1491"/>
                </a:lnTo>
                <a:lnTo>
                  <a:pt x="890" y="1469"/>
                </a:lnTo>
                <a:lnTo>
                  <a:pt x="905" y="1450"/>
                </a:lnTo>
                <a:lnTo>
                  <a:pt x="919" y="1429"/>
                </a:lnTo>
                <a:lnTo>
                  <a:pt x="930" y="1405"/>
                </a:lnTo>
                <a:lnTo>
                  <a:pt x="939" y="1378"/>
                </a:lnTo>
                <a:lnTo>
                  <a:pt x="945" y="1356"/>
                </a:lnTo>
                <a:lnTo>
                  <a:pt x="948" y="1339"/>
                </a:lnTo>
                <a:lnTo>
                  <a:pt x="949" y="1326"/>
                </a:lnTo>
                <a:close/>
                <a:moveTo>
                  <a:pt x="286" y="1032"/>
                </a:moveTo>
                <a:lnTo>
                  <a:pt x="286" y="2811"/>
                </a:lnTo>
                <a:lnTo>
                  <a:pt x="2843" y="2811"/>
                </a:lnTo>
                <a:lnTo>
                  <a:pt x="2843" y="1032"/>
                </a:lnTo>
                <a:lnTo>
                  <a:pt x="286" y="1032"/>
                </a:lnTo>
                <a:close/>
                <a:moveTo>
                  <a:pt x="0" y="249"/>
                </a:moveTo>
                <a:lnTo>
                  <a:pt x="597" y="249"/>
                </a:lnTo>
                <a:lnTo>
                  <a:pt x="597" y="390"/>
                </a:lnTo>
                <a:lnTo>
                  <a:pt x="570" y="416"/>
                </a:lnTo>
                <a:lnTo>
                  <a:pt x="548" y="445"/>
                </a:lnTo>
                <a:lnTo>
                  <a:pt x="530" y="479"/>
                </a:lnTo>
                <a:lnTo>
                  <a:pt x="517" y="514"/>
                </a:lnTo>
                <a:lnTo>
                  <a:pt x="509" y="551"/>
                </a:lnTo>
                <a:lnTo>
                  <a:pt x="506" y="590"/>
                </a:lnTo>
                <a:lnTo>
                  <a:pt x="509" y="629"/>
                </a:lnTo>
                <a:lnTo>
                  <a:pt x="517" y="668"/>
                </a:lnTo>
                <a:lnTo>
                  <a:pt x="531" y="703"/>
                </a:lnTo>
                <a:lnTo>
                  <a:pt x="549" y="736"/>
                </a:lnTo>
                <a:lnTo>
                  <a:pt x="571" y="766"/>
                </a:lnTo>
                <a:lnTo>
                  <a:pt x="599" y="792"/>
                </a:lnTo>
                <a:lnTo>
                  <a:pt x="628" y="814"/>
                </a:lnTo>
                <a:lnTo>
                  <a:pt x="661" y="833"/>
                </a:lnTo>
                <a:lnTo>
                  <a:pt x="696" y="847"/>
                </a:lnTo>
                <a:lnTo>
                  <a:pt x="734" y="855"/>
                </a:lnTo>
                <a:lnTo>
                  <a:pt x="774" y="858"/>
                </a:lnTo>
                <a:lnTo>
                  <a:pt x="814" y="855"/>
                </a:lnTo>
                <a:lnTo>
                  <a:pt x="851" y="847"/>
                </a:lnTo>
                <a:lnTo>
                  <a:pt x="886" y="833"/>
                </a:lnTo>
                <a:lnTo>
                  <a:pt x="920" y="814"/>
                </a:lnTo>
                <a:lnTo>
                  <a:pt x="950" y="792"/>
                </a:lnTo>
                <a:lnTo>
                  <a:pt x="976" y="766"/>
                </a:lnTo>
                <a:lnTo>
                  <a:pt x="999" y="736"/>
                </a:lnTo>
                <a:lnTo>
                  <a:pt x="1017" y="703"/>
                </a:lnTo>
                <a:lnTo>
                  <a:pt x="1030" y="668"/>
                </a:lnTo>
                <a:lnTo>
                  <a:pt x="1039" y="629"/>
                </a:lnTo>
                <a:lnTo>
                  <a:pt x="1042" y="590"/>
                </a:lnTo>
                <a:lnTo>
                  <a:pt x="1039" y="551"/>
                </a:lnTo>
                <a:lnTo>
                  <a:pt x="1030" y="514"/>
                </a:lnTo>
                <a:lnTo>
                  <a:pt x="1017" y="479"/>
                </a:lnTo>
                <a:lnTo>
                  <a:pt x="999" y="445"/>
                </a:lnTo>
                <a:lnTo>
                  <a:pt x="977" y="416"/>
                </a:lnTo>
                <a:lnTo>
                  <a:pt x="951" y="390"/>
                </a:lnTo>
                <a:lnTo>
                  <a:pt x="951" y="249"/>
                </a:lnTo>
                <a:lnTo>
                  <a:pt x="2202" y="249"/>
                </a:lnTo>
                <a:lnTo>
                  <a:pt x="2202" y="390"/>
                </a:lnTo>
                <a:lnTo>
                  <a:pt x="2176" y="416"/>
                </a:lnTo>
                <a:lnTo>
                  <a:pt x="2154" y="445"/>
                </a:lnTo>
                <a:lnTo>
                  <a:pt x="2136" y="479"/>
                </a:lnTo>
                <a:lnTo>
                  <a:pt x="2123" y="514"/>
                </a:lnTo>
                <a:lnTo>
                  <a:pt x="2115" y="551"/>
                </a:lnTo>
                <a:lnTo>
                  <a:pt x="2112" y="590"/>
                </a:lnTo>
                <a:lnTo>
                  <a:pt x="2115" y="629"/>
                </a:lnTo>
                <a:lnTo>
                  <a:pt x="2123" y="668"/>
                </a:lnTo>
                <a:lnTo>
                  <a:pt x="2137" y="703"/>
                </a:lnTo>
                <a:lnTo>
                  <a:pt x="2155" y="736"/>
                </a:lnTo>
                <a:lnTo>
                  <a:pt x="2177" y="766"/>
                </a:lnTo>
                <a:lnTo>
                  <a:pt x="2204" y="792"/>
                </a:lnTo>
                <a:lnTo>
                  <a:pt x="2233" y="814"/>
                </a:lnTo>
                <a:lnTo>
                  <a:pt x="2267" y="833"/>
                </a:lnTo>
                <a:lnTo>
                  <a:pt x="2302" y="847"/>
                </a:lnTo>
                <a:lnTo>
                  <a:pt x="2340" y="855"/>
                </a:lnTo>
                <a:lnTo>
                  <a:pt x="2379" y="858"/>
                </a:lnTo>
                <a:lnTo>
                  <a:pt x="2420" y="855"/>
                </a:lnTo>
                <a:lnTo>
                  <a:pt x="2457" y="847"/>
                </a:lnTo>
                <a:lnTo>
                  <a:pt x="2492" y="833"/>
                </a:lnTo>
                <a:lnTo>
                  <a:pt x="2525" y="814"/>
                </a:lnTo>
                <a:lnTo>
                  <a:pt x="2555" y="792"/>
                </a:lnTo>
                <a:lnTo>
                  <a:pt x="2582" y="766"/>
                </a:lnTo>
                <a:lnTo>
                  <a:pt x="2604" y="736"/>
                </a:lnTo>
                <a:lnTo>
                  <a:pt x="2623" y="703"/>
                </a:lnTo>
                <a:lnTo>
                  <a:pt x="2636" y="668"/>
                </a:lnTo>
                <a:lnTo>
                  <a:pt x="2645" y="629"/>
                </a:lnTo>
                <a:lnTo>
                  <a:pt x="2647" y="590"/>
                </a:lnTo>
                <a:lnTo>
                  <a:pt x="2645" y="551"/>
                </a:lnTo>
                <a:lnTo>
                  <a:pt x="2636" y="514"/>
                </a:lnTo>
                <a:lnTo>
                  <a:pt x="2623" y="479"/>
                </a:lnTo>
                <a:lnTo>
                  <a:pt x="2605" y="445"/>
                </a:lnTo>
                <a:lnTo>
                  <a:pt x="2583" y="416"/>
                </a:lnTo>
                <a:lnTo>
                  <a:pt x="2556" y="390"/>
                </a:lnTo>
                <a:lnTo>
                  <a:pt x="2556" y="249"/>
                </a:lnTo>
                <a:lnTo>
                  <a:pt x="3130" y="249"/>
                </a:lnTo>
                <a:lnTo>
                  <a:pt x="3130" y="3097"/>
                </a:lnTo>
                <a:lnTo>
                  <a:pt x="0" y="3097"/>
                </a:lnTo>
                <a:lnTo>
                  <a:pt x="0" y="249"/>
                </a:lnTo>
                <a:close/>
                <a:moveTo>
                  <a:pt x="2379" y="0"/>
                </a:moveTo>
                <a:lnTo>
                  <a:pt x="2406" y="3"/>
                </a:lnTo>
                <a:lnTo>
                  <a:pt x="2432" y="10"/>
                </a:lnTo>
                <a:lnTo>
                  <a:pt x="2454" y="23"/>
                </a:lnTo>
                <a:lnTo>
                  <a:pt x="2474" y="39"/>
                </a:lnTo>
                <a:lnTo>
                  <a:pt x="2490" y="58"/>
                </a:lnTo>
                <a:lnTo>
                  <a:pt x="2502" y="81"/>
                </a:lnTo>
                <a:lnTo>
                  <a:pt x="2510" y="107"/>
                </a:lnTo>
                <a:lnTo>
                  <a:pt x="2513" y="133"/>
                </a:lnTo>
                <a:lnTo>
                  <a:pt x="2513" y="613"/>
                </a:lnTo>
                <a:lnTo>
                  <a:pt x="2510" y="640"/>
                </a:lnTo>
                <a:lnTo>
                  <a:pt x="2502" y="665"/>
                </a:lnTo>
                <a:lnTo>
                  <a:pt x="2490" y="688"/>
                </a:lnTo>
                <a:lnTo>
                  <a:pt x="2474" y="707"/>
                </a:lnTo>
                <a:lnTo>
                  <a:pt x="2454" y="724"/>
                </a:lnTo>
                <a:lnTo>
                  <a:pt x="2432" y="736"/>
                </a:lnTo>
                <a:lnTo>
                  <a:pt x="2406" y="744"/>
                </a:lnTo>
                <a:lnTo>
                  <a:pt x="2379" y="746"/>
                </a:lnTo>
                <a:lnTo>
                  <a:pt x="2352" y="744"/>
                </a:lnTo>
                <a:lnTo>
                  <a:pt x="2328" y="736"/>
                </a:lnTo>
                <a:lnTo>
                  <a:pt x="2305" y="724"/>
                </a:lnTo>
                <a:lnTo>
                  <a:pt x="2285" y="707"/>
                </a:lnTo>
                <a:lnTo>
                  <a:pt x="2269" y="688"/>
                </a:lnTo>
                <a:lnTo>
                  <a:pt x="2257" y="665"/>
                </a:lnTo>
                <a:lnTo>
                  <a:pt x="2249" y="640"/>
                </a:lnTo>
                <a:lnTo>
                  <a:pt x="2247" y="613"/>
                </a:lnTo>
                <a:lnTo>
                  <a:pt x="2247" y="133"/>
                </a:lnTo>
                <a:lnTo>
                  <a:pt x="2249" y="107"/>
                </a:lnTo>
                <a:lnTo>
                  <a:pt x="2257" y="81"/>
                </a:lnTo>
                <a:lnTo>
                  <a:pt x="2269" y="58"/>
                </a:lnTo>
                <a:lnTo>
                  <a:pt x="2285" y="39"/>
                </a:lnTo>
                <a:lnTo>
                  <a:pt x="2305" y="23"/>
                </a:lnTo>
                <a:lnTo>
                  <a:pt x="2328" y="10"/>
                </a:lnTo>
                <a:lnTo>
                  <a:pt x="2352" y="3"/>
                </a:lnTo>
                <a:lnTo>
                  <a:pt x="2379" y="0"/>
                </a:lnTo>
                <a:close/>
                <a:moveTo>
                  <a:pt x="774" y="0"/>
                </a:moveTo>
                <a:lnTo>
                  <a:pt x="801" y="3"/>
                </a:lnTo>
                <a:lnTo>
                  <a:pt x="826" y="10"/>
                </a:lnTo>
                <a:lnTo>
                  <a:pt x="848" y="23"/>
                </a:lnTo>
                <a:lnTo>
                  <a:pt x="868" y="39"/>
                </a:lnTo>
                <a:lnTo>
                  <a:pt x="884" y="58"/>
                </a:lnTo>
                <a:lnTo>
                  <a:pt x="896" y="81"/>
                </a:lnTo>
                <a:lnTo>
                  <a:pt x="904" y="107"/>
                </a:lnTo>
                <a:lnTo>
                  <a:pt x="907" y="133"/>
                </a:lnTo>
                <a:lnTo>
                  <a:pt x="907" y="613"/>
                </a:lnTo>
                <a:lnTo>
                  <a:pt x="904" y="640"/>
                </a:lnTo>
                <a:lnTo>
                  <a:pt x="896" y="665"/>
                </a:lnTo>
                <a:lnTo>
                  <a:pt x="884" y="688"/>
                </a:lnTo>
                <a:lnTo>
                  <a:pt x="868" y="707"/>
                </a:lnTo>
                <a:lnTo>
                  <a:pt x="848" y="724"/>
                </a:lnTo>
                <a:lnTo>
                  <a:pt x="826" y="736"/>
                </a:lnTo>
                <a:lnTo>
                  <a:pt x="801" y="744"/>
                </a:lnTo>
                <a:lnTo>
                  <a:pt x="774" y="746"/>
                </a:lnTo>
                <a:lnTo>
                  <a:pt x="746" y="744"/>
                </a:lnTo>
                <a:lnTo>
                  <a:pt x="722" y="736"/>
                </a:lnTo>
                <a:lnTo>
                  <a:pt x="699" y="724"/>
                </a:lnTo>
                <a:lnTo>
                  <a:pt x="680" y="707"/>
                </a:lnTo>
                <a:lnTo>
                  <a:pt x="663" y="688"/>
                </a:lnTo>
                <a:lnTo>
                  <a:pt x="651" y="665"/>
                </a:lnTo>
                <a:lnTo>
                  <a:pt x="643" y="640"/>
                </a:lnTo>
                <a:lnTo>
                  <a:pt x="641" y="613"/>
                </a:lnTo>
                <a:lnTo>
                  <a:pt x="641" y="133"/>
                </a:lnTo>
                <a:lnTo>
                  <a:pt x="643" y="107"/>
                </a:lnTo>
                <a:lnTo>
                  <a:pt x="651" y="81"/>
                </a:lnTo>
                <a:lnTo>
                  <a:pt x="663" y="58"/>
                </a:lnTo>
                <a:lnTo>
                  <a:pt x="680" y="39"/>
                </a:lnTo>
                <a:lnTo>
                  <a:pt x="699" y="23"/>
                </a:lnTo>
                <a:lnTo>
                  <a:pt x="722" y="10"/>
                </a:lnTo>
                <a:lnTo>
                  <a:pt x="746" y="3"/>
                </a:lnTo>
                <a:lnTo>
                  <a:pt x="774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 editAs="oneCell">
    <xdr:from>
      <xdr:col>5</xdr:col>
      <xdr:colOff>123825</xdr:colOff>
      <xdr:row>4</xdr:row>
      <xdr:rowOff>85725</xdr:rowOff>
    </xdr:from>
    <xdr:to>
      <xdr:col>5</xdr:col>
      <xdr:colOff>304800</xdr:colOff>
      <xdr:row>4</xdr:row>
      <xdr:rowOff>266700</xdr:rowOff>
    </xdr:to>
    <xdr:grpSp>
      <xdr:nvGrpSpPr>
        <xdr:cNvPr id="2056" name="Значок времени" descr="Часы">
          <a:extLst>
            <a:ext uri="{FF2B5EF4-FFF2-40B4-BE49-F238E27FC236}">
              <a16:creationId xmlns="" xmlns:a16="http://schemas.microsoft.com/office/drawing/2014/main" id="{00000000-0008-0000-0100-000008080000}"/>
            </a:ext>
          </a:extLst>
        </xdr:cNvPr>
        <xdr:cNvGrpSpPr>
          <a:grpSpLocks noChangeAspect="1"/>
        </xdr:cNvGrpSpPr>
      </xdr:nvGrpSpPr>
      <xdr:grpSpPr bwMode="auto">
        <a:xfrm>
          <a:off x="4257675" y="800100"/>
          <a:ext cx="180975" cy="180975"/>
          <a:chOff x="390" y="69"/>
          <a:chExt cx="19" cy="19"/>
        </a:xfrm>
      </xdr:grpSpPr>
      <xdr:sp macro="" textlink="">
        <xdr:nvSpPr>
          <xdr:cNvPr id="2057" name="Прямоугольник 9">
            <a:extLst>
              <a:ext uri="{FF2B5EF4-FFF2-40B4-BE49-F238E27FC236}">
                <a16:creationId xmlns="" xmlns:a16="http://schemas.microsoft.com/office/drawing/2014/main" id="{00000000-0008-0000-0100-00000908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69"/>
            <a:ext cx="19" cy="19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8" name="Полилиния 10">
            <a:extLst>
              <a:ext uri="{FF2B5EF4-FFF2-40B4-BE49-F238E27FC236}">
                <a16:creationId xmlns="" xmlns:a16="http://schemas.microsoft.com/office/drawing/2014/main" id="{00000000-0008-0000-0100-00000A080000}"/>
              </a:ext>
            </a:extLst>
          </xdr:cNvPr>
          <xdr:cNvSpPr>
            <a:spLocks noEditPoints="1"/>
          </xdr:cNvSpPr>
        </xdr:nvSpPr>
        <xdr:spPr bwMode="auto">
          <a:xfrm>
            <a:off x="390" y="69"/>
            <a:ext cx="19" cy="19"/>
          </a:xfrm>
          <a:custGeom>
            <a:avLst/>
            <a:gdLst>
              <a:gd name="T0" fmla="*/ 1733 w 3307"/>
              <a:gd name="T1" fmla="*/ 675 h 3307"/>
              <a:gd name="T2" fmla="*/ 1793 w 3307"/>
              <a:gd name="T3" fmla="*/ 765 h 3307"/>
              <a:gd name="T4" fmla="*/ 2174 w 3307"/>
              <a:gd name="T5" fmla="*/ 1989 h 3307"/>
              <a:gd name="T6" fmla="*/ 2197 w 3307"/>
              <a:gd name="T7" fmla="*/ 2082 h 3307"/>
              <a:gd name="T8" fmla="*/ 2155 w 3307"/>
              <a:gd name="T9" fmla="*/ 2171 h 3307"/>
              <a:gd name="T10" fmla="*/ 2076 w 3307"/>
              <a:gd name="T11" fmla="*/ 2209 h 3307"/>
              <a:gd name="T12" fmla="*/ 1990 w 3307"/>
              <a:gd name="T13" fmla="*/ 2195 h 3307"/>
              <a:gd name="T14" fmla="*/ 1511 w 3307"/>
              <a:gd name="T15" fmla="*/ 794 h 3307"/>
              <a:gd name="T16" fmla="*/ 1553 w 3307"/>
              <a:gd name="T17" fmla="*/ 692 h 3307"/>
              <a:gd name="T18" fmla="*/ 1652 w 3307"/>
              <a:gd name="T19" fmla="*/ 651 h 3307"/>
              <a:gd name="T20" fmla="*/ 1401 w 3307"/>
              <a:gd name="T21" fmla="*/ 530 h 3307"/>
              <a:gd name="T22" fmla="*/ 1096 w 3307"/>
              <a:gd name="T23" fmla="*/ 646 h 3307"/>
              <a:gd name="T24" fmla="*/ 840 w 3307"/>
              <a:gd name="T25" fmla="*/ 840 h 3307"/>
              <a:gd name="T26" fmla="*/ 645 w 3307"/>
              <a:gd name="T27" fmla="*/ 1096 h 3307"/>
              <a:gd name="T28" fmla="*/ 529 w 3307"/>
              <a:gd name="T29" fmla="*/ 1401 h 3307"/>
              <a:gd name="T30" fmla="*/ 505 w 3307"/>
              <a:gd name="T31" fmla="*/ 1740 h 3307"/>
              <a:gd name="T32" fmla="*/ 577 w 3307"/>
              <a:gd name="T33" fmla="*/ 2063 h 3307"/>
              <a:gd name="T34" fmla="*/ 734 w 3307"/>
              <a:gd name="T35" fmla="*/ 2346 h 3307"/>
              <a:gd name="T36" fmla="*/ 961 w 3307"/>
              <a:gd name="T37" fmla="*/ 2572 h 3307"/>
              <a:gd name="T38" fmla="*/ 1244 w 3307"/>
              <a:gd name="T39" fmla="*/ 2730 h 3307"/>
              <a:gd name="T40" fmla="*/ 1567 w 3307"/>
              <a:gd name="T41" fmla="*/ 2802 h 3307"/>
              <a:gd name="T42" fmla="*/ 1906 w 3307"/>
              <a:gd name="T43" fmla="*/ 2777 h 3307"/>
              <a:gd name="T44" fmla="*/ 2211 w 3307"/>
              <a:gd name="T45" fmla="*/ 2661 h 3307"/>
              <a:gd name="T46" fmla="*/ 2467 w 3307"/>
              <a:gd name="T47" fmla="*/ 2467 h 3307"/>
              <a:gd name="T48" fmla="*/ 2662 w 3307"/>
              <a:gd name="T49" fmla="*/ 2211 h 3307"/>
              <a:gd name="T50" fmla="*/ 2778 w 3307"/>
              <a:gd name="T51" fmla="*/ 1906 h 3307"/>
              <a:gd name="T52" fmla="*/ 2802 w 3307"/>
              <a:gd name="T53" fmla="*/ 1567 h 3307"/>
              <a:gd name="T54" fmla="*/ 2730 w 3307"/>
              <a:gd name="T55" fmla="*/ 1244 h 3307"/>
              <a:gd name="T56" fmla="*/ 2573 w 3307"/>
              <a:gd name="T57" fmla="*/ 961 h 3307"/>
              <a:gd name="T58" fmla="*/ 2346 w 3307"/>
              <a:gd name="T59" fmla="*/ 734 h 3307"/>
              <a:gd name="T60" fmla="*/ 2063 w 3307"/>
              <a:gd name="T61" fmla="*/ 577 h 3307"/>
              <a:gd name="T62" fmla="*/ 1740 w 3307"/>
              <a:gd name="T63" fmla="*/ 505 h 3307"/>
              <a:gd name="T64" fmla="*/ 1853 w 3307"/>
              <a:gd name="T65" fmla="*/ 12 h 3307"/>
              <a:gd name="T66" fmla="*/ 2231 w 3307"/>
              <a:gd name="T67" fmla="*/ 103 h 3307"/>
              <a:gd name="T68" fmla="*/ 2568 w 3307"/>
              <a:gd name="T69" fmla="*/ 276 h 3307"/>
              <a:gd name="T70" fmla="*/ 2855 w 3307"/>
              <a:gd name="T71" fmla="*/ 518 h 3307"/>
              <a:gd name="T72" fmla="*/ 3082 w 3307"/>
              <a:gd name="T73" fmla="*/ 819 h 3307"/>
              <a:gd name="T74" fmla="*/ 3235 w 3307"/>
              <a:gd name="T75" fmla="*/ 1167 h 3307"/>
              <a:gd name="T76" fmla="*/ 3304 w 3307"/>
              <a:gd name="T77" fmla="*/ 1552 h 3307"/>
              <a:gd name="T78" fmla="*/ 3280 w 3307"/>
              <a:gd name="T79" fmla="*/ 1951 h 3307"/>
              <a:gd name="T80" fmla="*/ 3168 w 3307"/>
              <a:gd name="T81" fmla="*/ 2319 h 3307"/>
              <a:gd name="T82" fmla="*/ 2976 w 3307"/>
              <a:gd name="T83" fmla="*/ 2645 h 3307"/>
              <a:gd name="T84" fmla="*/ 2719 w 3307"/>
              <a:gd name="T85" fmla="*/ 2918 h 3307"/>
              <a:gd name="T86" fmla="*/ 2405 w 3307"/>
              <a:gd name="T87" fmla="*/ 3127 h 3307"/>
              <a:gd name="T88" fmla="*/ 2046 w 3307"/>
              <a:gd name="T89" fmla="*/ 3260 h 3307"/>
              <a:gd name="T90" fmla="*/ 1652 w 3307"/>
              <a:gd name="T91" fmla="*/ 3307 h 3307"/>
              <a:gd name="T92" fmla="*/ 1261 w 3307"/>
              <a:gd name="T93" fmla="*/ 3260 h 3307"/>
              <a:gd name="T94" fmla="*/ 902 w 3307"/>
              <a:gd name="T95" fmla="*/ 3127 h 3307"/>
              <a:gd name="T96" fmla="*/ 588 w 3307"/>
              <a:gd name="T97" fmla="*/ 2918 h 3307"/>
              <a:gd name="T98" fmla="*/ 331 w 3307"/>
              <a:gd name="T99" fmla="*/ 2645 h 3307"/>
              <a:gd name="T100" fmla="*/ 139 w 3307"/>
              <a:gd name="T101" fmla="*/ 2319 h 3307"/>
              <a:gd name="T102" fmla="*/ 27 w 3307"/>
              <a:gd name="T103" fmla="*/ 1951 h 3307"/>
              <a:gd name="T104" fmla="*/ 3 w 3307"/>
              <a:gd name="T105" fmla="*/ 1552 h 3307"/>
              <a:gd name="T106" fmla="*/ 72 w 3307"/>
              <a:gd name="T107" fmla="*/ 1167 h 3307"/>
              <a:gd name="T108" fmla="*/ 225 w 3307"/>
              <a:gd name="T109" fmla="*/ 819 h 3307"/>
              <a:gd name="T110" fmla="*/ 452 w 3307"/>
              <a:gd name="T111" fmla="*/ 518 h 3307"/>
              <a:gd name="T112" fmla="*/ 739 w 3307"/>
              <a:gd name="T113" fmla="*/ 276 h 3307"/>
              <a:gd name="T114" fmla="*/ 1076 w 3307"/>
              <a:gd name="T115" fmla="*/ 103 h 3307"/>
              <a:gd name="T116" fmla="*/ 1454 w 3307"/>
              <a:gd name="T117" fmla="*/ 12 h 33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3307" h="3307">
                <a:moveTo>
                  <a:pt x="1652" y="651"/>
                </a:moveTo>
                <a:lnTo>
                  <a:pt x="1683" y="653"/>
                </a:lnTo>
                <a:lnTo>
                  <a:pt x="1709" y="662"/>
                </a:lnTo>
                <a:lnTo>
                  <a:pt x="1733" y="675"/>
                </a:lnTo>
                <a:lnTo>
                  <a:pt x="1754" y="692"/>
                </a:lnTo>
                <a:lnTo>
                  <a:pt x="1772" y="714"/>
                </a:lnTo>
                <a:lnTo>
                  <a:pt x="1785" y="738"/>
                </a:lnTo>
                <a:lnTo>
                  <a:pt x="1793" y="765"/>
                </a:lnTo>
                <a:lnTo>
                  <a:pt x="1796" y="794"/>
                </a:lnTo>
                <a:lnTo>
                  <a:pt x="1796" y="1595"/>
                </a:lnTo>
                <a:lnTo>
                  <a:pt x="2158" y="1969"/>
                </a:lnTo>
                <a:lnTo>
                  <a:pt x="2174" y="1989"/>
                </a:lnTo>
                <a:lnTo>
                  <a:pt x="2186" y="2011"/>
                </a:lnTo>
                <a:lnTo>
                  <a:pt x="2194" y="2034"/>
                </a:lnTo>
                <a:lnTo>
                  <a:pt x="2197" y="2058"/>
                </a:lnTo>
                <a:lnTo>
                  <a:pt x="2197" y="2082"/>
                </a:lnTo>
                <a:lnTo>
                  <a:pt x="2193" y="2106"/>
                </a:lnTo>
                <a:lnTo>
                  <a:pt x="2184" y="2130"/>
                </a:lnTo>
                <a:lnTo>
                  <a:pt x="2171" y="2151"/>
                </a:lnTo>
                <a:lnTo>
                  <a:pt x="2155" y="2171"/>
                </a:lnTo>
                <a:lnTo>
                  <a:pt x="2137" y="2185"/>
                </a:lnTo>
                <a:lnTo>
                  <a:pt x="2117" y="2196"/>
                </a:lnTo>
                <a:lnTo>
                  <a:pt x="2097" y="2204"/>
                </a:lnTo>
                <a:lnTo>
                  <a:pt x="2076" y="2209"/>
                </a:lnTo>
                <a:lnTo>
                  <a:pt x="2055" y="2211"/>
                </a:lnTo>
                <a:lnTo>
                  <a:pt x="2033" y="2209"/>
                </a:lnTo>
                <a:lnTo>
                  <a:pt x="2011" y="2204"/>
                </a:lnTo>
                <a:lnTo>
                  <a:pt x="1990" y="2195"/>
                </a:lnTo>
                <a:lnTo>
                  <a:pt x="1970" y="2183"/>
                </a:lnTo>
                <a:lnTo>
                  <a:pt x="1953" y="2167"/>
                </a:lnTo>
                <a:lnTo>
                  <a:pt x="1511" y="1712"/>
                </a:lnTo>
                <a:lnTo>
                  <a:pt x="1511" y="794"/>
                </a:lnTo>
                <a:lnTo>
                  <a:pt x="1514" y="765"/>
                </a:lnTo>
                <a:lnTo>
                  <a:pt x="1522" y="738"/>
                </a:lnTo>
                <a:lnTo>
                  <a:pt x="1535" y="714"/>
                </a:lnTo>
                <a:lnTo>
                  <a:pt x="1553" y="692"/>
                </a:lnTo>
                <a:lnTo>
                  <a:pt x="1574" y="675"/>
                </a:lnTo>
                <a:lnTo>
                  <a:pt x="1598" y="662"/>
                </a:lnTo>
                <a:lnTo>
                  <a:pt x="1624" y="653"/>
                </a:lnTo>
                <a:lnTo>
                  <a:pt x="1652" y="651"/>
                </a:lnTo>
                <a:close/>
                <a:moveTo>
                  <a:pt x="1652" y="502"/>
                </a:moveTo>
                <a:lnTo>
                  <a:pt x="1567" y="505"/>
                </a:lnTo>
                <a:lnTo>
                  <a:pt x="1483" y="514"/>
                </a:lnTo>
                <a:lnTo>
                  <a:pt x="1401" y="530"/>
                </a:lnTo>
                <a:lnTo>
                  <a:pt x="1321" y="551"/>
                </a:lnTo>
                <a:lnTo>
                  <a:pt x="1244" y="577"/>
                </a:lnTo>
                <a:lnTo>
                  <a:pt x="1168" y="609"/>
                </a:lnTo>
                <a:lnTo>
                  <a:pt x="1096" y="646"/>
                </a:lnTo>
                <a:lnTo>
                  <a:pt x="1027" y="687"/>
                </a:lnTo>
                <a:lnTo>
                  <a:pt x="961" y="734"/>
                </a:lnTo>
                <a:lnTo>
                  <a:pt x="898" y="785"/>
                </a:lnTo>
                <a:lnTo>
                  <a:pt x="840" y="840"/>
                </a:lnTo>
                <a:lnTo>
                  <a:pt x="785" y="898"/>
                </a:lnTo>
                <a:lnTo>
                  <a:pt x="734" y="961"/>
                </a:lnTo>
                <a:lnTo>
                  <a:pt x="687" y="1027"/>
                </a:lnTo>
                <a:lnTo>
                  <a:pt x="645" y="1096"/>
                </a:lnTo>
                <a:lnTo>
                  <a:pt x="609" y="1168"/>
                </a:lnTo>
                <a:lnTo>
                  <a:pt x="577" y="1244"/>
                </a:lnTo>
                <a:lnTo>
                  <a:pt x="550" y="1321"/>
                </a:lnTo>
                <a:lnTo>
                  <a:pt x="529" y="1401"/>
                </a:lnTo>
                <a:lnTo>
                  <a:pt x="514" y="1483"/>
                </a:lnTo>
                <a:lnTo>
                  <a:pt x="505" y="1567"/>
                </a:lnTo>
                <a:lnTo>
                  <a:pt x="502" y="1653"/>
                </a:lnTo>
                <a:lnTo>
                  <a:pt x="505" y="1740"/>
                </a:lnTo>
                <a:lnTo>
                  <a:pt x="514" y="1824"/>
                </a:lnTo>
                <a:lnTo>
                  <a:pt x="529" y="1906"/>
                </a:lnTo>
                <a:lnTo>
                  <a:pt x="550" y="1985"/>
                </a:lnTo>
                <a:lnTo>
                  <a:pt x="577" y="2063"/>
                </a:lnTo>
                <a:lnTo>
                  <a:pt x="609" y="2139"/>
                </a:lnTo>
                <a:lnTo>
                  <a:pt x="645" y="2211"/>
                </a:lnTo>
                <a:lnTo>
                  <a:pt x="687" y="2280"/>
                </a:lnTo>
                <a:lnTo>
                  <a:pt x="734" y="2346"/>
                </a:lnTo>
                <a:lnTo>
                  <a:pt x="785" y="2408"/>
                </a:lnTo>
                <a:lnTo>
                  <a:pt x="840" y="2467"/>
                </a:lnTo>
                <a:lnTo>
                  <a:pt x="898" y="2522"/>
                </a:lnTo>
                <a:lnTo>
                  <a:pt x="961" y="2572"/>
                </a:lnTo>
                <a:lnTo>
                  <a:pt x="1027" y="2620"/>
                </a:lnTo>
                <a:lnTo>
                  <a:pt x="1096" y="2661"/>
                </a:lnTo>
                <a:lnTo>
                  <a:pt x="1168" y="2698"/>
                </a:lnTo>
                <a:lnTo>
                  <a:pt x="1244" y="2730"/>
                </a:lnTo>
                <a:lnTo>
                  <a:pt x="1321" y="2756"/>
                </a:lnTo>
                <a:lnTo>
                  <a:pt x="1401" y="2777"/>
                </a:lnTo>
                <a:lnTo>
                  <a:pt x="1483" y="2793"/>
                </a:lnTo>
                <a:lnTo>
                  <a:pt x="1567" y="2802"/>
                </a:lnTo>
                <a:lnTo>
                  <a:pt x="1652" y="2805"/>
                </a:lnTo>
                <a:lnTo>
                  <a:pt x="1740" y="2802"/>
                </a:lnTo>
                <a:lnTo>
                  <a:pt x="1824" y="2793"/>
                </a:lnTo>
                <a:lnTo>
                  <a:pt x="1906" y="2777"/>
                </a:lnTo>
                <a:lnTo>
                  <a:pt x="1986" y="2756"/>
                </a:lnTo>
                <a:lnTo>
                  <a:pt x="2063" y="2730"/>
                </a:lnTo>
                <a:lnTo>
                  <a:pt x="2139" y="2698"/>
                </a:lnTo>
                <a:lnTo>
                  <a:pt x="2211" y="2661"/>
                </a:lnTo>
                <a:lnTo>
                  <a:pt x="2280" y="2620"/>
                </a:lnTo>
                <a:lnTo>
                  <a:pt x="2346" y="2572"/>
                </a:lnTo>
                <a:lnTo>
                  <a:pt x="2409" y="2522"/>
                </a:lnTo>
                <a:lnTo>
                  <a:pt x="2467" y="2467"/>
                </a:lnTo>
                <a:lnTo>
                  <a:pt x="2522" y="2408"/>
                </a:lnTo>
                <a:lnTo>
                  <a:pt x="2573" y="2346"/>
                </a:lnTo>
                <a:lnTo>
                  <a:pt x="2620" y="2280"/>
                </a:lnTo>
                <a:lnTo>
                  <a:pt x="2662" y="2211"/>
                </a:lnTo>
                <a:lnTo>
                  <a:pt x="2698" y="2139"/>
                </a:lnTo>
                <a:lnTo>
                  <a:pt x="2730" y="2063"/>
                </a:lnTo>
                <a:lnTo>
                  <a:pt x="2757" y="1985"/>
                </a:lnTo>
                <a:lnTo>
                  <a:pt x="2778" y="1906"/>
                </a:lnTo>
                <a:lnTo>
                  <a:pt x="2793" y="1824"/>
                </a:lnTo>
                <a:lnTo>
                  <a:pt x="2802" y="1740"/>
                </a:lnTo>
                <a:lnTo>
                  <a:pt x="2805" y="1653"/>
                </a:lnTo>
                <a:lnTo>
                  <a:pt x="2802" y="1567"/>
                </a:lnTo>
                <a:lnTo>
                  <a:pt x="2793" y="1483"/>
                </a:lnTo>
                <a:lnTo>
                  <a:pt x="2778" y="1401"/>
                </a:lnTo>
                <a:lnTo>
                  <a:pt x="2757" y="1321"/>
                </a:lnTo>
                <a:lnTo>
                  <a:pt x="2730" y="1244"/>
                </a:lnTo>
                <a:lnTo>
                  <a:pt x="2698" y="1168"/>
                </a:lnTo>
                <a:lnTo>
                  <a:pt x="2662" y="1096"/>
                </a:lnTo>
                <a:lnTo>
                  <a:pt x="2620" y="1027"/>
                </a:lnTo>
                <a:lnTo>
                  <a:pt x="2573" y="961"/>
                </a:lnTo>
                <a:lnTo>
                  <a:pt x="2522" y="898"/>
                </a:lnTo>
                <a:lnTo>
                  <a:pt x="2467" y="840"/>
                </a:lnTo>
                <a:lnTo>
                  <a:pt x="2409" y="785"/>
                </a:lnTo>
                <a:lnTo>
                  <a:pt x="2346" y="734"/>
                </a:lnTo>
                <a:lnTo>
                  <a:pt x="2280" y="687"/>
                </a:lnTo>
                <a:lnTo>
                  <a:pt x="2211" y="646"/>
                </a:lnTo>
                <a:lnTo>
                  <a:pt x="2139" y="609"/>
                </a:lnTo>
                <a:lnTo>
                  <a:pt x="2063" y="577"/>
                </a:lnTo>
                <a:lnTo>
                  <a:pt x="1986" y="551"/>
                </a:lnTo>
                <a:lnTo>
                  <a:pt x="1906" y="530"/>
                </a:lnTo>
                <a:lnTo>
                  <a:pt x="1824" y="514"/>
                </a:lnTo>
                <a:lnTo>
                  <a:pt x="1740" y="505"/>
                </a:lnTo>
                <a:lnTo>
                  <a:pt x="1652" y="502"/>
                </a:lnTo>
                <a:close/>
                <a:moveTo>
                  <a:pt x="1652" y="0"/>
                </a:moveTo>
                <a:lnTo>
                  <a:pt x="1755" y="3"/>
                </a:lnTo>
                <a:lnTo>
                  <a:pt x="1853" y="12"/>
                </a:lnTo>
                <a:lnTo>
                  <a:pt x="1951" y="27"/>
                </a:lnTo>
                <a:lnTo>
                  <a:pt x="2046" y="47"/>
                </a:lnTo>
                <a:lnTo>
                  <a:pt x="2140" y="72"/>
                </a:lnTo>
                <a:lnTo>
                  <a:pt x="2231" y="103"/>
                </a:lnTo>
                <a:lnTo>
                  <a:pt x="2319" y="139"/>
                </a:lnTo>
                <a:lnTo>
                  <a:pt x="2405" y="180"/>
                </a:lnTo>
                <a:lnTo>
                  <a:pt x="2488" y="225"/>
                </a:lnTo>
                <a:lnTo>
                  <a:pt x="2568" y="276"/>
                </a:lnTo>
                <a:lnTo>
                  <a:pt x="2646" y="331"/>
                </a:lnTo>
                <a:lnTo>
                  <a:pt x="2719" y="389"/>
                </a:lnTo>
                <a:lnTo>
                  <a:pt x="2789" y="452"/>
                </a:lnTo>
                <a:lnTo>
                  <a:pt x="2855" y="518"/>
                </a:lnTo>
                <a:lnTo>
                  <a:pt x="2918" y="588"/>
                </a:lnTo>
                <a:lnTo>
                  <a:pt x="2976" y="661"/>
                </a:lnTo>
                <a:lnTo>
                  <a:pt x="3031" y="739"/>
                </a:lnTo>
                <a:lnTo>
                  <a:pt x="3082" y="819"/>
                </a:lnTo>
                <a:lnTo>
                  <a:pt x="3127" y="902"/>
                </a:lnTo>
                <a:lnTo>
                  <a:pt x="3168" y="988"/>
                </a:lnTo>
                <a:lnTo>
                  <a:pt x="3204" y="1076"/>
                </a:lnTo>
                <a:lnTo>
                  <a:pt x="3235" y="1167"/>
                </a:lnTo>
                <a:lnTo>
                  <a:pt x="3260" y="1261"/>
                </a:lnTo>
                <a:lnTo>
                  <a:pt x="3280" y="1356"/>
                </a:lnTo>
                <a:lnTo>
                  <a:pt x="3295" y="1454"/>
                </a:lnTo>
                <a:lnTo>
                  <a:pt x="3304" y="1552"/>
                </a:lnTo>
                <a:lnTo>
                  <a:pt x="3307" y="1653"/>
                </a:lnTo>
                <a:lnTo>
                  <a:pt x="3304" y="1754"/>
                </a:lnTo>
                <a:lnTo>
                  <a:pt x="3295" y="1853"/>
                </a:lnTo>
                <a:lnTo>
                  <a:pt x="3280" y="1951"/>
                </a:lnTo>
                <a:lnTo>
                  <a:pt x="3260" y="2046"/>
                </a:lnTo>
                <a:lnTo>
                  <a:pt x="3235" y="2140"/>
                </a:lnTo>
                <a:lnTo>
                  <a:pt x="3204" y="2231"/>
                </a:lnTo>
                <a:lnTo>
                  <a:pt x="3168" y="2319"/>
                </a:lnTo>
                <a:lnTo>
                  <a:pt x="3127" y="2405"/>
                </a:lnTo>
                <a:lnTo>
                  <a:pt x="3082" y="2488"/>
                </a:lnTo>
                <a:lnTo>
                  <a:pt x="3031" y="2568"/>
                </a:lnTo>
                <a:lnTo>
                  <a:pt x="2976" y="2645"/>
                </a:lnTo>
                <a:lnTo>
                  <a:pt x="2918" y="2719"/>
                </a:lnTo>
                <a:lnTo>
                  <a:pt x="2855" y="2789"/>
                </a:lnTo>
                <a:lnTo>
                  <a:pt x="2789" y="2855"/>
                </a:lnTo>
                <a:lnTo>
                  <a:pt x="2719" y="2918"/>
                </a:lnTo>
                <a:lnTo>
                  <a:pt x="2646" y="2976"/>
                </a:lnTo>
                <a:lnTo>
                  <a:pt x="2568" y="3031"/>
                </a:lnTo>
                <a:lnTo>
                  <a:pt x="2488" y="3082"/>
                </a:lnTo>
                <a:lnTo>
                  <a:pt x="2405" y="3127"/>
                </a:lnTo>
                <a:lnTo>
                  <a:pt x="2319" y="3168"/>
                </a:lnTo>
                <a:lnTo>
                  <a:pt x="2231" y="3204"/>
                </a:lnTo>
                <a:lnTo>
                  <a:pt x="2140" y="3235"/>
                </a:lnTo>
                <a:lnTo>
                  <a:pt x="2046" y="3260"/>
                </a:lnTo>
                <a:lnTo>
                  <a:pt x="1951" y="3280"/>
                </a:lnTo>
                <a:lnTo>
                  <a:pt x="1853" y="3295"/>
                </a:lnTo>
                <a:lnTo>
                  <a:pt x="1755" y="3304"/>
                </a:lnTo>
                <a:lnTo>
                  <a:pt x="1652" y="3307"/>
                </a:lnTo>
                <a:lnTo>
                  <a:pt x="1552" y="3304"/>
                </a:lnTo>
                <a:lnTo>
                  <a:pt x="1454" y="3295"/>
                </a:lnTo>
                <a:lnTo>
                  <a:pt x="1356" y="3280"/>
                </a:lnTo>
                <a:lnTo>
                  <a:pt x="1261" y="3260"/>
                </a:lnTo>
                <a:lnTo>
                  <a:pt x="1167" y="3235"/>
                </a:lnTo>
                <a:lnTo>
                  <a:pt x="1076" y="3204"/>
                </a:lnTo>
                <a:lnTo>
                  <a:pt x="988" y="3168"/>
                </a:lnTo>
                <a:lnTo>
                  <a:pt x="902" y="3127"/>
                </a:lnTo>
                <a:lnTo>
                  <a:pt x="819" y="3082"/>
                </a:lnTo>
                <a:lnTo>
                  <a:pt x="739" y="3031"/>
                </a:lnTo>
                <a:lnTo>
                  <a:pt x="661" y="2976"/>
                </a:lnTo>
                <a:lnTo>
                  <a:pt x="588" y="2918"/>
                </a:lnTo>
                <a:lnTo>
                  <a:pt x="518" y="2855"/>
                </a:lnTo>
                <a:lnTo>
                  <a:pt x="452" y="2789"/>
                </a:lnTo>
                <a:lnTo>
                  <a:pt x="389" y="2719"/>
                </a:lnTo>
                <a:lnTo>
                  <a:pt x="331" y="2645"/>
                </a:lnTo>
                <a:lnTo>
                  <a:pt x="276" y="2568"/>
                </a:lnTo>
                <a:lnTo>
                  <a:pt x="225" y="2488"/>
                </a:lnTo>
                <a:lnTo>
                  <a:pt x="180" y="2405"/>
                </a:lnTo>
                <a:lnTo>
                  <a:pt x="139" y="2319"/>
                </a:lnTo>
                <a:lnTo>
                  <a:pt x="103" y="2231"/>
                </a:lnTo>
                <a:lnTo>
                  <a:pt x="72" y="2140"/>
                </a:lnTo>
                <a:lnTo>
                  <a:pt x="47" y="2046"/>
                </a:lnTo>
                <a:lnTo>
                  <a:pt x="27" y="1951"/>
                </a:lnTo>
                <a:lnTo>
                  <a:pt x="12" y="1853"/>
                </a:lnTo>
                <a:lnTo>
                  <a:pt x="3" y="1754"/>
                </a:lnTo>
                <a:lnTo>
                  <a:pt x="0" y="1653"/>
                </a:lnTo>
                <a:lnTo>
                  <a:pt x="3" y="1552"/>
                </a:lnTo>
                <a:lnTo>
                  <a:pt x="12" y="1454"/>
                </a:lnTo>
                <a:lnTo>
                  <a:pt x="27" y="1356"/>
                </a:lnTo>
                <a:lnTo>
                  <a:pt x="47" y="1261"/>
                </a:lnTo>
                <a:lnTo>
                  <a:pt x="72" y="1167"/>
                </a:lnTo>
                <a:lnTo>
                  <a:pt x="103" y="1076"/>
                </a:lnTo>
                <a:lnTo>
                  <a:pt x="139" y="988"/>
                </a:lnTo>
                <a:lnTo>
                  <a:pt x="180" y="902"/>
                </a:lnTo>
                <a:lnTo>
                  <a:pt x="225" y="819"/>
                </a:lnTo>
                <a:lnTo>
                  <a:pt x="276" y="739"/>
                </a:lnTo>
                <a:lnTo>
                  <a:pt x="331" y="661"/>
                </a:lnTo>
                <a:lnTo>
                  <a:pt x="389" y="588"/>
                </a:lnTo>
                <a:lnTo>
                  <a:pt x="452" y="518"/>
                </a:lnTo>
                <a:lnTo>
                  <a:pt x="518" y="452"/>
                </a:lnTo>
                <a:lnTo>
                  <a:pt x="588" y="389"/>
                </a:lnTo>
                <a:lnTo>
                  <a:pt x="661" y="331"/>
                </a:lnTo>
                <a:lnTo>
                  <a:pt x="739" y="276"/>
                </a:lnTo>
                <a:lnTo>
                  <a:pt x="819" y="225"/>
                </a:lnTo>
                <a:lnTo>
                  <a:pt x="902" y="180"/>
                </a:lnTo>
                <a:lnTo>
                  <a:pt x="988" y="139"/>
                </a:lnTo>
                <a:lnTo>
                  <a:pt x="1076" y="103"/>
                </a:lnTo>
                <a:lnTo>
                  <a:pt x="1167" y="72"/>
                </a:lnTo>
                <a:lnTo>
                  <a:pt x="1261" y="47"/>
                </a:lnTo>
                <a:lnTo>
                  <a:pt x="1356" y="27"/>
                </a:lnTo>
                <a:lnTo>
                  <a:pt x="1454" y="12"/>
                </a:lnTo>
                <a:lnTo>
                  <a:pt x="1552" y="3"/>
                </a:lnTo>
                <a:lnTo>
                  <a:pt x="1652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 editAs="oneCell">
    <xdr:from>
      <xdr:col>7</xdr:col>
      <xdr:colOff>123825</xdr:colOff>
      <xdr:row>4</xdr:row>
      <xdr:rowOff>95250</xdr:rowOff>
    </xdr:from>
    <xdr:to>
      <xdr:col>7</xdr:col>
      <xdr:colOff>323850</xdr:colOff>
      <xdr:row>4</xdr:row>
      <xdr:rowOff>257175</xdr:rowOff>
    </xdr:to>
    <xdr:grpSp>
      <xdr:nvGrpSpPr>
        <xdr:cNvPr id="2061" name="Значок описания" descr="Описание">
          <a:extLst>
            <a:ext uri="{FF2B5EF4-FFF2-40B4-BE49-F238E27FC236}">
              <a16:creationId xmlns="" xmlns:a16="http://schemas.microsoft.com/office/drawing/2014/main" id="{00000000-0008-0000-0100-00000D080000}"/>
            </a:ext>
          </a:extLst>
        </xdr:cNvPr>
        <xdr:cNvGrpSpPr>
          <a:grpSpLocks noChangeAspect="1"/>
        </xdr:cNvGrpSpPr>
      </xdr:nvGrpSpPr>
      <xdr:grpSpPr bwMode="auto">
        <a:xfrm>
          <a:off x="7848600" y="809625"/>
          <a:ext cx="200025" cy="161925"/>
          <a:chOff x="530" y="70"/>
          <a:chExt cx="21" cy="17"/>
        </a:xfrm>
      </xdr:grpSpPr>
      <xdr:sp macro="" textlink="">
        <xdr:nvSpPr>
          <xdr:cNvPr id="2062" name="Прямоугольник 14">
            <a:extLst>
              <a:ext uri="{FF2B5EF4-FFF2-40B4-BE49-F238E27FC236}">
                <a16:creationId xmlns="" xmlns:a16="http://schemas.microsoft.com/office/drawing/2014/main" id="{00000000-0008-0000-0100-00000E080000}"/>
              </a:ext>
            </a:extLst>
          </xdr:cNvPr>
          <xdr:cNvSpPr>
            <a:spLocks noChangeArrowheads="1"/>
          </xdr:cNvSpPr>
        </xdr:nvSpPr>
        <xdr:spPr bwMode="auto">
          <a:xfrm>
            <a:off x="530" y="70"/>
            <a:ext cx="21" cy="17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63" name="Полилиния 15">
            <a:extLst>
              <a:ext uri="{FF2B5EF4-FFF2-40B4-BE49-F238E27FC236}">
                <a16:creationId xmlns="" xmlns:a16="http://schemas.microsoft.com/office/drawing/2014/main" id="{00000000-0008-0000-0100-00000F080000}"/>
              </a:ext>
            </a:extLst>
          </xdr:cNvPr>
          <xdr:cNvSpPr>
            <a:spLocks noEditPoints="1"/>
          </xdr:cNvSpPr>
        </xdr:nvSpPr>
        <xdr:spPr bwMode="auto">
          <a:xfrm>
            <a:off x="530" y="70"/>
            <a:ext cx="20" cy="17"/>
          </a:xfrm>
          <a:custGeom>
            <a:avLst/>
            <a:gdLst>
              <a:gd name="T0" fmla="*/ 3165 w 3165"/>
              <a:gd name="T1" fmla="*/ 2687 h 2687"/>
              <a:gd name="T2" fmla="*/ 339 w 3165"/>
              <a:gd name="T3" fmla="*/ 2009 h 2687"/>
              <a:gd name="T4" fmla="*/ 471 w 3165"/>
              <a:gd name="T5" fmla="*/ 2036 h 2687"/>
              <a:gd name="T6" fmla="*/ 578 w 3165"/>
              <a:gd name="T7" fmla="*/ 2108 h 2687"/>
              <a:gd name="T8" fmla="*/ 651 w 3165"/>
              <a:gd name="T9" fmla="*/ 2215 h 2687"/>
              <a:gd name="T10" fmla="*/ 677 w 3165"/>
              <a:gd name="T11" fmla="*/ 2346 h 2687"/>
              <a:gd name="T12" fmla="*/ 651 w 3165"/>
              <a:gd name="T13" fmla="*/ 2478 h 2687"/>
              <a:gd name="T14" fmla="*/ 578 w 3165"/>
              <a:gd name="T15" fmla="*/ 2585 h 2687"/>
              <a:gd name="T16" fmla="*/ 471 w 3165"/>
              <a:gd name="T17" fmla="*/ 2658 h 2687"/>
              <a:gd name="T18" fmla="*/ 339 w 3165"/>
              <a:gd name="T19" fmla="*/ 2684 h 2687"/>
              <a:gd name="T20" fmla="*/ 207 w 3165"/>
              <a:gd name="T21" fmla="*/ 2658 h 2687"/>
              <a:gd name="T22" fmla="*/ 100 w 3165"/>
              <a:gd name="T23" fmla="*/ 2585 h 2687"/>
              <a:gd name="T24" fmla="*/ 26 w 3165"/>
              <a:gd name="T25" fmla="*/ 2478 h 2687"/>
              <a:gd name="T26" fmla="*/ 0 w 3165"/>
              <a:gd name="T27" fmla="*/ 2346 h 2687"/>
              <a:gd name="T28" fmla="*/ 26 w 3165"/>
              <a:gd name="T29" fmla="*/ 2215 h 2687"/>
              <a:gd name="T30" fmla="*/ 100 w 3165"/>
              <a:gd name="T31" fmla="*/ 2108 h 2687"/>
              <a:gd name="T32" fmla="*/ 207 w 3165"/>
              <a:gd name="T33" fmla="*/ 2036 h 2687"/>
              <a:gd name="T34" fmla="*/ 339 w 3165"/>
              <a:gd name="T35" fmla="*/ 2009 h 2687"/>
              <a:gd name="T36" fmla="*/ 3165 w 3165"/>
              <a:gd name="T37" fmla="*/ 1671 h 2687"/>
              <a:gd name="T38" fmla="*/ 339 w 3165"/>
              <a:gd name="T39" fmla="*/ 971 h 2687"/>
              <a:gd name="T40" fmla="*/ 471 w 3165"/>
              <a:gd name="T41" fmla="*/ 997 h 2687"/>
              <a:gd name="T42" fmla="*/ 578 w 3165"/>
              <a:gd name="T43" fmla="*/ 1070 h 2687"/>
              <a:gd name="T44" fmla="*/ 651 w 3165"/>
              <a:gd name="T45" fmla="*/ 1177 h 2687"/>
              <a:gd name="T46" fmla="*/ 677 w 3165"/>
              <a:gd name="T47" fmla="*/ 1308 h 2687"/>
              <a:gd name="T48" fmla="*/ 651 w 3165"/>
              <a:gd name="T49" fmla="*/ 1440 h 2687"/>
              <a:gd name="T50" fmla="*/ 578 w 3165"/>
              <a:gd name="T51" fmla="*/ 1547 h 2687"/>
              <a:gd name="T52" fmla="*/ 471 w 3165"/>
              <a:gd name="T53" fmla="*/ 1619 h 2687"/>
              <a:gd name="T54" fmla="*/ 339 w 3165"/>
              <a:gd name="T55" fmla="*/ 1646 h 2687"/>
              <a:gd name="T56" fmla="*/ 207 w 3165"/>
              <a:gd name="T57" fmla="*/ 1619 h 2687"/>
              <a:gd name="T58" fmla="*/ 100 w 3165"/>
              <a:gd name="T59" fmla="*/ 1547 h 2687"/>
              <a:gd name="T60" fmla="*/ 26 w 3165"/>
              <a:gd name="T61" fmla="*/ 1440 h 2687"/>
              <a:gd name="T62" fmla="*/ 0 w 3165"/>
              <a:gd name="T63" fmla="*/ 1308 h 2687"/>
              <a:gd name="T64" fmla="*/ 26 w 3165"/>
              <a:gd name="T65" fmla="*/ 1177 h 2687"/>
              <a:gd name="T66" fmla="*/ 100 w 3165"/>
              <a:gd name="T67" fmla="*/ 1070 h 2687"/>
              <a:gd name="T68" fmla="*/ 207 w 3165"/>
              <a:gd name="T69" fmla="*/ 997 h 2687"/>
              <a:gd name="T70" fmla="*/ 339 w 3165"/>
              <a:gd name="T71" fmla="*/ 971 h 2687"/>
              <a:gd name="T72" fmla="*/ 3165 w 3165"/>
              <a:gd name="T73" fmla="*/ 654 h 2687"/>
              <a:gd name="T74" fmla="*/ 339 w 3165"/>
              <a:gd name="T75" fmla="*/ 0 h 2687"/>
              <a:gd name="T76" fmla="*/ 471 w 3165"/>
              <a:gd name="T77" fmla="*/ 27 h 2687"/>
              <a:gd name="T78" fmla="*/ 578 w 3165"/>
              <a:gd name="T79" fmla="*/ 99 h 2687"/>
              <a:gd name="T80" fmla="*/ 651 w 3165"/>
              <a:gd name="T81" fmla="*/ 206 h 2687"/>
              <a:gd name="T82" fmla="*/ 677 w 3165"/>
              <a:gd name="T83" fmla="*/ 338 h 2687"/>
              <a:gd name="T84" fmla="*/ 651 w 3165"/>
              <a:gd name="T85" fmla="*/ 469 h 2687"/>
              <a:gd name="T86" fmla="*/ 578 w 3165"/>
              <a:gd name="T87" fmla="*/ 576 h 2687"/>
              <a:gd name="T88" fmla="*/ 471 w 3165"/>
              <a:gd name="T89" fmla="*/ 648 h 2687"/>
              <a:gd name="T90" fmla="*/ 339 w 3165"/>
              <a:gd name="T91" fmla="*/ 675 h 2687"/>
              <a:gd name="T92" fmla="*/ 207 w 3165"/>
              <a:gd name="T93" fmla="*/ 648 h 2687"/>
              <a:gd name="T94" fmla="*/ 100 w 3165"/>
              <a:gd name="T95" fmla="*/ 576 h 2687"/>
              <a:gd name="T96" fmla="*/ 26 w 3165"/>
              <a:gd name="T97" fmla="*/ 469 h 2687"/>
              <a:gd name="T98" fmla="*/ 0 w 3165"/>
              <a:gd name="T99" fmla="*/ 338 h 2687"/>
              <a:gd name="T100" fmla="*/ 26 w 3165"/>
              <a:gd name="T101" fmla="*/ 206 h 2687"/>
              <a:gd name="T102" fmla="*/ 100 w 3165"/>
              <a:gd name="T103" fmla="*/ 99 h 2687"/>
              <a:gd name="T104" fmla="*/ 207 w 3165"/>
              <a:gd name="T105" fmla="*/ 27 h 2687"/>
              <a:gd name="T106" fmla="*/ 339 w 3165"/>
              <a:gd name="T107" fmla="*/ 0 h 268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165" h="2687">
                <a:moveTo>
                  <a:pt x="1077" y="2043"/>
                </a:moveTo>
                <a:lnTo>
                  <a:pt x="3165" y="2043"/>
                </a:lnTo>
                <a:lnTo>
                  <a:pt x="3165" y="2687"/>
                </a:lnTo>
                <a:lnTo>
                  <a:pt x="1077" y="2687"/>
                </a:lnTo>
                <a:lnTo>
                  <a:pt x="1077" y="2043"/>
                </a:lnTo>
                <a:close/>
                <a:moveTo>
                  <a:pt x="339" y="2009"/>
                </a:moveTo>
                <a:lnTo>
                  <a:pt x="385" y="2013"/>
                </a:lnTo>
                <a:lnTo>
                  <a:pt x="428" y="2022"/>
                </a:lnTo>
                <a:lnTo>
                  <a:pt x="471" y="2036"/>
                </a:lnTo>
                <a:lnTo>
                  <a:pt x="510" y="2055"/>
                </a:lnTo>
                <a:lnTo>
                  <a:pt x="546" y="2080"/>
                </a:lnTo>
                <a:lnTo>
                  <a:pt x="578" y="2108"/>
                </a:lnTo>
                <a:lnTo>
                  <a:pt x="606" y="2140"/>
                </a:lnTo>
                <a:lnTo>
                  <a:pt x="630" y="2176"/>
                </a:lnTo>
                <a:lnTo>
                  <a:pt x="651" y="2215"/>
                </a:lnTo>
                <a:lnTo>
                  <a:pt x="665" y="2257"/>
                </a:lnTo>
                <a:lnTo>
                  <a:pt x="674" y="2301"/>
                </a:lnTo>
                <a:lnTo>
                  <a:pt x="677" y="2346"/>
                </a:lnTo>
                <a:lnTo>
                  <a:pt x="674" y="2392"/>
                </a:lnTo>
                <a:lnTo>
                  <a:pt x="665" y="2437"/>
                </a:lnTo>
                <a:lnTo>
                  <a:pt x="651" y="2478"/>
                </a:lnTo>
                <a:lnTo>
                  <a:pt x="630" y="2517"/>
                </a:lnTo>
                <a:lnTo>
                  <a:pt x="606" y="2553"/>
                </a:lnTo>
                <a:lnTo>
                  <a:pt x="578" y="2585"/>
                </a:lnTo>
                <a:lnTo>
                  <a:pt x="546" y="2614"/>
                </a:lnTo>
                <a:lnTo>
                  <a:pt x="510" y="2638"/>
                </a:lnTo>
                <a:lnTo>
                  <a:pt x="471" y="2658"/>
                </a:lnTo>
                <a:lnTo>
                  <a:pt x="428" y="2672"/>
                </a:lnTo>
                <a:lnTo>
                  <a:pt x="385" y="2681"/>
                </a:lnTo>
                <a:lnTo>
                  <a:pt x="339" y="2684"/>
                </a:lnTo>
                <a:lnTo>
                  <a:pt x="293" y="2681"/>
                </a:lnTo>
                <a:lnTo>
                  <a:pt x="248" y="2672"/>
                </a:lnTo>
                <a:lnTo>
                  <a:pt x="207" y="2658"/>
                </a:lnTo>
                <a:lnTo>
                  <a:pt x="168" y="2638"/>
                </a:lnTo>
                <a:lnTo>
                  <a:pt x="132" y="2614"/>
                </a:lnTo>
                <a:lnTo>
                  <a:pt x="100" y="2585"/>
                </a:lnTo>
                <a:lnTo>
                  <a:pt x="70" y="2553"/>
                </a:lnTo>
                <a:lnTo>
                  <a:pt x="46" y="2517"/>
                </a:lnTo>
                <a:lnTo>
                  <a:pt x="26" y="2478"/>
                </a:lnTo>
                <a:lnTo>
                  <a:pt x="12" y="2437"/>
                </a:lnTo>
                <a:lnTo>
                  <a:pt x="3" y="2392"/>
                </a:lnTo>
                <a:lnTo>
                  <a:pt x="0" y="2346"/>
                </a:lnTo>
                <a:lnTo>
                  <a:pt x="3" y="2301"/>
                </a:lnTo>
                <a:lnTo>
                  <a:pt x="12" y="2257"/>
                </a:lnTo>
                <a:lnTo>
                  <a:pt x="26" y="2215"/>
                </a:lnTo>
                <a:lnTo>
                  <a:pt x="46" y="2176"/>
                </a:lnTo>
                <a:lnTo>
                  <a:pt x="70" y="2140"/>
                </a:lnTo>
                <a:lnTo>
                  <a:pt x="100" y="2108"/>
                </a:lnTo>
                <a:lnTo>
                  <a:pt x="132" y="2080"/>
                </a:lnTo>
                <a:lnTo>
                  <a:pt x="168" y="2055"/>
                </a:lnTo>
                <a:lnTo>
                  <a:pt x="207" y="2036"/>
                </a:lnTo>
                <a:lnTo>
                  <a:pt x="248" y="2022"/>
                </a:lnTo>
                <a:lnTo>
                  <a:pt x="293" y="2013"/>
                </a:lnTo>
                <a:lnTo>
                  <a:pt x="339" y="2009"/>
                </a:lnTo>
                <a:close/>
                <a:moveTo>
                  <a:pt x="1077" y="1026"/>
                </a:moveTo>
                <a:lnTo>
                  <a:pt x="3165" y="1026"/>
                </a:lnTo>
                <a:lnTo>
                  <a:pt x="3165" y="1671"/>
                </a:lnTo>
                <a:lnTo>
                  <a:pt x="1077" y="1671"/>
                </a:lnTo>
                <a:lnTo>
                  <a:pt x="1077" y="1026"/>
                </a:lnTo>
                <a:close/>
                <a:moveTo>
                  <a:pt x="339" y="971"/>
                </a:moveTo>
                <a:lnTo>
                  <a:pt x="385" y="974"/>
                </a:lnTo>
                <a:lnTo>
                  <a:pt x="428" y="983"/>
                </a:lnTo>
                <a:lnTo>
                  <a:pt x="471" y="997"/>
                </a:lnTo>
                <a:lnTo>
                  <a:pt x="510" y="1017"/>
                </a:lnTo>
                <a:lnTo>
                  <a:pt x="546" y="1041"/>
                </a:lnTo>
                <a:lnTo>
                  <a:pt x="578" y="1070"/>
                </a:lnTo>
                <a:lnTo>
                  <a:pt x="606" y="1102"/>
                </a:lnTo>
                <a:lnTo>
                  <a:pt x="630" y="1138"/>
                </a:lnTo>
                <a:lnTo>
                  <a:pt x="651" y="1177"/>
                </a:lnTo>
                <a:lnTo>
                  <a:pt x="665" y="1218"/>
                </a:lnTo>
                <a:lnTo>
                  <a:pt x="674" y="1262"/>
                </a:lnTo>
                <a:lnTo>
                  <a:pt x="677" y="1308"/>
                </a:lnTo>
                <a:lnTo>
                  <a:pt x="674" y="1354"/>
                </a:lnTo>
                <a:lnTo>
                  <a:pt x="665" y="1398"/>
                </a:lnTo>
                <a:lnTo>
                  <a:pt x="651" y="1440"/>
                </a:lnTo>
                <a:lnTo>
                  <a:pt x="630" y="1479"/>
                </a:lnTo>
                <a:lnTo>
                  <a:pt x="606" y="1515"/>
                </a:lnTo>
                <a:lnTo>
                  <a:pt x="578" y="1547"/>
                </a:lnTo>
                <a:lnTo>
                  <a:pt x="546" y="1575"/>
                </a:lnTo>
                <a:lnTo>
                  <a:pt x="510" y="1600"/>
                </a:lnTo>
                <a:lnTo>
                  <a:pt x="471" y="1619"/>
                </a:lnTo>
                <a:lnTo>
                  <a:pt x="428" y="1633"/>
                </a:lnTo>
                <a:lnTo>
                  <a:pt x="385" y="1642"/>
                </a:lnTo>
                <a:lnTo>
                  <a:pt x="339" y="1646"/>
                </a:lnTo>
                <a:lnTo>
                  <a:pt x="293" y="1642"/>
                </a:lnTo>
                <a:lnTo>
                  <a:pt x="248" y="1633"/>
                </a:lnTo>
                <a:lnTo>
                  <a:pt x="207" y="1619"/>
                </a:lnTo>
                <a:lnTo>
                  <a:pt x="168" y="1600"/>
                </a:lnTo>
                <a:lnTo>
                  <a:pt x="132" y="1575"/>
                </a:lnTo>
                <a:lnTo>
                  <a:pt x="100" y="1547"/>
                </a:lnTo>
                <a:lnTo>
                  <a:pt x="70" y="1515"/>
                </a:lnTo>
                <a:lnTo>
                  <a:pt x="46" y="1479"/>
                </a:lnTo>
                <a:lnTo>
                  <a:pt x="26" y="1440"/>
                </a:lnTo>
                <a:lnTo>
                  <a:pt x="12" y="1398"/>
                </a:lnTo>
                <a:lnTo>
                  <a:pt x="3" y="1354"/>
                </a:lnTo>
                <a:lnTo>
                  <a:pt x="0" y="1308"/>
                </a:lnTo>
                <a:lnTo>
                  <a:pt x="3" y="1262"/>
                </a:lnTo>
                <a:lnTo>
                  <a:pt x="12" y="1218"/>
                </a:lnTo>
                <a:lnTo>
                  <a:pt x="26" y="1177"/>
                </a:lnTo>
                <a:lnTo>
                  <a:pt x="46" y="1138"/>
                </a:lnTo>
                <a:lnTo>
                  <a:pt x="70" y="1102"/>
                </a:lnTo>
                <a:lnTo>
                  <a:pt x="100" y="1070"/>
                </a:lnTo>
                <a:lnTo>
                  <a:pt x="132" y="1041"/>
                </a:lnTo>
                <a:lnTo>
                  <a:pt x="168" y="1017"/>
                </a:lnTo>
                <a:lnTo>
                  <a:pt x="207" y="997"/>
                </a:lnTo>
                <a:lnTo>
                  <a:pt x="248" y="983"/>
                </a:lnTo>
                <a:lnTo>
                  <a:pt x="293" y="974"/>
                </a:lnTo>
                <a:lnTo>
                  <a:pt x="339" y="971"/>
                </a:lnTo>
                <a:close/>
                <a:moveTo>
                  <a:pt x="1077" y="10"/>
                </a:moveTo>
                <a:lnTo>
                  <a:pt x="3165" y="10"/>
                </a:lnTo>
                <a:lnTo>
                  <a:pt x="3165" y="654"/>
                </a:lnTo>
                <a:lnTo>
                  <a:pt x="1077" y="654"/>
                </a:lnTo>
                <a:lnTo>
                  <a:pt x="1077" y="10"/>
                </a:lnTo>
                <a:close/>
                <a:moveTo>
                  <a:pt x="339" y="0"/>
                </a:moveTo>
                <a:lnTo>
                  <a:pt x="385" y="3"/>
                </a:lnTo>
                <a:lnTo>
                  <a:pt x="428" y="12"/>
                </a:lnTo>
                <a:lnTo>
                  <a:pt x="471" y="27"/>
                </a:lnTo>
                <a:lnTo>
                  <a:pt x="510" y="46"/>
                </a:lnTo>
                <a:lnTo>
                  <a:pt x="546" y="71"/>
                </a:lnTo>
                <a:lnTo>
                  <a:pt x="578" y="99"/>
                </a:lnTo>
                <a:lnTo>
                  <a:pt x="606" y="131"/>
                </a:lnTo>
                <a:lnTo>
                  <a:pt x="630" y="167"/>
                </a:lnTo>
                <a:lnTo>
                  <a:pt x="651" y="206"/>
                </a:lnTo>
                <a:lnTo>
                  <a:pt x="665" y="248"/>
                </a:lnTo>
                <a:lnTo>
                  <a:pt x="674" y="293"/>
                </a:lnTo>
                <a:lnTo>
                  <a:pt x="677" y="338"/>
                </a:lnTo>
                <a:lnTo>
                  <a:pt x="674" y="384"/>
                </a:lnTo>
                <a:lnTo>
                  <a:pt x="665" y="428"/>
                </a:lnTo>
                <a:lnTo>
                  <a:pt x="651" y="469"/>
                </a:lnTo>
                <a:lnTo>
                  <a:pt x="630" y="508"/>
                </a:lnTo>
                <a:lnTo>
                  <a:pt x="606" y="544"/>
                </a:lnTo>
                <a:lnTo>
                  <a:pt x="578" y="576"/>
                </a:lnTo>
                <a:lnTo>
                  <a:pt x="546" y="605"/>
                </a:lnTo>
                <a:lnTo>
                  <a:pt x="510" y="629"/>
                </a:lnTo>
                <a:lnTo>
                  <a:pt x="471" y="648"/>
                </a:lnTo>
                <a:lnTo>
                  <a:pt x="428" y="663"/>
                </a:lnTo>
                <a:lnTo>
                  <a:pt x="385" y="672"/>
                </a:lnTo>
                <a:lnTo>
                  <a:pt x="339" y="675"/>
                </a:lnTo>
                <a:lnTo>
                  <a:pt x="293" y="672"/>
                </a:lnTo>
                <a:lnTo>
                  <a:pt x="248" y="663"/>
                </a:lnTo>
                <a:lnTo>
                  <a:pt x="207" y="648"/>
                </a:lnTo>
                <a:lnTo>
                  <a:pt x="168" y="629"/>
                </a:lnTo>
                <a:lnTo>
                  <a:pt x="132" y="605"/>
                </a:lnTo>
                <a:lnTo>
                  <a:pt x="100" y="576"/>
                </a:lnTo>
                <a:lnTo>
                  <a:pt x="70" y="544"/>
                </a:lnTo>
                <a:lnTo>
                  <a:pt x="46" y="508"/>
                </a:lnTo>
                <a:lnTo>
                  <a:pt x="26" y="469"/>
                </a:lnTo>
                <a:lnTo>
                  <a:pt x="12" y="428"/>
                </a:lnTo>
                <a:lnTo>
                  <a:pt x="3" y="384"/>
                </a:lnTo>
                <a:lnTo>
                  <a:pt x="0" y="338"/>
                </a:lnTo>
                <a:lnTo>
                  <a:pt x="3" y="293"/>
                </a:lnTo>
                <a:lnTo>
                  <a:pt x="12" y="248"/>
                </a:lnTo>
                <a:lnTo>
                  <a:pt x="26" y="206"/>
                </a:lnTo>
                <a:lnTo>
                  <a:pt x="46" y="167"/>
                </a:lnTo>
                <a:lnTo>
                  <a:pt x="70" y="131"/>
                </a:lnTo>
                <a:lnTo>
                  <a:pt x="100" y="99"/>
                </a:lnTo>
                <a:lnTo>
                  <a:pt x="132" y="71"/>
                </a:lnTo>
                <a:lnTo>
                  <a:pt x="168" y="46"/>
                </a:lnTo>
                <a:lnTo>
                  <a:pt x="207" y="27"/>
                </a:lnTo>
                <a:lnTo>
                  <a:pt x="248" y="12"/>
                </a:lnTo>
                <a:lnTo>
                  <a:pt x="293" y="3"/>
                </a:lnTo>
                <a:lnTo>
                  <a:pt x="339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</xdr:wsDr>
</file>

<file path=xl/tables/table1.xml><?xml version="1.0" encoding="utf-8"?>
<table xmlns="http://schemas.openxmlformats.org/spreadsheetml/2006/main" id="3" name="ПланировщикСобытий" displayName="ПланировщикСобытий" ref="E5:J53" totalsRowShown="0" headerRowDxfId="6" dataDxfId="5">
  <autoFilter ref="E5:J53"/>
  <sortState ref="E9:I488">
    <sortCondition ref="E8:E488"/>
  </sortState>
  <tableColumns count="6">
    <tableColumn id="1" name="ДАТА" dataDxfId="4" dataCellStyle="Таблица_даты"/>
    <tableColumn id="2" name="ВРЕМЯ" dataDxfId="3" dataCellStyle="Время"/>
    <tableColumn id="6" name="Столбец1" dataDxfId="2" dataCellStyle="Время">
      <calculatedColumnFormula>ПланировщикСобытий[[#This Row],[Менеджер]]&amp;ПланировщикСобытий[[#This Row],[ДАТА]]</calculatedColumnFormula>
    </tableColumn>
    <tableColumn id="3" name="ОПИСАНИЕ" dataDxfId="1" dataCellStyle="Таблица_деталей"/>
    <tableColumn id="5" name="Менеджер" dataDxfId="0" dataCellStyle="Таблица_деталей"/>
    <tableColumn id="4" name="УНИКАЛЬНОЕ ЗНАЧЕНИЕ (ВЫЧИСЛЯЕМОЕ)">
      <calculatedColumnFormula>ПланировщикСобытий[[#This Row],[ДАТА]]&amp;"|"&amp;COUNTIF($E$6:E6,E6)</calculatedColumnFormula>
    </tableColumn>
  </tableColumns>
  <tableStyleInfo name="TableStyleMedium13" showFirstColumn="0" showLastColumn="0" showRowStripes="1" showColumnStripes="0"/>
  <extLst>
    <ext xmlns:x14="http://schemas.microsoft.com/office/spreadsheetml/2009/9/main" uri="{504A1905-F514-4f6f-8877-14C23A59335A}">
      <x14:table altTextSummary="В этой таблице отображаются дата, время и описание событий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ecatur">
  <a:themeElements>
    <a:clrScheme name="Daily Schedule">
      <a:dk1>
        <a:srgbClr val="000000"/>
      </a:dk1>
      <a:lt1>
        <a:srgbClr val="FFFFFF"/>
      </a:lt1>
      <a:dk2>
        <a:srgbClr val="2B2A25"/>
      </a:dk2>
      <a:lt2>
        <a:srgbClr val="C3C397"/>
      </a:lt2>
      <a:accent1>
        <a:srgbClr val="1792E5"/>
      </a:accent1>
      <a:accent2>
        <a:srgbClr val="E8BA35"/>
      </a:accent2>
      <a:accent3>
        <a:srgbClr val="76B335"/>
      </a:accent3>
      <a:accent4>
        <a:srgbClr val="CE4059"/>
      </a:accent4>
      <a:accent5>
        <a:srgbClr val="2DBAA9"/>
      </a:accent5>
      <a:accent6>
        <a:srgbClr val="6A4B9C"/>
      </a:accent6>
      <a:hlink>
        <a:srgbClr val="1792E5"/>
      </a:hlink>
      <a:folHlink>
        <a:srgbClr val="6A4B9C"/>
      </a:folHlink>
    </a:clrScheme>
    <a:fontScheme name="Daily Schedul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Decatur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  <a:satMod val="110000"/>
              </a:schemeClr>
            </a:gs>
            <a:gs pos="47500">
              <a:schemeClr val="phClr">
                <a:tint val="53000"/>
                <a:satMod val="120000"/>
              </a:schemeClr>
            </a:gs>
            <a:gs pos="58500">
              <a:schemeClr val="phClr">
                <a:tint val="53000"/>
                <a:satMod val="120000"/>
              </a:schemeClr>
            </a:gs>
            <a:gs pos="100000">
              <a:schemeClr val="phClr">
                <a:tint val="9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4000"/>
                <a:satMod val="105000"/>
              </a:schemeClr>
            </a:gs>
            <a:gs pos="47500">
              <a:schemeClr val="phClr">
                <a:shade val="88000"/>
                <a:satMod val="105000"/>
              </a:schemeClr>
            </a:gs>
            <a:gs pos="58500">
              <a:schemeClr val="phClr">
                <a:shade val="88000"/>
                <a:satMod val="105000"/>
              </a:schemeClr>
            </a:gs>
            <a:gs pos="100000">
              <a:schemeClr val="phClr">
                <a:shade val="54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82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3600000" algn="r" rotWithShape="0">
              <a:srgbClr val="000000">
                <a:alpha val="30000"/>
              </a:srgbClr>
            </a:outerShdw>
          </a:effectLst>
        </a:effectStyle>
        <a:effectStyle>
          <a:effectLst>
            <a:outerShdw blurRad="63500" dist="25400" dir="3600000" algn="r" rotWithShape="0">
              <a:srgbClr val="000000">
                <a:alpha val="36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76200" dist="38100" dir="3600000" algn="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harsh" dir="tl">
              <a:rot lat="0" lon="0" rev="9000000"/>
            </a:lightRig>
          </a:scene3d>
          <a:sp3d contourW="44450" prstMaterial="flat">
            <a:bevelT w="38100" h="508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52000"/>
                <a:satMod val="105000"/>
              </a:schemeClr>
            </a:gs>
            <a:gs pos="47500">
              <a:schemeClr val="phClr">
                <a:tint val="90000"/>
                <a:shade val="89000"/>
                <a:satMod val="105000"/>
              </a:schemeClr>
            </a:gs>
            <a:gs pos="58500">
              <a:schemeClr val="phClr">
                <a:tint val="85000"/>
                <a:shade val="89000"/>
                <a:satMod val="105000"/>
              </a:schemeClr>
            </a:gs>
            <a:gs pos="100000">
              <a:schemeClr val="phClr">
                <a:tint val="100000"/>
                <a:shade val="52000"/>
                <a:satMod val="105000"/>
              </a:schemeClr>
            </a:gs>
          </a:gsLst>
          <a:lin ang="36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</a:schemeClr>
              <a:schemeClr val="phClr">
                <a:shade val="85000"/>
                <a:satMod val="120000"/>
              </a:schemeClr>
            </a:duotone>
          </a:blip>
          <a:tile tx="0" ty="0" sx="52000" sy="5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theme="8" tint="-0.249977111117893"/>
    <pageSetUpPr autoPageBreaks="0" fitToPage="1"/>
  </sheetPr>
  <dimension ref="A1:J59"/>
  <sheetViews>
    <sheetView showGridLines="0" tabSelected="1" zoomScale="120" zoomScaleNormal="120" workbookViewId="0">
      <selection activeCell="H17" sqref="H17"/>
    </sheetView>
  </sheetViews>
  <sheetFormatPr defaultRowHeight="15" x14ac:dyDescent="0.25"/>
  <cols>
    <col min="1" max="1" width="20.7109375" customWidth="1"/>
    <col min="2" max="2" width="22.28515625" customWidth="1"/>
    <col min="3" max="4" width="2.7109375" customWidth="1"/>
    <col min="5" max="5" width="20.42578125" customWidth="1"/>
    <col min="6" max="6" width="12.85546875" customWidth="1"/>
    <col min="7" max="7" width="20.42578125" customWidth="1"/>
    <col min="10" max="10" width="10.140625" bestFit="1" customWidth="1"/>
  </cols>
  <sheetData>
    <row r="1" spans="1:10" ht="12.75" customHeight="1" x14ac:dyDescent="0.25"/>
    <row r="2" spans="1:10" ht="27.95" customHeight="1" x14ac:dyDescent="0.25">
      <c r="A2" s="41" t="str">
        <f ca="1">IFERROR(UPPER(TEXT(DATE(ReportYear,НомерМесяца,ReportDay),"ДД.ММ.ГГГГ")),"")</f>
        <v>15.07.2017</v>
      </c>
      <c r="B2" s="41"/>
      <c r="E2" s="19" t="s">
        <v>15</v>
      </c>
      <c r="F2" s="19"/>
      <c r="G2" s="19"/>
    </row>
    <row r="3" spans="1:10" ht="15" customHeight="1" x14ac:dyDescent="0.25">
      <c r="A3" s="41"/>
      <c r="B3" s="41"/>
      <c r="E3" s="10" t="str">
        <f ca="1">IFERROR(TEXT(DATEVALUE($A$2),"дддд"),"")</f>
        <v>суббота</v>
      </c>
      <c r="F3" s="8" t="str">
        <f>IFERROR(INDEX(ПланировщикСобытий[],MATCH(#REF!&amp;"|"&amp;ROW(#REF!),ПланировщикСобытий[УНИКАЛЬНОЕ ЗНАЧЕНИЕ (ВЫЧИСЛЯЕМОЕ)],0),2),"")</f>
        <v/>
      </c>
      <c r="G3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$7),ROW(A1))),"")</f>
        <v>Встреча 0</v>
      </c>
    </row>
    <row r="4" spans="1:10" ht="15" customHeight="1" x14ac:dyDescent="0.25">
      <c r="A4" s="41"/>
      <c r="B4" s="41"/>
      <c r="E4" s="40" t="str">
        <f ca="1">IFERROR(TEXT(DATEVALUE($A$2),"д"),"")</f>
        <v>15</v>
      </c>
      <c r="F4" s="8"/>
      <c r="G4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$7),ROW(A2))),"")</f>
        <v>Встреча 1</v>
      </c>
    </row>
    <row r="5" spans="1:10" ht="15" customHeight="1" x14ac:dyDescent="0.25">
      <c r="A5" s="41"/>
      <c r="B5" s="41"/>
      <c r="E5" s="40"/>
      <c r="F5" s="8"/>
      <c r="G5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$7),ROW(A3))),"")</f>
        <v>Встреча 4</v>
      </c>
    </row>
    <row r="6" spans="1:10" ht="15" customHeight="1" x14ac:dyDescent="0.25">
      <c r="A6" s="41"/>
      <c r="B6" s="41"/>
      <c r="E6" s="35">
        <f ca="1">IFERROR($A$2+0,"")</f>
        <v>42931</v>
      </c>
      <c r="F6" s="8"/>
      <c r="G6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$7),ROW(A4))),"")</f>
        <v/>
      </c>
    </row>
    <row r="7" spans="1:10" ht="15" customHeight="1" x14ac:dyDescent="0.25">
      <c r="A7" s="31"/>
      <c r="B7" s="30"/>
      <c r="E7" s="36" t="str">
        <f ca="1">Manager&amp;E6</f>
        <v>Андреева Владислава 42931</v>
      </c>
      <c r="F7" s="8"/>
      <c r="G7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$7),ROW(A5))),"")</f>
        <v/>
      </c>
    </row>
    <row r="8" spans="1:10" ht="15" customHeight="1" x14ac:dyDescent="0.25">
      <c r="A8" s="32"/>
      <c r="B8" s="30"/>
      <c r="E8" s="11"/>
      <c r="F8" s="8"/>
      <c r="G8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$7),ROW(A6))),"")</f>
        <v/>
      </c>
    </row>
    <row r="9" spans="1:10" ht="15" customHeight="1" x14ac:dyDescent="0.25">
      <c r="E9" s="10" t="str">
        <f ca="1">IFERROR(TEXT(DATEVALUE($A$2)+1,"дддд"),"")</f>
        <v>воскресенье</v>
      </c>
      <c r="F9" s="7"/>
      <c r="G9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$13),ROW(A1))),"")</f>
        <v>да просто</v>
      </c>
    </row>
    <row r="10" spans="1:10" ht="15" customHeight="1" x14ac:dyDescent="0.25">
      <c r="A10" s="33"/>
      <c r="B10" s="30"/>
      <c r="E10" s="40" t="str">
        <f ca="1">IFERROR(TEXT(DATEVALUE($A$2)+1,"д"),"")</f>
        <v>16</v>
      </c>
      <c r="F10" s="8"/>
      <c r="G10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$13),ROW(A2))),"")</f>
        <v>да2</v>
      </c>
    </row>
    <row r="11" spans="1:10" ht="15" customHeight="1" x14ac:dyDescent="0.25">
      <c r="E11" s="40"/>
      <c r="F11" s="8"/>
      <c r="G11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$13),ROW(A3))),"")</f>
        <v>да3</v>
      </c>
      <c r="J11" s="6"/>
    </row>
    <row r="12" spans="1:10" ht="15" customHeight="1" x14ac:dyDescent="0.25">
      <c r="E12" s="35">
        <f ca="1">IFERROR($A$2+1,"")</f>
        <v>42932</v>
      </c>
      <c r="F12" s="8"/>
      <c r="G12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$13),ROW(A4))),"")</f>
        <v/>
      </c>
    </row>
    <row r="13" spans="1:10" ht="15" customHeight="1" x14ac:dyDescent="0.25">
      <c r="A13" s="5"/>
      <c r="B13" s="38">
        <v>2017</v>
      </c>
      <c r="E13" s="34" t="str">
        <f ca="1">Manager&amp;E12</f>
        <v>Андреева Владислава 42932</v>
      </c>
      <c r="F13" s="8"/>
      <c r="G13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$13),ROW(A5))),"")</f>
        <v/>
      </c>
    </row>
    <row r="14" spans="1:10" ht="15" customHeight="1" x14ac:dyDescent="0.25">
      <c r="A14" s="2"/>
      <c r="E14" s="27"/>
      <c r="F14" s="8"/>
      <c r="G14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$13),ROW(A6))),"")</f>
        <v/>
      </c>
    </row>
    <row r="15" spans="1:10" ht="15" customHeight="1" x14ac:dyDescent="0.25">
      <c r="A15" s="5"/>
      <c r="B15" s="39" t="s">
        <v>7</v>
      </c>
      <c r="E15" s="10" t="str">
        <f ca="1">IFERROR(TEXT(DATEVALUE($A$2)+2,"дддд"),"")</f>
        <v>понедельник</v>
      </c>
      <c r="F15" s="7"/>
      <c r="G15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$18),ROW(A1))),"")</f>
        <v/>
      </c>
    </row>
    <row r="16" spans="1:10" ht="18.75" customHeight="1" x14ac:dyDescent="0.25">
      <c r="A16" s="2"/>
      <c r="B16" s="1"/>
      <c r="E16" s="25" t="str">
        <f ca="1">IFERROR(TEXT(DATEVALUE($A$2)+2,"д"),"")</f>
        <v>17</v>
      </c>
      <c r="F16" s="20"/>
      <c r="G16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$18),ROW(A2))),"")</f>
        <v/>
      </c>
    </row>
    <row r="17" spans="1:7" ht="15" customHeight="1" x14ac:dyDescent="0.25">
      <c r="A17" s="5" t="s">
        <v>5</v>
      </c>
      <c r="B17" s="29">
        <v>15</v>
      </c>
      <c r="E17" s="35">
        <f ca="1">IFERROR($A$2+2,"")</f>
        <v>42933</v>
      </c>
      <c r="F17" s="8"/>
      <c r="G17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$18),ROW(A3))),"")</f>
        <v/>
      </c>
    </row>
    <row r="18" spans="1:7" ht="15" customHeight="1" x14ac:dyDescent="0.25">
      <c r="E18" s="34" t="str">
        <f ca="1">Manager&amp;E17</f>
        <v>Андреева Владислава 42933</v>
      </c>
      <c r="F18" s="8"/>
      <c r="G18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$18),ROW(A4))),"")</f>
        <v/>
      </c>
    </row>
    <row r="19" spans="1:7" ht="15" customHeight="1" x14ac:dyDescent="0.25">
      <c r="A19" s="5"/>
      <c r="B19" s="37" t="s">
        <v>12</v>
      </c>
      <c r="E19" s="26"/>
      <c r="F19" s="8"/>
      <c r="G19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$18),ROW(A5))),"")</f>
        <v/>
      </c>
    </row>
    <row r="20" spans="1:7" ht="15" customHeight="1" x14ac:dyDescent="0.25">
      <c r="E20" s="11"/>
      <c r="F20" s="8"/>
      <c r="G20" s="28" t="str">
        <f ca="1">IFERROR(INDEX(ПланировщикСобытий[ОПИСАНИЕ],_xlfn.AGGREGATE(15,6,(ROW(ПланировщикСобытий[ОПИСАНИЕ]:ПланировщикСобытий[ОПИСАНИЕ])-5)/(ПланировщикСобытий[Столбец1]=$E$18),ROW(A6))),"")</f>
        <v/>
      </c>
    </row>
    <row r="21" spans="1:7" ht="15" customHeight="1" x14ac:dyDescent="0.2">
      <c r="A21" s="23"/>
      <c r="B21" s="23"/>
    </row>
    <row r="22" spans="1:7" ht="21.75" customHeight="1" x14ac:dyDescent="0.25">
      <c r="B22" s="3"/>
    </row>
    <row r="23" spans="1:7" ht="15" customHeight="1" x14ac:dyDescent="0.2">
      <c r="A23" s="23"/>
      <c r="B23" s="23"/>
    </row>
    <row r="24" spans="1:7" ht="15" customHeight="1" x14ac:dyDescent="0.25">
      <c r="A24" s="33"/>
      <c r="B24" s="30"/>
    </row>
    <row r="25" spans="1:7" ht="15" customHeight="1" x14ac:dyDescent="0.25">
      <c r="A25" s="1"/>
      <c r="B25" s="1"/>
    </row>
    <row r="26" spans="1:7" ht="15" customHeight="1" x14ac:dyDescent="0.25"/>
    <row r="27" spans="1:7" ht="15" customHeight="1" x14ac:dyDescent="0.25"/>
    <row r="28" spans="1:7" ht="19.5" customHeight="1" x14ac:dyDescent="0.25"/>
    <row r="29" spans="1:7" ht="15" customHeight="1" x14ac:dyDescent="0.25">
      <c r="A29" s="1"/>
      <c r="B29" s="1"/>
    </row>
    <row r="30" spans="1:7" ht="15" customHeight="1" x14ac:dyDescent="0.25">
      <c r="A30" s="1"/>
    </row>
    <row r="31" spans="1:7" ht="15" customHeight="1" x14ac:dyDescent="0.25">
      <c r="A31" s="1"/>
      <c r="B31" s="1"/>
    </row>
    <row r="32" spans="1:7" ht="15" customHeight="1" x14ac:dyDescent="0.25">
      <c r="A32" s="1"/>
      <c r="B32" s="1"/>
    </row>
    <row r="33" spans="1:2" ht="17.25" customHeight="1" x14ac:dyDescent="0.25">
      <c r="A33" s="1"/>
      <c r="B33" s="1"/>
    </row>
    <row r="34" spans="1:2" ht="15" customHeight="1" x14ac:dyDescent="0.25">
      <c r="A34" s="1"/>
      <c r="B34" s="1"/>
    </row>
    <row r="35" spans="1:2" ht="15" customHeight="1" x14ac:dyDescent="0.25"/>
    <row r="38" spans="1:2" ht="17.25" customHeight="1" x14ac:dyDescent="0.25"/>
    <row r="39" spans="1:2" ht="18" customHeight="1" x14ac:dyDescent="0.25"/>
    <row r="52" spans="2:3" x14ac:dyDescent="0.25">
      <c r="B52" s="1"/>
      <c r="C52" s="1"/>
    </row>
    <row r="53" spans="2:3" x14ac:dyDescent="0.25">
      <c r="B53" s="1"/>
      <c r="C53" s="1"/>
    </row>
    <row r="54" spans="2:3" x14ac:dyDescent="0.25">
      <c r="B54" s="1"/>
      <c r="C54" s="1"/>
    </row>
    <row r="55" spans="2:3" x14ac:dyDescent="0.25">
      <c r="B55" s="1"/>
      <c r="C55" s="1"/>
    </row>
    <row r="56" spans="2:3" x14ac:dyDescent="0.25">
      <c r="B56" s="1"/>
      <c r="C56" s="1"/>
    </row>
    <row r="57" spans="2:3" x14ac:dyDescent="0.25">
      <c r="B57" s="1"/>
      <c r="C57" s="1"/>
    </row>
    <row r="58" spans="2:3" x14ac:dyDescent="0.25">
      <c r="B58" s="1"/>
      <c r="C58" s="1"/>
    </row>
    <row r="59" spans="2:3" x14ac:dyDescent="0.25">
      <c r="B59" s="1"/>
      <c r="C59" s="1"/>
    </row>
  </sheetData>
  <mergeCells count="3">
    <mergeCell ref="E4:E5"/>
    <mergeCell ref="A2:B6"/>
    <mergeCell ref="E10:E11"/>
  </mergeCells>
  <dataValidations xWindow="20" yWindow="301" count="12">
    <dataValidation allowBlank="1" showInputMessage="1" showErrorMessage="1" prompt="Введите год в этой ячейке" sqref="B13"/>
    <dataValidation type="list" errorStyle="warning" allowBlank="1" showInputMessage="1" showErrorMessage="1" error="Выберите месяц из списка. Выберите &quot;ОТМЕНА&quot; и нажмите клавиши ALT+СТРЕЛКА ВНИЗ, чтобы выбрать из списка" prompt="Выберите месяц в раскрывающемся списке. Нажмите клавиши ALT+СТРЕЛКА ВНИЗ, а затем — клавишу ВВОД, чтобы выбрать месяц" sqref="B15">
      <formula1>"Январь,Февраль,Март,Апрель,Май,Июнь,Июль,Август,Сентябрь,Октябрь,Ноябрь,Декабрь"</formula1>
    </dataValidation>
    <dataValidation type="whole" errorStyle="warning" allowBlank="1" showInputMessage="1" showErrorMessage="1" error="Введите значение дня от 1 до 31" prompt="Введите день в этой ячейке" sqref="B17">
      <formula1>1</formula1>
      <formula2>31</formula2>
    </dataValidation>
    <dataValidation allowBlank="1" showInputMessage="1" showErrorMessage="1" prompt="Автоматически обновляемый день на основе дня, введенного в ячейке C17. Если ячейка C17 пуста, здесь введется текущий день." sqref="A2:B6"/>
    <dataValidation allowBlank="1" showInputMessage="1" showErrorMessage="1" prompt="В столбе I находится автоматически обновляемое время на основе данных на листе «Планировщик событий»" sqref="F2"/>
    <dataValidation allowBlank="1" showInputMessage="1" showErrorMessage="1" prompt="Автоматически обновляемые данные о неделе. В столбце H вводятся дата и день недели, а в столбцах I и J — время и детали события. В этой ячейке размещается изображение камеры и название таблицы недели" sqref="E2"/>
    <dataValidation allowBlank="1" showInputMessage="1" showErrorMessage="1" prompt="В столбе J находятся автоматически обновляемые детали события на основе данных на листе «Планировщик событий»" sqref="G2"/>
    <dataValidation allowBlank="1" showInputMessage="1" showErrorMessage="1" prompt="Укажите год в ячейке справа" sqref="A13"/>
    <dataValidation allowBlank="1" showInputMessage="1" showErrorMessage="1" prompt="Выберите месяц в ячейке справа" sqref="A15"/>
    <dataValidation allowBlank="1" showInputMessage="1" showErrorMessage="1" prompt="Укажите день в ячейке справа" sqref="A17"/>
    <dataValidation type="list" allowBlank="1" showInputMessage="1" showErrorMessage="1" sqref="B19">
      <formula1>Менеджер</formula1>
    </dataValidation>
    <dataValidation allowBlank="1" showInputMessage="1" showErrorMessage="1" prompt="День определяется автоматически на основе дат, введенных в ячейках с C13 по C17" sqref="A7:B8 A10:B10 A24:B24"/>
  </dataValidations>
  <printOptions horizontalCentered="1"/>
  <pageMargins left="0.25" right="0.25" top="0.75" bottom="0.75" header="0.3" footer="0.3"/>
  <pageSetup paperSize="9" orientation="landscape" r:id="rId1"/>
  <headerFooter differentFirst="1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7" tint="-0.249977111117893"/>
    <pageSetUpPr autoPageBreaks="0" fitToPage="1"/>
  </sheetPr>
  <dimension ref="B1:L53"/>
  <sheetViews>
    <sheetView showGridLines="0" zoomScaleNormal="100" workbookViewId="0">
      <pane xSplit="3" ySplit="5" topLeftCell="E39" activePane="bottomRight" state="frozen"/>
      <selection pane="topRight" activeCell="D1" sqref="D1"/>
      <selection pane="bottomLeft" activeCell="A9" sqref="A9"/>
      <selection pane="bottomRight" activeCell="I42" sqref="I42"/>
    </sheetView>
  </sheetViews>
  <sheetFormatPr defaultRowHeight="15" x14ac:dyDescent="0.25"/>
  <cols>
    <col min="1" max="1" width="0.5703125" customWidth="1"/>
    <col min="2" max="2" width="23.85546875" customWidth="1"/>
    <col min="3" max="3" width="17" customWidth="1"/>
    <col min="4" max="4" width="2.7109375" customWidth="1"/>
    <col min="5" max="5" width="17.85546875" customWidth="1"/>
    <col min="6" max="6" width="19.42578125" customWidth="1"/>
    <col min="7" max="7" width="34.42578125" style="1" customWidth="1"/>
    <col min="8" max="8" width="27.7109375" customWidth="1"/>
    <col min="9" max="9" width="49.28515625" style="1" customWidth="1"/>
    <col min="10" max="10" width="18.42578125" customWidth="1"/>
    <col min="11" max="11" width="2.7109375" customWidth="1"/>
    <col min="12" max="12" width="9.140625" customWidth="1"/>
    <col min="16" max="16" width="10.140625" bestFit="1" customWidth="1"/>
  </cols>
  <sheetData>
    <row r="1" spans="2:12" s="1" customFormat="1" ht="23.25" x14ac:dyDescent="0.25">
      <c r="B1" s="4" t="s">
        <v>13</v>
      </c>
      <c r="E1" s="42" t="str">
        <f ca="1">IFERROR(UPPER(TEXT(DATE(ReportYear,НомерМесяца,ReportDay),"ДД.ММ.ГГГГ")),"")</f>
        <v>15.07.2017</v>
      </c>
      <c r="F1" s="42"/>
    </row>
    <row r="2" spans="2:12" s="1" customFormat="1" ht="9" customHeight="1" x14ac:dyDescent="0.25">
      <c r="B2" s="3"/>
      <c r="C2" s="3"/>
      <c r="E2" s="42"/>
      <c r="F2" s="42"/>
    </row>
    <row r="3" spans="2:12" s="1" customFormat="1" ht="9" customHeight="1" x14ac:dyDescent="0.25">
      <c r="E3" s="42"/>
      <c r="F3" s="42"/>
    </row>
    <row r="4" spans="2:12" s="1" customFormat="1" x14ac:dyDescent="0.25">
      <c r="E4" s="42"/>
      <c r="F4" s="42"/>
    </row>
    <row r="5" spans="2:12" s="3" customFormat="1" ht="27.95" customHeight="1" x14ac:dyDescent="0.25">
      <c r="B5"/>
      <c r="C5"/>
      <c r="E5" s="16" t="s">
        <v>0</v>
      </c>
      <c r="F5" s="17" t="s">
        <v>1</v>
      </c>
      <c r="G5" s="17" t="s">
        <v>23</v>
      </c>
      <c r="H5" s="16" t="s">
        <v>2</v>
      </c>
      <c r="I5" s="16" t="s">
        <v>8</v>
      </c>
      <c r="J5" s="18" t="s">
        <v>3</v>
      </c>
    </row>
    <row r="6" spans="2:12" s="3" customFormat="1" ht="15" customHeight="1" x14ac:dyDescent="0.25">
      <c r="B6"/>
      <c r="C6"/>
      <c r="E6" s="13">
        <v>42931</v>
      </c>
      <c r="F6" s="9">
        <v>0.33333333333333348</v>
      </c>
      <c r="G6" s="9" t="str">
        <f>ПланировщикСобытий[[#This Row],[Менеджер]]&amp;ПланировщикСобытий[[#This Row],[ДАТА]]</f>
        <v>Андреева Владислава 42931</v>
      </c>
      <c r="H6" s="15" t="s">
        <v>22</v>
      </c>
      <c r="I6" s="14" t="s">
        <v>12</v>
      </c>
      <c r="J6" s="1" t="str">
        <f>ПланировщикСобытий[[#This Row],[ДАТА]]&amp;"|"&amp;COUNTIF($E$6:E6,E6)</f>
        <v>42931|1</v>
      </c>
    </row>
    <row r="7" spans="2:12" s="3" customFormat="1" ht="15" customHeight="1" x14ac:dyDescent="0.25">
      <c r="B7"/>
      <c r="C7"/>
      <c r="E7" s="13">
        <v>42931</v>
      </c>
      <c r="F7" s="12">
        <v>0.35416666666666685</v>
      </c>
      <c r="G7" s="12" t="str">
        <f>ПланировщикСобытий[[#This Row],[Менеджер]]&amp;ПланировщикСобытий[[#This Row],[ДАТА]]</f>
        <v>Андреева Владислава 42931</v>
      </c>
      <c r="H7" s="15" t="s">
        <v>14</v>
      </c>
      <c r="I7" s="14" t="s">
        <v>12</v>
      </c>
      <c r="J7" s="1" t="str">
        <f>ПланировщикСобытий[[#This Row],[ДАТА]]&amp;"|"&amp;COUNTIF($E$6:E7,E7)</f>
        <v>42931|2</v>
      </c>
      <c r="K7" s="3" t="str">
        <f>IFERROR(INDEX(ПланировщикСобытий[],MATCH($J$9&amp;"|"&amp;ROW(А2),ПланировщикСобытий[УНИКАЛЬНОЕ ЗНАЧЕНИЕ (ВЫЧИСЛЯЕМОЕ)],0),2),"")</f>
        <v/>
      </c>
      <c r="L7" s="3" t="str">
        <f>IFERROR(INDEX(ПланировщикСобытий[],MATCH($J$9&amp;"|"&amp;ROW(А2),ПланировщикСобытий[УНИКАЛЬНОЕ ЗНАЧЕНИЕ (ВЫЧИСЛЯЕМОЕ)],0),3),"")</f>
        <v/>
      </c>
    </row>
    <row r="8" spans="2:12" s="3" customFormat="1" ht="15" customHeight="1" x14ac:dyDescent="0.25">
      <c r="B8"/>
      <c r="C8"/>
      <c r="E8" s="13">
        <v>42931</v>
      </c>
      <c r="F8" s="9">
        <v>0.37500000000000022</v>
      </c>
      <c r="G8" s="9" t="str">
        <f>ПланировщикСобытий[[#This Row],[Менеджер]]&amp;ПланировщикСобытий[[#This Row],[ДАТА]]</f>
        <v>42931</v>
      </c>
      <c r="H8" s="15" t="s">
        <v>19</v>
      </c>
      <c r="I8" s="14"/>
      <c r="J8" s="1" t="str">
        <f>ПланировщикСобытий[[#This Row],[ДАТА]]&amp;"|"&amp;COUNTIF($E$6:E8,E8)</f>
        <v>42931|3</v>
      </c>
      <c r="K8" s="3" t="str">
        <f>IFERROR(INDEX(ПланировщикСобытий[],MATCH($J$9&amp;"|"&amp;ROW(A6),ПланировщикСобытий[УНИКАЛЬНОЕ ЗНАЧЕНИЕ (ВЫЧИСЛЯЕМОЕ)],0),2),"")</f>
        <v/>
      </c>
      <c r="L8" s="3" t="str">
        <f>IFERROR(INDEX(ПланировщикСобытий[],MATCH($J$9&amp;"|"&amp;ROW(A6),ПланировщикСобытий[УНИКАЛЬНОЕ ЗНАЧЕНИЕ (ВЫЧИСЛЯЕМОЕ)],0),3),"")</f>
        <v/>
      </c>
    </row>
    <row r="9" spans="2:12" s="3" customFormat="1" ht="15" customHeight="1" x14ac:dyDescent="0.25">
      <c r="E9" s="13">
        <v>42931</v>
      </c>
      <c r="F9" s="12">
        <v>0.39583333333333359</v>
      </c>
      <c r="G9" s="12" t="str">
        <f>ПланировщикСобытий[[#This Row],[Менеджер]]&amp;ПланировщикСобытий[[#This Row],[ДАТА]]</f>
        <v>42931</v>
      </c>
      <c r="H9" s="15" t="s">
        <v>20</v>
      </c>
      <c r="I9" s="14"/>
      <c r="J9" s="1" t="str">
        <f>ПланировщикСобытий[[#This Row],[ДАТА]]&amp;"|"&amp;COUNTIF($E$6:E9,E9)</f>
        <v>42931|4</v>
      </c>
      <c r="K9" s="3" t="str">
        <f>IFERROR(INDEX(ПланировщикСобытий[],MATCH($J$9&amp;"|"&amp;ROW(A7),ПланировщикСобытий[УНИКАЛЬНОЕ ЗНАЧЕНИЕ (ВЫЧИСЛЯЕМОЕ)],0),2),"")</f>
        <v/>
      </c>
      <c r="L9" s="3" t="str">
        <f>IFERROR(INDEX(ПланировщикСобытий[],MATCH($J$9&amp;"|"&amp;ROW(A7),ПланировщикСобытий[УНИКАЛЬНОЕ ЗНАЧЕНИЕ (ВЫЧИСЛЯЕМОЕ)],0),3),"")</f>
        <v/>
      </c>
    </row>
    <row r="10" spans="2:12" s="3" customFormat="1" ht="15" customHeight="1" x14ac:dyDescent="0.25">
      <c r="E10" s="13">
        <v>42931</v>
      </c>
      <c r="F10" s="9">
        <v>0.41666666666666696</v>
      </c>
      <c r="G10" s="9" t="str">
        <f>ПланировщикСобытий[[#This Row],[Менеджер]]&amp;ПланировщикСобытий[[#This Row],[ДАТА]]</f>
        <v>42931</v>
      </c>
      <c r="H10" s="14"/>
      <c r="I10" s="14"/>
      <c r="J10" s="1" t="str">
        <f>ПланировщикСобытий[[#This Row],[ДАТА]]&amp;"|"&amp;COUNTIF($E$6:E10,E10)</f>
        <v>42931|5</v>
      </c>
      <c r="K10" s="3" t="str">
        <f>IFERROR(INDEX(ПланировщикСобытий[],MATCH($J$9&amp;"|"&amp;ROW(A8),ПланировщикСобытий[УНИКАЛЬНОЕ ЗНАЧЕНИЕ (ВЫЧИСЛЯЕМОЕ)],0),2),"")</f>
        <v/>
      </c>
      <c r="L10" s="3" t="str">
        <f>IFERROR(INDEX(ПланировщикСобытий[],MATCH($J$9&amp;"|"&amp;ROW(A8),ПланировщикСобытий[УНИКАЛЬНОЕ ЗНАЧЕНИЕ (ВЫЧИСЛЯЕМОЕ)],0),3),"")</f>
        <v/>
      </c>
    </row>
    <row r="11" spans="2:12" s="3" customFormat="1" ht="15.75" customHeight="1" x14ac:dyDescent="0.25">
      <c r="E11" s="13">
        <v>42931</v>
      </c>
      <c r="F11" s="12">
        <v>0.43750000000000033</v>
      </c>
      <c r="G11" s="12" t="str">
        <f>ПланировщикСобытий[[#This Row],[Менеджер]]&amp;ПланировщикСобытий[[#This Row],[ДАТА]]</f>
        <v>42931</v>
      </c>
      <c r="H11" s="14"/>
      <c r="I11" s="14"/>
      <c r="J11" s="1" t="str">
        <f>ПланировщикСобытий[[#This Row],[ДАТА]]&amp;"|"&amp;COUNTIF($E$6:E11,E11)</f>
        <v>42931|6</v>
      </c>
      <c r="K11" s="3" t="str">
        <f>IFERROR(INDEX(ПланировщикСобытий[],MATCH($J$9&amp;"|"&amp;ROW(A9),ПланировщикСобытий[УНИКАЛЬНОЕ ЗНАЧЕНИЕ (ВЫЧИСЛЯЕМОЕ)],0),2),"")</f>
        <v/>
      </c>
      <c r="L11" s="3" t="str">
        <f>IFERROR(INDEX(ПланировщикСобытий[],MATCH($J$9&amp;"|"&amp;ROW(A9),ПланировщикСобытий[УНИКАЛЬНОЕ ЗНАЧЕНИЕ (ВЫЧИСЛЯЕМОЕ)],0),3),"")</f>
        <v/>
      </c>
    </row>
    <row r="12" spans="2:12" s="3" customFormat="1" ht="15" customHeight="1" x14ac:dyDescent="0.25">
      <c r="E12" s="13">
        <v>42931</v>
      </c>
      <c r="F12" s="9">
        <v>0.4583333333333337</v>
      </c>
      <c r="G12" s="9" t="str">
        <f>ПланировщикСобытий[[#This Row],[Менеджер]]&amp;ПланировщикСобытий[[#This Row],[ДАТА]]</f>
        <v>42931</v>
      </c>
      <c r="H12" s="14"/>
      <c r="I12" s="14"/>
      <c r="J12" s="1" t="str">
        <f>ПланировщикСобытий[[#This Row],[ДАТА]]&amp;"|"&amp;COUNTIF($E$6:E12,E12)</f>
        <v>42931|7</v>
      </c>
    </row>
    <row r="13" spans="2:12" s="3" customFormat="1" ht="15" customHeight="1" x14ac:dyDescent="0.25">
      <c r="E13" s="13">
        <v>42931</v>
      </c>
      <c r="F13" s="12">
        <v>0.47916666666666707</v>
      </c>
      <c r="G13" s="12" t="str">
        <f>ПланировщикСобытий[[#This Row],[Менеджер]]&amp;ПланировщикСобытий[[#This Row],[ДАТА]]</f>
        <v>42931</v>
      </c>
      <c r="H13" s="14"/>
      <c r="I13" s="14"/>
      <c r="J13" s="1" t="str">
        <f>ПланировщикСобытий[[#This Row],[ДАТА]]&amp;"|"&amp;COUNTIF($E$6:E13,E13)</f>
        <v>42931|8</v>
      </c>
      <c r="K13" s="3" t="str">
        <f>IFERROR(INDEX(ПланировщикСобытий[],MATCH($J$15&amp;"|"&amp;ROW(А2),ПланировщикСобытий[УНИКАЛЬНОЕ ЗНАЧЕНИЕ (ВЫЧИСЛЯЕМОЕ)],0),2),"")</f>
        <v/>
      </c>
      <c r="L13" s="3" t="str">
        <f>IFERROR(INDEX(ПланировщикСобытий[],MATCH($J$15&amp;"|"&amp;ROW(А2),ПланировщикСобытий[УНИКАЛЬНОЕ ЗНАЧЕНИЕ (ВЫЧИСЛЯЕМОЕ)],0),3),"")</f>
        <v/>
      </c>
    </row>
    <row r="14" spans="2:12" s="3" customFormat="1" ht="15" customHeight="1" x14ac:dyDescent="0.25">
      <c r="E14" s="13">
        <v>42931</v>
      </c>
      <c r="F14" s="9">
        <v>0.50000000000000044</v>
      </c>
      <c r="G14" s="9" t="str">
        <f>ПланировщикСобытий[[#This Row],[Менеджер]]&amp;ПланировщикСобытий[[#This Row],[ДАТА]]</f>
        <v>42931</v>
      </c>
      <c r="H14" s="14"/>
      <c r="I14" s="14"/>
      <c r="J14" s="1" t="str">
        <f>ПланировщикСобытий[[#This Row],[ДАТА]]&amp;"|"&amp;COUNTIF($E$6:E14,E14)</f>
        <v>42931|9</v>
      </c>
      <c r="K14" s="3" t="str">
        <f>IFERROR(INDEX(ПланировщикСобытий[],MATCH($J$15&amp;"|"&amp;ROW(A6),ПланировщикСобытий[УНИКАЛЬНОЕ ЗНАЧЕНИЕ (ВЫЧИСЛЯЕМОЕ)],0),2),"")</f>
        <v/>
      </c>
      <c r="L14" s="3" t="str">
        <f>IFERROR(INDEX(ПланировщикСобытий[],MATCH($J$15&amp;"|"&amp;ROW(A6),ПланировщикСобытий[УНИКАЛЬНОЕ ЗНАЧЕНИЕ (ВЫЧИСЛЯЕМОЕ)],0),3),"")</f>
        <v/>
      </c>
    </row>
    <row r="15" spans="2:12" s="3" customFormat="1" ht="15" customHeight="1" x14ac:dyDescent="0.25">
      <c r="E15" s="13">
        <v>42931</v>
      </c>
      <c r="F15" s="12">
        <v>0.5208333333333337</v>
      </c>
      <c r="G15" s="12" t="str">
        <f>ПланировщикСобытий[[#This Row],[Менеджер]]&amp;ПланировщикСобытий[[#This Row],[ДАТА]]</f>
        <v>42931</v>
      </c>
      <c r="H15" s="14"/>
      <c r="I15" s="14"/>
      <c r="J15" s="1" t="str">
        <f>ПланировщикСобытий[[#This Row],[ДАТА]]&amp;"|"&amp;COUNTIF($E$6:E15,E15)</f>
        <v>42931|10</v>
      </c>
      <c r="K15" s="3" t="str">
        <f>IFERROR(INDEX(ПланировщикСобытий[],MATCH($J$15&amp;"|"&amp;ROW(A7),ПланировщикСобытий[УНИКАЛЬНОЕ ЗНАЧЕНИЕ (ВЫЧИСЛЯЕМОЕ)],0),2),"")</f>
        <v/>
      </c>
      <c r="L15" s="3" t="str">
        <f>IFERROR(INDEX(ПланировщикСобытий[],MATCH($J$15&amp;"|"&amp;ROW(A7),ПланировщикСобытий[УНИКАЛЬНОЕ ЗНАЧЕНИЕ (ВЫЧИСЛЯЕМОЕ)],0),3),"")</f>
        <v/>
      </c>
    </row>
    <row r="16" spans="2:12" s="3" customFormat="1" x14ac:dyDescent="0.25">
      <c r="E16" s="13">
        <v>42931</v>
      </c>
      <c r="F16" s="9">
        <v>0.54166666666666696</v>
      </c>
      <c r="G16" s="9" t="str">
        <f>ПланировщикСобытий[[#This Row],[Менеджер]]&amp;ПланировщикСобытий[[#This Row],[ДАТА]]</f>
        <v>42931</v>
      </c>
      <c r="H16" s="14"/>
      <c r="I16" s="14"/>
      <c r="J16" s="1" t="str">
        <f>ПланировщикСобытий[[#This Row],[ДАТА]]&amp;"|"&amp;COUNTIF($E$6:E16,E16)</f>
        <v>42931|11</v>
      </c>
      <c r="K16" s="3" t="str">
        <f>IFERROR(INDEX(ПланировщикСобытий[],MATCH($J$15&amp;"|"&amp;ROW(A8),ПланировщикСобытий[УНИКАЛЬНОЕ ЗНАЧЕНИЕ (ВЫЧИСЛЯЕМОЕ)],0),2),"")</f>
        <v/>
      </c>
      <c r="L16" s="3" t="str">
        <f>IFERROR(INDEX(ПланировщикСобытий[],MATCH($J$15&amp;"|"&amp;ROW(A8),ПланировщикСобытий[УНИКАЛЬНОЕ ЗНАЧЕНИЕ (ВЫЧИСЛЯЕМОЕ)],0),3),"")</f>
        <v/>
      </c>
    </row>
    <row r="17" spans="5:12" s="3" customFormat="1" x14ac:dyDescent="0.25">
      <c r="E17" s="13">
        <v>42931</v>
      </c>
      <c r="F17" s="12">
        <v>0.5625</v>
      </c>
      <c r="G17" s="12" t="str">
        <f>ПланировщикСобытий[[#This Row],[Менеджер]]&amp;ПланировщикСобытий[[#This Row],[ДАТА]]</f>
        <v>42931</v>
      </c>
      <c r="H17" s="14"/>
      <c r="I17" s="14"/>
      <c r="J17" s="1" t="str">
        <f>ПланировщикСобытий[[#This Row],[ДАТА]]&amp;"|"&amp;COUNTIF($E$6:E17,E17)</f>
        <v>42931|12</v>
      </c>
      <c r="K17" s="3" t="str">
        <f>IFERROR(INDEX(ПланировщикСобытий[],MATCH($J$15&amp;"|"&amp;ROW(A9),ПланировщикСобытий[УНИКАЛЬНОЕ ЗНАЧЕНИЕ (ВЫЧИСЛЯЕМОЕ)],0),2),"")</f>
        <v/>
      </c>
      <c r="L17" s="3" t="str">
        <f>IFERROR(INDEX(ПланировщикСобытий[],MATCH($J$15&amp;"|"&amp;ROW(A9),ПланировщикСобытий[УНИКАЛЬНОЕ ЗНАЧЕНИЕ (ВЫЧИСЛЯЕМОЕ)],0),3),"")</f>
        <v/>
      </c>
    </row>
    <row r="18" spans="5:12" s="3" customFormat="1" x14ac:dyDescent="0.25">
      <c r="E18" s="13">
        <v>42931</v>
      </c>
      <c r="F18" s="9">
        <v>0.58333333333333348</v>
      </c>
      <c r="G18" s="9" t="str">
        <f>ПланировщикСобытий[[#This Row],[Менеджер]]&amp;ПланировщикСобытий[[#This Row],[ДАТА]]</f>
        <v>42931</v>
      </c>
      <c r="H18" s="14"/>
      <c r="I18" s="14"/>
      <c r="J18" s="1" t="str">
        <f>ПланировщикСобытий[[#This Row],[ДАТА]]&amp;"|"&amp;COUNTIF($E$6:E18,E18)</f>
        <v>42931|13</v>
      </c>
    </row>
    <row r="19" spans="5:12" x14ac:dyDescent="0.25">
      <c r="E19" s="13">
        <v>42931</v>
      </c>
      <c r="F19" s="12">
        <v>0.60416666666666674</v>
      </c>
      <c r="G19" s="12" t="str">
        <f>ПланировщикСобытий[[#This Row],[Менеджер]]&amp;ПланировщикСобытий[[#This Row],[ДАТА]]</f>
        <v>42931</v>
      </c>
      <c r="H19" s="14"/>
      <c r="I19" s="14"/>
      <c r="J19" s="1" t="str">
        <f>ПланировщикСобытий[[#This Row],[ДАТА]]&amp;"|"&amp;COUNTIF($E$6:E19,E19)</f>
        <v>42931|14</v>
      </c>
      <c r="K19" t="str">
        <f>IFERROR(INDEX(ПланировщикСобытий[],MATCH($J$21&amp;"|"&amp;ROW(A5),ПланировщикСобытий[УНИКАЛЬНОЕ ЗНАЧЕНИЕ (ВЫЧИСЛЯЕМОЕ)],0),2),"")</f>
        <v/>
      </c>
      <c r="L19" t="str">
        <f>IFERROR(INDEX(ПланировщикСобытий[],MATCH($J$21&amp;"|"&amp;ROW(А2),ПланировщикСобытий[УНИКАЛЬНОЕ ЗНАЧЕНИЕ (ВЫЧИСЛЯЕМОЕ)],0),3),"")</f>
        <v/>
      </c>
    </row>
    <row r="20" spans="5:12" x14ac:dyDescent="0.25">
      <c r="E20" s="13">
        <v>42931</v>
      </c>
      <c r="F20" s="9">
        <v>0.625</v>
      </c>
      <c r="G20" s="9" t="str">
        <f>ПланировщикСобытий[[#This Row],[Менеджер]]&amp;ПланировщикСобытий[[#This Row],[ДАТА]]</f>
        <v>42931</v>
      </c>
      <c r="H20" s="14"/>
      <c r="I20" s="14"/>
      <c r="J20" s="1" t="str">
        <f>ПланировщикСобытий[[#This Row],[ДАТА]]&amp;"|"&amp;COUNTIF($E$6:E20,E20)</f>
        <v>42931|15</v>
      </c>
      <c r="K20" t="str">
        <f>IFERROR(INDEX(ПланировщикСобытий[],MATCH($J$21&amp;"|"&amp;ROW(A6),ПланировщикСобытий[УНИКАЛЬНОЕ ЗНАЧЕНИЕ (ВЫЧИСЛЯЕМОЕ)],0),2),"")</f>
        <v/>
      </c>
      <c r="L20" t="str">
        <f>IFERROR(INDEX(ПланировщикСобытий[],MATCH($J$21&amp;"|"&amp;ROW(A6),ПланировщикСобытий[УНИКАЛЬНОЕ ЗНАЧЕНИЕ (ВЫЧИСЛЯЕМОЕ)],0),3),"")</f>
        <v/>
      </c>
    </row>
    <row r="21" spans="5:12" x14ac:dyDescent="0.25">
      <c r="E21" s="13">
        <v>42931</v>
      </c>
      <c r="F21" s="12">
        <v>0.64583333333333326</v>
      </c>
      <c r="G21" s="12" t="str">
        <f>ПланировщикСобытий[[#This Row],[Менеджер]]&amp;ПланировщикСобытий[[#This Row],[ДАТА]]</f>
        <v>42931</v>
      </c>
      <c r="H21" s="14"/>
      <c r="I21" s="14"/>
      <c r="J21" s="1" t="str">
        <f>ПланировщикСобытий[[#This Row],[ДАТА]]&amp;"|"&amp;COUNTIF($E$6:E21,E21)</f>
        <v>42931|16</v>
      </c>
      <c r="K21" t="str">
        <f>IFERROR(INDEX(ПланировщикСобытий[],MATCH($J$21&amp;"|"&amp;ROW(A7),ПланировщикСобытий[УНИКАЛЬНОЕ ЗНАЧЕНИЕ (ВЫЧИСЛЯЕМОЕ)],0),2),"")</f>
        <v/>
      </c>
      <c r="L21" t="str">
        <f>IFERROR(INDEX(ПланировщикСобытий[],MATCH($J$21&amp;"|"&amp;ROW(A7),ПланировщикСобытий[УНИКАЛЬНОЕ ЗНАЧЕНИЕ (ВЫЧИСЛЯЕМОЕ)],0),3),"")</f>
        <v/>
      </c>
    </row>
    <row r="22" spans="5:12" x14ac:dyDescent="0.25">
      <c r="E22" s="13">
        <v>42931</v>
      </c>
      <c r="F22" s="9">
        <v>0.66666666666666652</v>
      </c>
      <c r="G22" s="9" t="str">
        <f>ПланировщикСобытий[[#This Row],[Менеджер]]&amp;ПланировщикСобытий[[#This Row],[ДАТА]]</f>
        <v>42931</v>
      </c>
      <c r="H22" s="14"/>
      <c r="I22" s="14"/>
      <c r="J22" s="1" t="str">
        <f>ПланировщикСобытий[[#This Row],[ДАТА]]&amp;"|"&amp;COUNTIF($E$6:E22,E22)</f>
        <v>42931|17</v>
      </c>
      <c r="K22" t="str">
        <f>IFERROR(INDEX(ПланировщикСобытий[],MATCH($J$21&amp;"|"&amp;ROW(A8),ПланировщикСобытий[УНИКАЛЬНОЕ ЗНАЧЕНИЕ (ВЫЧИСЛЯЕМОЕ)],0),2),"")</f>
        <v/>
      </c>
      <c r="L22" t="str">
        <f>IFERROR(INDEX(ПланировщикСобытий[],MATCH($J$21&amp;"|"&amp;ROW(A8),ПланировщикСобытий[УНИКАЛЬНОЕ ЗНАЧЕНИЕ (ВЫЧИСЛЯЕМОЕ)],0),3),"")</f>
        <v/>
      </c>
    </row>
    <row r="23" spans="5:12" x14ac:dyDescent="0.25">
      <c r="E23" s="13">
        <v>42931</v>
      </c>
      <c r="F23" s="12">
        <v>0.68749999999999978</v>
      </c>
      <c r="G23" s="12" t="str">
        <f>ПланировщикСобытий[[#This Row],[Менеджер]]&amp;ПланировщикСобытий[[#This Row],[ДАТА]]</f>
        <v>42931</v>
      </c>
      <c r="H23" s="14"/>
      <c r="I23" s="14"/>
      <c r="J23" s="1" t="str">
        <f>ПланировщикСобытий[[#This Row],[ДАТА]]&amp;"|"&amp;COUNTIF($E$6:E23,E23)</f>
        <v>42931|18</v>
      </c>
    </row>
    <row r="24" spans="5:12" x14ac:dyDescent="0.25">
      <c r="E24" s="13">
        <v>42931</v>
      </c>
      <c r="F24" s="9">
        <v>0.70833333333333304</v>
      </c>
      <c r="G24" s="9" t="str">
        <f>ПланировщикСобытий[[#This Row],[Менеджер]]&amp;ПланировщикСобытий[[#This Row],[ДАТА]]</f>
        <v>42931</v>
      </c>
      <c r="H24" s="14"/>
      <c r="I24" s="14"/>
      <c r="J24" s="1" t="str">
        <f>ПланировщикСобытий[[#This Row],[ДАТА]]&amp;"|"&amp;COUNTIF($E$6:E24,E24)</f>
        <v>42931|19</v>
      </c>
      <c r="K24" t="str">
        <f>IFERROR(INDEX(ПланировщикСобытий[],MATCH($J$26&amp;"|"&amp;ROW(А2),ПланировщикСобытий[УНИКАЛЬНОЕ ЗНАЧЕНИЕ (ВЫЧИСЛЯЕМОЕ)],0),2),"")</f>
        <v/>
      </c>
      <c r="L24" t="str">
        <f>IFERROR(INDEX(ПланировщикСобытий[],MATCH($J$26&amp;"|"&amp;ROW(А2),ПланировщикСобытий[УНИКАЛЬНОЕ ЗНАЧЕНИЕ (ВЫЧИСЛЯЕМОЕ)],0),3),"")</f>
        <v/>
      </c>
    </row>
    <row r="25" spans="5:12" x14ac:dyDescent="0.25">
      <c r="E25" s="13">
        <v>42931</v>
      </c>
      <c r="F25" s="12">
        <v>0.7291666666666663</v>
      </c>
      <c r="G25" s="12" t="str">
        <f>ПланировщикСобытий[[#This Row],[Менеджер]]&amp;ПланировщикСобытий[[#This Row],[ДАТА]]</f>
        <v>42931</v>
      </c>
      <c r="H25" s="14"/>
      <c r="I25" s="14"/>
      <c r="J25" s="1" t="str">
        <f>ПланировщикСобытий[[#This Row],[ДАТА]]&amp;"|"&amp;COUNTIF($E$6:E25,E25)</f>
        <v>42931|20</v>
      </c>
      <c r="K25" t="str">
        <f>IFERROR(INDEX(ПланировщикСобытий[],MATCH($J$26&amp;"|"&amp;ROW(A6),ПланировщикСобытий[УНИКАЛЬНОЕ ЗНАЧЕНИЕ (ВЫЧИСЛЯЕМОЕ)],0),2),"")</f>
        <v/>
      </c>
      <c r="L25" t="str">
        <f>IFERROR(INDEX(ПланировщикСобытий[],MATCH($J$26&amp;"|"&amp;ROW(A6),ПланировщикСобытий[УНИКАЛЬНОЕ ЗНАЧЕНИЕ (ВЫЧИСЛЯЕМОЕ)],0),3),"")</f>
        <v/>
      </c>
    </row>
    <row r="26" spans="5:12" x14ac:dyDescent="0.25">
      <c r="E26" s="13">
        <v>42931</v>
      </c>
      <c r="F26" s="9">
        <v>0.74999999999999956</v>
      </c>
      <c r="G26" s="9" t="str">
        <f>ПланировщикСобытий[[#This Row],[Менеджер]]&amp;ПланировщикСобытий[[#This Row],[ДАТА]]</f>
        <v>42931</v>
      </c>
      <c r="H26" s="14"/>
      <c r="I26" s="14"/>
      <c r="J26" s="1" t="str">
        <f>ПланировщикСобытий[[#This Row],[ДАТА]]&amp;"|"&amp;COUNTIF($E$6:E26,E26)</f>
        <v>42931|21</v>
      </c>
      <c r="K26" t="str">
        <f>IFERROR(INDEX(ПланировщикСобытий[],MATCH($J$26&amp;"|"&amp;ROW(A7),ПланировщикСобытий[УНИКАЛЬНОЕ ЗНАЧЕНИЕ (ВЫЧИСЛЯЕМОЕ)],0),2),"")</f>
        <v/>
      </c>
      <c r="L26" t="str">
        <f>IFERROR(INDEX(ПланировщикСобытий[],MATCH($J$26&amp;"|"&amp;ROW(A7),ПланировщикСобытий[УНИКАЛЬНОЕ ЗНАЧЕНИЕ (ВЫЧИСЛЯЕМОЕ)],0),3),"")</f>
        <v/>
      </c>
    </row>
    <row r="27" spans="5:12" x14ac:dyDescent="0.25">
      <c r="E27" s="13">
        <v>42931</v>
      </c>
      <c r="F27" s="12">
        <v>0.77083333333333282</v>
      </c>
      <c r="G27" s="12" t="str">
        <f>ПланировщикСобытий[[#This Row],[Менеджер]]&amp;ПланировщикСобытий[[#This Row],[ДАТА]]</f>
        <v>42931</v>
      </c>
      <c r="H27" s="15" t="s">
        <v>4</v>
      </c>
      <c r="I27" s="14"/>
      <c r="J27" s="1" t="str">
        <f>ПланировщикСобытий[[#This Row],[ДАТА]]&amp;"|"&amp;COUNTIF($E$6:E27,E27)</f>
        <v>42931|22</v>
      </c>
      <c r="K27" t="str">
        <f>IFERROR(INDEX(ПланировщикСобытий[],MATCH($J$26&amp;"|"&amp;ROW(A8),ПланировщикСобытий[УНИКАЛЬНОЕ ЗНАЧЕНИЕ (ВЫЧИСЛЯЕМОЕ)],0),2),"")</f>
        <v/>
      </c>
      <c r="L27" t="str">
        <f>IFERROR(INDEX(ПланировщикСобытий[],MATCH($J$26&amp;"|"&amp;ROW(A8),ПланировщикСобытий[УНИКАЛЬНОЕ ЗНАЧЕНИЕ (ВЫЧИСЛЯЕМОЕ)],0),3),"")</f>
        <v/>
      </c>
    </row>
    <row r="28" spans="5:12" x14ac:dyDescent="0.25">
      <c r="E28" s="13">
        <v>42931</v>
      </c>
      <c r="F28" s="9">
        <v>0.79166666666666607</v>
      </c>
      <c r="G28" s="9" t="str">
        <f>ПланировщикСобытий[[#This Row],[Менеджер]]&amp;ПланировщикСобытий[[#This Row],[ДАТА]]</f>
        <v>42931</v>
      </c>
      <c r="H28" s="14"/>
      <c r="I28" s="14"/>
      <c r="J28" s="1" t="str">
        <f>ПланировщикСобытий[[#This Row],[ДАТА]]&amp;"|"&amp;COUNTIF($E$6:E28,E28)</f>
        <v>42931|23</v>
      </c>
    </row>
    <row r="29" spans="5:12" x14ac:dyDescent="0.25">
      <c r="E29" s="13">
        <v>42931</v>
      </c>
      <c r="F29" s="12">
        <v>0.83333333333333259</v>
      </c>
      <c r="G29" s="12" t="str">
        <f>ПланировщикСобытий[[#This Row],[Менеджер]]&amp;ПланировщикСобытий[[#This Row],[ДАТА]]</f>
        <v>Андреева Владислава 42931</v>
      </c>
      <c r="H29" s="15" t="s">
        <v>21</v>
      </c>
      <c r="I29" s="14" t="s">
        <v>12</v>
      </c>
      <c r="J29" s="1" t="str">
        <f>ПланировщикСобытий[[#This Row],[ДАТА]]&amp;"|"&amp;COUNTIF($E$6:E29,E29)</f>
        <v>42931|24</v>
      </c>
      <c r="K29" t="str">
        <f>IFERROR(INDEX(ПланировщикСобытий[],MATCH($J$31&amp;"|"&amp;ROW(А2),ПланировщикСобытий[УНИКАЛЬНОЕ ЗНАЧЕНИЕ (ВЫЧИСЛЯЕМОЕ)],0),2),"")</f>
        <v/>
      </c>
      <c r="L29" t="str">
        <f>IFERROR(INDEX(ПланировщикСобытий[],MATCH($J$31&amp;"|"&amp;ROW(А2),ПланировщикСобытий[УНИКАЛЬНОЕ ЗНАЧЕНИЕ (ВЫЧИСЛЯЕМОЕ)],0),3),"")</f>
        <v/>
      </c>
    </row>
    <row r="30" spans="5:12" x14ac:dyDescent="0.25">
      <c r="E30" s="13">
        <v>42932</v>
      </c>
      <c r="F30" s="9">
        <v>0.33333333333333348</v>
      </c>
      <c r="G30" s="9" t="str">
        <f>ПланировщикСобытий[[#This Row],[Менеджер]]&amp;ПланировщикСобытий[[#This Row],[ДАТА]]</f>
        <v>42932</v>
      </c>
      <c r="H30" s="14"/>
      <c r="I30" s="14"/>
      <c r="J30" t="str">
        <f>ПланировщикСобытий[[#This Row],[ДАТА]]&amp;"|"&amp;COUNTIF($E$6:E30,E30)</f>
        <v>42932|1</v>
      </c>
      <c r="K30" t="str">
        <f>IFERROR(INDEX(ПланировщикСобытий[],MATCH($J$31&amp;"|"&amp;ROW(A6),ПланировщикСобытий[УНИКАЛЬНОЕ ЗНАЧЕНИЕ (ВЫЧИСЛЯЕМОЕ)],0),2),"")</f>
        <v/>
      </c>
      <c r="L30" t="str">
        <f>IFERROR(INDEX(ПланировщикСобытий[],MATCH($J$31&amp;"|"&amp;ROW(A6),ПланировщикСобытий[УНИКАЛЬНОЕ ЗНАЧЕНИЕ (ВЫЧИСЛЯЕМОЕ)],0),3),"")</f>
        <v/>
      </c>
    </row>
    <row r="31" spans="5:12" x14ac:dyDescent="0.25">
      <c r="E31" s="13">
        <v>42932</v>
      </c>
      <c r="F31" s="12">
        <v>0.35416666666666685</v>
      </c>
      <c r="G31" s="12" t="str">
        <f>ПланировщикСобытий[[#This Row],[Менеджер]]&amp;ПланировщикСобытий[[#This Row],[ДАТА]]</f>
        <v>42932</v>
      </c>
      <c r="H31" s="14"/>
      <c r="I31" s="14"/>
      <c r="J31" t="str">
        <f>ПланировщикСобытий[[#This Row],[ДАТА]]&amp;"|"&amp;COUNTIF($E$6:E31,E31)</f>
        <v>42932|2</v>
      </c>
      <c r="K31" t="str">
        <f>IFERROR(INDEX(ПланировщикСобытий[],MATCH($J$31&amp;"|"&amp;ROW(A7),ПланировщикСобытий[УНИКАЛЬНОЕ ЗНАЧЕНИЕ (ВЫЧИСЛЯЕМОЕ)],0),2),"")</f>
        <v/>
      </c>
      <c r="L31" t="str">
        <f>IFERROR(INDEX(ПланировщикСобытий[],MATCH($J$31&amp;"|"&amp;ROW(A7),ПланировщикСобытий[УНИКАЛЬНОЕ ЗНАЧЕНИЕ (ВЫЧИСЛЯЕМОЕ)],0),3),"")</f>
        <v/>
      </c>
    </row>
    <row r="32" spans="5:12" x14ac:dyDescent="0.25">
      <c r="E32" s="13">
        <v>42932</v>
      </c>
      <c r="F32" s="9">
        <v>0.37500000000000022</v>
      </c>
      <c r="G32" s="9" t="str">
        <f>ПланировщикСобытий[[#This Row],[Менеджер]]&amp;ПланировщикСобытий[[#This Row],[ДАТА]]</f>
        <v>Андреева Владислава 42932</v>
      </c>
      <c r="H32" s="15" t="s">
        <v>24</v>
      </c>
      <c r="I32" s="14" t="s">
        <v>12</v>
      </c>
      <c r="J32" t="str">
        <f>ПланировщикСобытий[[#This Row],[ДАТА]]&amp;"|"&amp;COUNTIF($E$6:E32,E32)</f>
        <v>42932|3</v>
      </c>
      <c r="K32" t="str">
        <f>IFERROR(INDEX(ПланировщикСобытий[],MATCH($J$31&amp;"|"&amp;ROW(A8),ПланировщикСобытий[УНИКАЛЬНОЕ ЗНАЧЕНИЕ (ВЫЧИСЛЯЕМОЕ)],0),2),"")</f>
        <v/>
      </c>
      <c r="L32" t="str">
        <f>IFERROR(INDEX(ПланировщикСобытий[],MATCH($J$31&amp;"|"&amp;ROW(A8),ПланировщикСобытий[УНИКАЛЬНОЕ ЗНАЧЕНИЕ (ВЫЧИСЛЯЕМОЕ)],0),3),"")</f>
        <v/>
      </c>
    </row>
    <row r="33" spans="5:10" x14ac:dyDescent="0.25">
      <c r="E33" s="13">
        <v>42932</v>
      </c>
      <c r="F33" s="12">
        <v>0.39583333333333359</v>
      </c>
      <c r="G33" s="12" t="str">
        <f>ПланировщикСобытий[[#This Row],[Менеджер]]&amp;ПланировщикСобытий[[#This Row],[ДАТА]]</f>
        <v>42932</v>
      </c>
      <c r="H33" s="14"/>
      <c r="I33" s="14"/>
      <c r="J33" t="str">
        <f>ПланировщикСобытий[[#This Row],[ДАТА]]&amp;"|"&amp;COUNTIF($E$6:E33,E33)</f>
        <v>42932|4</v>
      </c>
    </row>
    <row r="34" spans="5:10" x14ac:dyDescent="0.25">
      <c r="E34" s="13">
        <v>42932</v>
      </c>
      <c r="F34" s="9">
        <v>0.41666666666666696</v>
      </c>
      <c r="G34" s="9" t="str">
        <f>ПланировщикСобытий[[#This Row],[Менеджер]]&amp;ПланировщикСобытий[[#This Row],[ДАТА]]</f>
        <v>42932</v>
      </c>
      <c r="H34" s="14"/>
      <c r="I34" s="14"/>
      <c r="J34" t="str">
        <f>ПланировщикСобытий[[#This Row],[ДАТА]]&amp;"|"&amp;COUNTIF($E$6:E34,E34)</f>
        <v>42932|5</v>
      </c>
    </row>
    <row r="35" spans="5:10" x14ac:dyDescent="0.25">
      <c r="E35" s="13">
        <v>42932</v>
      </c>
      <c r="F35" s="12">
        <v>0.43750000000000033</v>
      </c>
      <c r="G35" s="12" t="str">
        <f>ПланировщикСобытий[[#This Row],[Менеджер]]&amp;ПланировщикСобытий[[#This Row],[ДАТА]]</f>
        <v>42932</v>
      </c>
      <c r="H35" s="15" t="s">
        <v>16</v>
      </c>
      <c r="I35" s="14"/>
      <c r="J35" t="str">
        <f>ПланировщикСобытий[[#This Row],[ДАТА]]&amp;"|"&amp;COUNTIF($E$6:E35,E35)</f>
        <v>42932|6</v>
      </c>
    </row>
    <row r="36" spans="5:10" x14ac:dyDescent="0.25">
      <c r="E36" s="13">
        <v>42932</v>
      </c>
      <c r="F36" s="9">
        <v>0.4583333333333337</v>
      </c>
      <c r="G36" s="9" t="str">
        <f>ПланировщикСобытий[[#This Row],[Менеджер]]&amp;ПланировщикСобытий[[#This Row],[ДАТА]]</f>
        <v>42932</v>
      </c>
      <c r="H36" s="14"/>
      <c r="I36" s="14"/>
      <c r="J36" t="str">
        <f>ПланировщикСобытий[[#This Row],[ДАТА]]&amp;"|"&amp;COUNTIF($E$6:E36,E36)</f>
        <v>42932|7</v>
      </c>
    </row>
    <row r="37" spans="5:10" x14ac:dyDescent="0.25">
      <c r="E37" s="13">
        <v>42932</v>
      </c>
      <c r="F37" s="12">
        <v>0.47916666666666707</v>
      </c>
      <c r="G37" s="12" t="str">
        <f>ПланировщикСобытий[[#This Row],[Менеджер]]&amp;ПланировщикСобытий[[#This Row],[ДАТА]]</f>
        <v>42932</v>
      </c>
      <c r="H37" s="14"/>
      <c r="I37" s="14"/>
      <c r="J37" t="str">
        <f>ПланировщикСобытий[[#This Row],[ДАТА]]&amp;"|"&amp;COUNTIF($E$6:E37,E37)</f>
        <v>42932|8</v>
      </c>
    </row>
    <row r="38" spans="5:10" x14ac:dyDescent="0.25">
      <c r="E38" s="13">
        <v>42932</v>
      </c>
      <c r="F38" s="9">
        <v>0.50000000000000044</v>
      </c>
      <c r="G38" s="9" t="str">
        <f>ПланировщикСобытий[[#This Row],[Менеджер]]&amp;ПланировщикСобытий[[#This Row],[ДАТА]]</f>
        <v>42932</v>
      </c>
      <c r="H38" s="14"/>
      <c r="I38" s="14"/>
      <c r="J38" t="str">
        <f>ПланировщикСобытий[[#This Row],[ДАТА]]&amp;"|"&amp;COUNTIF($E$6:E38,E38)</f>
        <v>42932|9</v>
      </c>
    </row>
    <row r="39" spans="5:10" x14ac:dyDescent="0.25">
      <c r="E39" s="13">
        <v>42932</v>
      </c>
      <c r="F39" s="12">
        <v>0.5208333333333337</v>
      </c>
      <c r="G39" s="12" t="str">
        <f>ПланировщикСобытий[[#This Row],[Менеджер]]&amp;ПланировщикСобытий[[#This Row],[ДАТА]]</f>
        <v>42932</v>
      </c>
      <c r="H39" s="14"/>
      <c r="I39" s="14"/>
      <c r="J39" t="str">
        <f>ПланировщикСобытий[[#This Row],[ДАТА]]&amp;"|"&amp;COUNTIF($E$6:E39,E39)</f>
        <v>42932|10</v>
      </c>
    </row>
    <row r="40" spans="5:10" x14ac:dyDescent="0.25">
      <c r="E40" s="13">
        <v>42932</v>
      </c>
      <c r="F40" s="9">
        <v>0.54166666666666696</v>
      </c>
      <c r="G40" s="9" t="str">
        <f>ПланировщикСобытий[[#This Row],[Менеджер]]&amp;ПланировщикСобытий[[#This Row],[ДАТА]]</f>
        <v>42932</v>
      </c>
      <c r="H40" s="14"/>
      <c r="I40" s="14"/>
      <c r="J40" t="str">
        <f>ПланировщикСобытий[[#This Row],[ДАТА]]&amp;"|"&amp;COUNTIF($E$6:E40,E40)</f>
        <v>42932|11</v>
      </c>
    </row>
    <row r="41" spans="5:10" x14ac:dyDescent="0.25">
      <c r="E41" s="13">
        <v>42932</v>
      </c>
      <c r="F41" s="12">
        <v>0.56250000000000022</v>
      </c>
      <c r="G41" s="12" t="str">
        <f>ПланировщикСобытий[[#This Row],[Менеджер]]&amp;ПланировщикСобытий[[#This Row],[ДАТА]]</f>
        <v>42932</v>
      </c>
      <c r="H41" s="14"/>
      <c r="I41" s="14"/>
      <c r="J41" t="str">
        <f>ПланировщикСобытий[[#This Row],[ДАТА]]&amp;"|"&amp;COUNTIF($E$6:E41,E41)</f>
        <v>42932|12</v>
      </c>
    </row>
    <row r="42" spans="5:10" x14ac:dyDescent="0.25">
      <c r="E42" s="13">
        <v>42932</v>
      </c>
      <c r="F42" s="9">
        <v>0.58333333333333348</v>
      </c>
      <c r="G42" s="9" t="str">
        <f>ПланировщикСобытий[[#This Row],[Менеджер]]&amp;ПланировщикСобытий[[#This Row],[ДАТА]]</f>
        <v>Андреева Владислава 42932</v>
      </c>
      <c r="H42" s="15" t="s">
        <v>17</v>
      </c>
      <c r="I42" s="14" t="s">
        <v>12</v>
      </c>
      <c r="J42" t="str">
        <f>ПланировщикСобытий[[#This Row],[ДАТА]]&amp;"|"&amp;COUNTIF($E$6:E42,E42)</f>
        <v>42932|13</v>
      </c>
    </row>
    <row r="43" spans="5:10" x14ac:dyDescent="0.25">
      <c r="E43" s="13">
        <v>42932</v>
      </c>
      <c r="F43" s="12">
        <v>0.60416666666666674</v>
      </c>
      <c r="G43" s="12" t="str">
        <f>ПланировщикСобытий[[#This Row],[Менеджер]]&amp;ПланировщикСобытий[[#This Row],[ДАТА]]</f>
        <v>42932</v>
      </c>
      <c r="H43" s="14"/>
      <c r="I43" s="14"/>
      <c r="J43" t="str">
        <f>ПланировщикСобытий[[#This Row],[ДАТА]]&amp;"|"&amp;COUNTIF($E$6:E43,E43)</f>
        <v>42932|14</v>
      </c>
    </row>
    <row r="44" spans="5:10" x14ac:dyDescent="0.25">
      <c r="E44" s="13">
        <v>42932</v>
      </c>
      <c r="F44" s="9">
        <v>0.625</v>
      </c>
      <c r="G44" s="9" t="str">
        <f>ПланировщикСобытий[[#This Row],[Менеджер]]&amp;ПланировщикСобытий[[#This Row],[ДАТА]]</f>
        <v>42932</v>
      </c>
      <c r="H44" s="14"/>
      <c r="I44" s="14"/>
      <c r="J44" t="str">
        <f>ПланировщикСобытий[[#This Row],[ДАТА]]&amp;"|"&amp;COUNTIF($E$6:E44,E44)</f>
        <v>42932|15</v>
      </c>
    </row>
    <row r="45" spans="5:10" x14ac:dyDescent="0.25">
      <c r="E45" s="13">
        <v>42932</v>
      </c>
      <c r="F45" s="12">
        <v>0.64583333333333326</v>
      </c>
      <c r="G45" s="12" t="str">
        <f>ПланировщикСобытий[[#This Row],[Менеджер]]&amp;ПланировщикСобытий[[#This Row],[ДАТА]]</f>
        <v>42932</v>
      </c>
      <c r="H45" s="14"/>
      <c r="I45" s="14"/>
      <c r="J45" t="str">
        <f>ПланировщикСобытий[[#This Row],[ДАТА]]&amp;"|"&amp;COUNTIF($E$6:E45,E45)</f>
        <v>42932|16</v>
      </c>
    </row>
    <row r="46" spans="5:10" x14ac:dyDescent="0.25">
      <c r="E46" s="13">
        <v>42932</v>
      </c>
      <c r="F46" s="9">
        <v>0.66666666666666652</v>
      </c>
      <c r="G46" s="9" t="str">
        <f>ПланировщикСобытий[[#This Row],[Менеджер]]&amp;ПланировщикСобытий[[#This Row],[ДАТА]]</f>
        <v>42932</v>
      </c>
      <c r="H46" s="14"/>
      <c r="I46" s="14"/>
      <c r="J46" t="str">
        <f>ПланировщикСобытий[[#This Row],[ДАТА]]&amp;"|"&amp;COUNTIF($E$6:E46,E46)</f>
        <v>42932|17</v>
      </c>
    </row>
    <row r="47" spans="5:10" x14ac:dyDescent="0.25">
      <c r="E47" s="13">
        <v>42932</v>
      </c>
      <c r="F47" s="12">
        <v>0.68749999999999978</v>
      </c>
      <c r="G47" s="12" t="str">
        <f>ПланировщикСобытий[[#This Row],[Менеджер]]&amp;ПланировщикСобытий[[#This Row],[ДАТА]]</f>
        <v>Андреева Владислава 42932</v>
      </c>
      <c r="H47" s="15" t="s">
        <v>18</v>
      </c>
      <c r="I47" s="14" t="s">
        <v>12</v>
      </c>
      <c r="J47" t="str">
        <f>ПланировщикСобытий[[#This Row],[ДАТА]]&amp;"|"&amp;COUNTIF($E$6:E47,E47)</f>
        <v>42932|18</v>
      </c>
    </row>
    <row r="48" spans="5:10" x14ac:dyDescent="0.25">
      <c r="E48" s="13">
        <v>42932</v>
      </c>
      <c r="F48" s="9">
        <v>0.70833333333333304</v>
      </c>
      <c r="G48" s="9" t="str">
        <f>ПланировщикСобытий[[#This Row],[Менеджер]]&amp;ПланировщикСобытий[[#This Row],[ДАТА]]</f>
        <v>42932</v>
      </c>
      <c r="H48" s="14"/>
      <c r="I48" s="14"/>
      <c r="J48" t="str">
        <f>ПланировщикСобытий[[#This Row],[ДАТА]]&amp;"|"&amp;COUNTIF($E$6:E48,E48)</f>
        <v>42932|19</v>
      </c>
    </row>
    <row r="49" spans="5:10" x14ac:dyDescent="0.25">
      <c r="E49" s="13">
        <v>42932</v>
      </c>
      <c r="F49" s="12">
        <v>0.7291666666666663</v>
      </c>
      <c r="G49" s="12" t="str">
        <f>ПланировщикСобытий[[#This Row],[Менеджер]]&amp;ПланировщикСобытий[[#This Row],[ДАТА]]</f>
        <v>42932</v>
      </c>
      <c r="H49" s="14"/>
      <c r="I49" s="14"/>
      <c r="J49" t="str">
        <f>ПланировщикСобытий[[#This Row],[ДАТА]]&amp;"|"&amp;COUNTIF($E$6:E49,E49)</f>
        <v>42932|20</v>
      </c>
    </row>
    <row r="50" spans="5:10" x14ac:dyDescent="0.25">
      <c r="E50" s="13">
        <v>42932</v>
      </c>
      <c r="F50" s="9">
        <v>0.74999999999999956</v>
      </c>
      <c r="G50" s="9" t="str">
        <f>ПланировщикСобытий[[#This Row],[Менеджер]]&amp;ПланировщикСобытий[[#This Row],[ДАТА]]</f>
        <v>42932</v>
      </c>
      <c r="H50" s="14"/>
      <c r="I50" s="14"/>
      <c r="J50" t="str">
        <f>ПланировщикСобытий[[#This Row],[ДАТА]]&amp;"|"&amp;COUNTIF($E$6:E50,E50)</f>
        <v>42932|21</v>
      </c>
    </row>
    <row r="51" spans="5:10" x14ac:dyDescent="0.25">
      <c r="E51" s="13">
        <v>42932</v>
      </c>
      <c r="F51" s="12">
        <v>0.77083333333333282</v>
      </c>
      <c r="G51" s="12" t="str">
        <f>ПланировщикСобытий[[#This Row],[Менеджер]]&amp;ПланировщикСобытий[[#This Row],[ДАТА]]</f>
        <v>42932</v>
      </c>
      <c r="H51" s="14"/>
      <c r="I51" s="14"/>
      <c r="J51" t="str">
        <f>ПланировщикСобытий[[#This Row],[ДАТА]]&amp;"|"&amp;COUNTIF($E$6:E51,E51)</f>
        <v>42932|22</v>
      </c>
    </row>
    <row r="52" spans="5:10" x14ac:dyDescent="0.25">
      <c r="E52" s="13">
        <v>42932</v>
      </c>
      <c r="F52" s="9">
        <v>0.79166666666666607</v>
      </c>
      <c r="G52" s="9" t="str">
        <f>ПланировщикСобытий[[#This Row],[Менеджер]]&amp;ПланировщикСобытий[[#This Row],[ДАТА]]</f>
        <v>42932</v>
      </c>
      <c r="H52" s="14"/>
      <c r="I52" s="14"/>
      <c r="J52" t="str">
        <f>ПланировщикСобытий[[#This Row],[ДАТА]]&amp;"|"&amp;COUNTIF($E$6:E52,E52)</f>
        <v>42932|23</v>
      </c>
    </row>
    <row r="53" spans="5:10" x14ac:dyDescent="0.25">
      <c r="E53" s="13">
        <v>42932</v>
      </c>
      <c r="F53" s="12">
        <v>0.83333333333333259</v>
      </c>
      <c r="G53" s="12" t="str">
        <f>ПланировщикСобытий[[#This Row],[Менеджер]]&amp;ПланировщикСобытий[[#This Row],[ДАТА]]</f>
        <v>42932</v>
      </c>
      <c r="H53" s="14"/>
      <c r="I53" s="14"/>
      <c r="J53" t="str">
        <f>ПланировщикСобытий[[#This Row],[ДАТА]]&amp;"|"&amp;COUNTIF($E$6:E53,E53)</f>
        <v>42932|24</v>
      </c>
    </row>
  </sheetData>
  <mergeCells count="1">
    <mergeCell ref="E1:F4"/>
  </mergeCells>
  <dataValidations xWindow="119" yWindow="508" count="7">
    <dataValidation allowBlank="1" showInputMessage="1" showErrorMessage="1" prompt="Введите дату события в этом столбце" sqref="E5"/>
    <dataValidation allowBlank="1" showInputMessage="1" showErrorMessage="1" prompt="Введите время события в этом столбце. Нажмите клавиши ALT+СТРЕЛКА ВНИЗ, чтобы открыть раскрывающийся список, и клавишу ВВОД, чтобы выбрать время" sqref="F5:G5"/>
    <dataValidation allowBlank="1" showInputMessage="1" showErrorMessage="1" prompt="Введите описание события в этом столбце" sqref="H5:I5"/>
    <dataValidation allowBlank="1" showInputMessage="1" showErrorMessage="1" prompt="Введите дату, время и описание события в таблице «Планировщик событий». В ячейках B10 и B12 находятся ссылки перехода на листы «Интервалы времени» и «Распорядок дня»" sqref="B1"/>
    <dataValidation allowBlank="1" showInputMessage="1" showErrorMessage="1" prompt="Дата обновляется автоматически на основе данных на листе «Распорядок дня»" sqref="E1:F4"/>
    <dataValidation type="list" allowBlank="1" showInputMessage="1" showErrorMessage="1" promptTitle="Менеджер" sqref="I6:I53">
      <formula1>Менеджер</formula1>
    </dataValidation>
    <dataValidation type="list" allowBlank="1" showInputMessage="1" showErrorMessage="1" sqref="F6:G53">
      <formula1>СписокВремени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oddFooter>Page &amp;P of &amp;N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C3"/>
  <sheetViews>
    <sheetView workbookViewId="0">
      <selection activeCell="C24" sqref="C24"/>
    </sheetView>
  </sheetViews>
  <sheetFormatPr defaultRowHeight="15" x14ac:dyDescent="0.25"/>
  <cols>
    <col min="1" max="1" width="17.42578125" customWidth="1"/>
    <col min="2" max="2" width="38.140625" customWidth="1"/>
    <col min="3" max="3" width="18.7109375" customWidth="1"/>
  </cols>
  <sheetData>
    <row r="1" spans="2:3" x14ac:dyDescent="0.25">
      <c r="B1" s="24" t="s">
        <v>10</v>
      </c>
      <c r="C1" s="24" t="s">
        <v>9</v>
      </c>
    </row>
    <row r="2" spans="2:3" x14ac:dyDescent="0.25">
      <c r="B2" s="22" t="s">
        <v>12</v>
      </c>
      <c r="C2" s="21" t="s">
        <v>6</v>
      </c>
    </row>
    <row r="3" spans="2:3" x14ac:dyDescent="0.25">
      <c r="B3" s="22" t="s">
        <v>11</v>
      </c>
      <c r="C3" s="21" t="s">
        <v>6</v>
      </c>
    </row>
  </sheetData>
  <sortState ref="B2:C20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7</vt:i4>
      </vt:variant>
    </vt:vector>
  </HeadingPairs>
  <TitlesOfParts>
    <vt:vector size="10" baseType="lpstr">
      <vt:lpstr>Daily work</vt:lpstr>
      <vt:lpstr>Planner</vt:lpstr>
      <vt:lpstr>Сотрудники список</vt:lpstr>
      <vt:lpstr>Manager</vt:lpstr>
      <vt:lpstr>ВыделениеРасписания</vt:lpstr>
      <vt:lpstr>Год</vt:lpstr>
      <vt:lpstr>ЗаголовокСтолбца2</vt:lpstr>
      <vt:lpstr>ЗначДня</vt:lpstr>
      <vt:lpstr>ИмяМесяца</vt:lpstr>
      <vt:lpstr>Менеджер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KPI Meetings</dc:title>
  <dc:creator>Mylnikova Viktoria</dc:creator>
  <cp:lastModifiedBy>Client</cp:lastModifiedBy>
  <dcterms:created xsi:type="dcterms:W3CDTF">2016-12-06T05:05:01Z</dcterms:created>
  <dcterms:modified xsi:type="dcterms:W3CDTF">2017-07-18T10:14:14Z</dcterms:modified>
</cp:coreProperties>
</file>