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0490" windowHeight="8760"/>
  </bookViews>
  <sheets>
    <sheet name="Лист1" sheetId="3" r:id="rId1"/>
    <sheet name="Source" sheetId="1" r:id="rId2"/>
    <sheet name="Target" sheetId="2" r:id="rId3"/>
  </sheets>
  <calcPr calcId="162913"/>
  <pivotCaches>
    <pivotCache cacheId="8" r:id="rId4"/>
  </pivotCaches>
</workbook>
</file>

<file path=xl/calcChain.xml><?xml version="1.0" encoding="utf-8"?>
<calcChain xmlns="http://schemas.openxmlformats.org/spreadsheetml/2006/main">
  <c r="D21" i="2" l="1"/>
  <c r="D22" i="2"/>
  <c r="D23" i="2"/>
  <c r="D24" i="2"/>
  <c r="D20" i="2"/>
  <c r="C26" i="2"/>
  <c r="C25" i="2"/>
  <c r="D13" i="2"/>
  <c r="D14" i="2"/>
  <c r="D15" i="2"/>
  <c r="D12" i="2"/>
  <c r="D5" i="2"/>
  <c r="D6" i="2"/>
  <c r="D7" i="2"/>
  <c r="D4" i="2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I4" i="1"/>
  <c r="K3" i="1"/>
  <c r="I3" i="1"/>
  <c r="K2" i="1"/>
  <c r="I2" i="1"/>
</calcChain>
</file>

<file path=xl/sharedStrings.xml><?xml version="1.0" encoding="utf-8"?>
<sst xmlns="http://schemas.openxmlformats.org/spreadsheetml/2006/main" count="189" uniqueCount="124">
  <si>
    <t>Класс</t>
  </si>
  <si>
    <t>Подкласс</t>
  </si>
  <si>
    <t>Номенклатура</t>
  </si>
  <si>
    <t>Поставщик</t>
  </si>
  <si>
    <t>Договор</t>
  </si>
  <si>
    <t>Спецификация</t>
  </si>
  <si>
    <t>Количество (в базовых единицах)</t>
  </si>
  <si>
    <t>Сумма покупки с НДС в руб.</t>
  </si>
  <si>
    <t>Сумма покупки без НДС в руб.</t>
  </si>
  <si>
    <t>Цена с НДС</t>
  </si>
  <si>
    <t>Цена без НДС</t>
  </si>
  <si>
    <t>Приборы и средства автоматизации</t>
  </si>
  <si>
    <t>Счетчик электрической энергии</t>
  </si>
  <si>
    <t>Счетчик электрической энергии РиМ 489.18 (Счетчик РиМ 489.18 ВК3)</t>
  </si>
  <si>
    <t>Поставщик 1</t>
  </si>
  <si>
    <t>Договор 1</t>
  </si>
  <si>
    <t>Спецификация 1</t>
  </si>
  <si>
    <t>2 470,000</t>
  </si>
  <si>
    <t>СРЕДСТВА СВЯЗИ И ПРИБОРЫ РАДИОИЗМЕРИТЕЛЬHЫЕ</t>
  </si>
  <si>
    <t>ПРОГРАММНЫЕ КОМПЛЕКСЫ АСУ ТП</t>
  </si>
  <si>
    <t>Регулятор частоты и мощности для гидравлических турбин Профи-ЭГР-Д</t>
  </si>
  <si>
    <t>Поставщик 2</t>
  </si>
  <si>
    <t>Договор 2</t>
  </si>
  <si>
    <t>Спецификация 2</t>
  </si>
  <si>
    <t>Маршрутизатор каналов связи РиМ 099.02 (с монтаж.устройством РиМ 000.01)</t>
  </si>
  <si>
    <t>Поставщик 3</t>
  </si>
  <si>
    <t>Договор 3</t>
  </si>
  <si>
    <t>Спецификация 3</t>
  </si>
  <si>
    <t>Комплект для реконструкции электрогидравлической колонки</t>
  </si>
  <si>
    <t>Поставщик 4</t>
  </si>
  <si>
    <t>Договор 4</t>
  </si>
  <si>
    <t>Спецификация 4</t>
  </si>
  <si>
    <t>Приборы контроля и регулирования технологических процессов</t>
  </si>
  <si>
    <t>Весы промышленные</t>
  </si>
  <si>
    <t>Весы вагонные типа ВД-30-2-8 (повагонного взвешивания)</t>
  </si>
  <si>
    <t>Поставщик 5</t>
  </si>
  <si>
    <t>Договор 5</t>
  </si>
  <si>
    <t>Спецификация 5</t>
  </si>
  <si>
    <t>Грузоподъемное оборудование</t>
  </si>
  <si>
    <t>ВЕСЫ КРАНОВЫЕ</t>
  </si>
  <si>
    <t>Лебедка гидравлическая кабельная для прокладки кабеля ЛСИ.50т</t>
  </si>
  <si>
    <t>Поставщик 6</t>
  </si>
  <si>
    <t>Договор 6</t>
  </si>
  <si>
    <t>Спецификация 6</t>
  </si>
  <si>
    <t>Шкаф пневматического управления краном СК ПРГА.040338.10</t>
  </si>
  <si>
    <t>Поставщик 7</t>
  </si>
  <si>
    <t>Договор 7</t>
  </si>
  <si>
    <t>Спецификация 7</t>
  </si>
  <si>
    <t>АППАРАТУРА КИП</t>
  </si>
  <si>
    <t>ПРИБОРЫ ХИМИЧЕСКОГО КОНТРОЛЯ (СТАЦИОНАРНЫЕ)</t>
  </si>
  <si>
    <t>Газоанализатор ИКТС-11 в комплекте: кабель соединительный 7м, врезка 300мм</t>
  </si>
  <si>
    <t>Поставщик 8</t>
  </si>
  <si>
    <t>Договор 8</t>
  </si>
  <si>
    <t>Спецификация 8</t>
  </si>
  <si>
    <t>ОБОРУДОВАНИЕ ТЕЛЕМЕХАНИКИ</t>
  </si>
  <si>
    <t>Шкаф телемеханики</t>
  </si>
  <si>
    <t>Поставщик 9</t>
  </si>
  <si>
    <t>Договор 9</t>
  </si>
  <si>
    <t>Спецификация 9</t>
  </si>
  <si>
    <t>Приборы для измерения и регулирования температуры</t>
  </si>
  <si>
    <t>Термометры термоэлектрические с кабельным выводом</t>
  </si>
  <si>
    <t>Термопреобразователь КТХА 02.21-000-к1-О-К-1,2-20000-10</t>
  </si>
  <si>
    <t>Поставщик 10</t>
  </si>
  <si>
    <t>Договор 10</t>
  </si>
  <si>
    <t>Спецификация 10</t>
  </si>
  <si>
    <t>ПРИБОРЫ И СРЕДСТВА АВТОМАТИЗАЦИИ СПЕЦИАЛИЗИРОВАHHОГО HАЗHАЧЕHИЯ</t>
  </si>
  <si>
    <t>ПОВЕРОЧНОЕ  И ИСПЫТАТЕЛЬНОЕ ОБОРУДОВАНИЕ</t>
  </si>
  <si>
    <t>Комплекс РЕТОМ-6</t>
  </si>
  <si>
    <t>Поставщик 11</t>
  </si>
  <si>
    <t>Договор 11</t>
  </si>
  <si>
    <t>Спецификация 11</t>
  </si>
  <si>
    <t>Тележка ТПО-2 600*900 на пневмоколесах</t>
  </si>
  <si>
    <t>Штабелер ручной SDF 1016, нагрузка 1000 кг., высота подъема 1600 мм</t>
  </si>
  <si>
    <t>ЭЛЕКТРОТАЛЬ Q=1.0Т Н-12М</t>
  </si>
  <si>
    <t>ЭЛЕКТРОТАЛЬ Q=3.2Т Н-12М</t>
  </si>
  <si>
    <t>ВЕСЫ КРАНОВЫЕ Итог</t>
  </si>
  <si>
    <t>Грузоподъемное оборудование Итог</t>
  </si>
  <si>
    <t>Запчасти</t>
  </si>
  <si>
    <t>Запчасти приборов энергоучета</t>
  </si>
  <si>
    <t>Пломба свинцовая  ВЭС</t>
  </si>
  <si>
    <t>Пломба-наклейка антимагнит</t>
  </si>
  <si>
    <t>Проволока витая d=0,7 (0,65) h=100м</t>
  </si>
  <si>
    <t>Запчасти приборов энергоучета Итог</t>
  </si>
  <si>
    <t>Запчасти Итог</t>
  </si>
  <si>
    <t>ЗАПЧАСТИ СРЕДСТВ ТЕПЛОВОЙ АВТОМАТИКИ И ИЗМЕРЕНИЙ</t>
  </si>
  <si>
    <t>ЗАПЧАСТИ ПРИБОРОВ ВТОРИЧНЫХ</t>
  </si>
  <si>
    <t>ГАСИТЕЛЬ КОЛЕБАНИЙ ДАВЛЕНИЯ ГСК 60Вд-1Б1Г</t>
  </si>
  <si>
    <t>ГАСИТЕЛЬ КОЛЕБАНИЙ ДАВЛЕНИЯ ГСК250Вд-1Б1Г</t>
  </si>
  <si>
    <t>Гаситель колебаний давления ГСК25Вд-1Б1Г</t>
  </si>
  <si>
    <t>Гаситель колебаний давления ГСК6 Вд-1Б1Г</t>
  </si>
  <si>
    <t>Двигатель (А1-Р) ДСМ-2П</t>
  </si>
  <si>
    <t>Пломба контрольная ПК-91РХ-3</t>
  </si>
  <si>
    <t>Номенклатура с классами и подклассами</t>
  </si>
  <si>
    <t>Цена</t>
  </si>
  <si>
    <t>Доля в классе</t>
  </si>
  <si>
    <t>ABC</t>
  </si>
  <si>
    <t>ЗАПЧАСТИ СРЕДСТВ ТЕПЛОВОЙ АВТОМАТИКИ И ИЗМЕРЕНИЙ Итог</t>
  </si>
  <si>
    <t>ЗАПЧАСТИ ПРИБОРОВ ВТОРИЧНЫХ Итог</t>
  </si>
  <si>
    <t>Поставщик 12</t>
  </si>
  <si>
    <t>Поставщик 17</t>
  </si>
  <si>
    <t>Поставщик 18</t>
  </si>
  <si>
    <t>Поставщик 19</t>
  </si>
  <si>
    <t>Поставщик 20</t>
  </si>
  <si>
    <t>Поставщик 21</t>
  </si>
  <si>
    <t>A</t>
  </si>
  <si>
    <t>B</t>
  </si>
  <si>
    <t>C</t>
  </si>
  <si>
    <t>Названия строк</t>
  </si>
  <si>
    <t>Общий итог</t>
  </si>
  <si>
    <t>ПРИБОРЫ ХИМИЧЕСКОГО КОНТРОЛЯ (СТАЦИОНАРНЫЕ) Итог</t>
  </si>
  <si>
    <t>АППАРАТУРА КИП Итог</t>
  </si>
  <si>
    <t>Термометры термоэлектрические с кабельным выводом Итог</t>
  </si>
  <si>
    <t>Приборы для измерения и регулирования температуры Итог</t>
  </si>
  <si>
    <t>Счетчик электрической энергии Итог</t>
  </si>
  <si>
    <t>Приборы и средства автоматизации Итог</t>
  </si>
  <si>
    <t>ПОВЕРОЧНОЕ  И ИСПЫТАТЕЛЬНОЕ ОБОРУДОВАНИЕ Итог</t>
  </si>
  <si>
    <t>ПРИБОРЫ И СРЕДСТВА АВТОМАТИЗАЦИИ СПЕЦИАЛИЗИРОВАHHОГО HАЗHАЧЕHИЯ Итог</t>
  </si>
  <si>
    <t>Весы промышленные Итог</t>
  </si>
  <si>
    <t>Приборы контроля и регулирования технологических процессов Итог</t>
  </si>
  <si>
    <t>ОБОРУДОВАНИЕ ТЕЛЕМЕХАНИКИ Итог</t>
  </si>
  <si>
    <t>ПРОГРАММНЫЕ КОМПЛЕКСЫ АСУ ТП Итог</t>
  </si>
  <si>
    <t>СРЕДСТВА СВЯЗИ И ПРИБОРЫ РАДИОИЗМЕРИТЕЛЬHЫЕ Итог</t>
  </si>
  <si>
    <t>Сумма по полю Цена без НДС</t>
  </si>
  <si>
    <t>Сумма по полю Цена без НДС2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</si>
</sst>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2" fontId="0" fillId="0" borderId="0" xfId="0" applyNumberForma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164" fontId="0" fillId="0" borderId="0" xfId="0" applyNumberFormat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3" fillId="0" borderId="0" xfId="0" applyFont="1"/>
    <xf numFmtId="0" fontId="0" fillId="0" borderId="3" xfId="0" applyBorder="1"/>
    <xf numFmtId="0" fontId="0" fillId="0" borderId="5" xfId="0" applyBorder="1"/>
    <xf numFmtId="0" fontId="0" fillId="0" borderId="2" xfId="0" pivotButton="1" applyBorder="1"/>
    <xf numFmtId="0" fontId="0" fillId="0" borderId="3" xfId="0" pivotButton="1" applyBorder="1"/>
    <xf numFmtId="0" fontId="0" fillId="0" borderId="6" xfId="0" applyBorder="1"/>
    <xf numFmtId="0" fontId="0" fillId="0" borderId="2" xfId="0" applyBorder="1" applyAlignment="1">
      <alignment horizontal="left"/>
    </xf>
    <xf numFmtId="10" fontId="0" fillId="0" borderId="6" xfId="0" applyNumberFormat="1" applyBorder="1"/>
    <xf numFmtId="0" fontId="0" fillId="0" borderId="4" xfId="0" applyBorder="1" applyAlignment="1">
      <alignment horizontal="left" indent="1"/>
    </xf>
    <xf numFmtId="10" fontId="0" fillId="0" borderId="7" xfId="0" applyNumberFormat="1" applyBorder="1"/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9" xfId="0" applyBorder="1"/>
    <xf numFmtId="10" fontId="0" fillId="0" borderId="10" xfId="0" applyNumberFormat="1" applyBorder="1"/>
    <xf numFmtId="0" fontId="0" fillId="0" borderId="4" xfId="0" applyFont="1" applyBorder="1" applyAlignment="1">
      <alignment horizontal="left" indent="2"/>
    </xf>
    <xf numFmtId="3" fontId="0" fillId="0" borderId="2" xfId="0" applyNumberFormat="1" applyBorder="1"/>
    <xf numFmtId="3" fontId="0" fillId="0" borderId="4" xfId="0" applyNumberFormat="1" applyBorder="1"/>
    <xf numFmtId="3" fontId="0" fillId="0" borderId="8" xfId="0" applyNumberFormat="1" applyBorder="1"/>
    <xf numFmtId="0" fontId="0" fillId="0" borderId="2" xfId="0" applyFont="1" applyBorder="1" applyAlignment="1">
      <alignment horizontal="left"/>
    </xf>
    <xf numFmtId="0" fontId="0" fillId="0" borderId="3" xfId="0" applyFont="1" applyBorder="1"/>
  </cellXfs>
  <cellStyles count="1">
    <cellStyle name="Обычный" xfId="0" builtinId="0"/>
  </cellStyles>
  <dxfs count="9">
    <dxf>
      <font>
        <b/>
        <i val="0"/>
      </font>
    </dxf>
    <dxf>
      <font>
        <b/>
        <i val="0"/>
      </font>
    </dxf>
    <dxf>
      <font>
        <b val="0"/>
      </font>
    </dxf>
    <dxf>
      <numFmt numFmtId="3" formatCode="#,##0"/>
    </dxf>
    <dxf>
      <font>
        <b val="0"/>
      </font>
    </dxf>
    <dxf>
      <font>
        <b/>
      </font>
    </dxf>
    <dxf>
      <font>
        <b val="0"/>
      </font>
    </dxf>
    <dxf>
      <numFmt numFmtId="3" formatCode="#,##0"/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2942.461570486113" createdVersion="5" refreshedVersion="5" minRefreshableVersion="3" recordCount="11">
  <cacheSource type="worksheet">
    <worksheetSource ref="A1:K12" sheet="Source"/>
  </cacheSource>
  <cacheFields count="11">
    <cacheField name="Класс" numFmtId="0">
      <sharedItems count="7">
        <s v="Приборы и средства автоматизации"/>
        <s v="СРЕДСТВА СВЯЗИ И ПРИБОРЫ РАДИОИЗМЕРИТЕЛЬHЫЕ"/>
        <s v="Приборы контроля и регулирования технологических процессов"/>
        <s v="Грузоподъемное оборудование"/>
        <s v="АППАРАТУРА КИП"/>
        <s v="Приборы для измерения и регулирования температуры"/>
        <s v="ПРИБОРЫ И СРЕДСТВА АВТОМАТИЗАЦИИ СПЕЦИАЛИЗИРОВАHHОГО HАЗHАЧЕHИЯ"/>
      </sharedItems>
    </cacheField>
    <cacheField name="Подкласс" numFmtId="0">
      <sharedItems count="8">
        <s v="Счетчик электрической энергии"/>
        <s v="ПРОГРАММНЫЕ КОМПЛЕКСЫ АСУ ТП"/>
        <s v="Весы промышленные"/>
        <s v="ВЕСЫ КРАНОВЫЕ"/>
        <s v="ПРИБОРЫ ХИМИЧЕСКОГО КОНТРОЛЯ (СТАЦИОНАРНЫЕ)"/>
        <s v="ОБОРУДОВАНИЕ ТЕЛЕМЕХАНИКИ"/>
        <s v="Термометры термоэлектрические с кабельным выводом"/>
        <s v="ПОВЕРОЧНОЕ  И ИСПЫТАТЕЛЬНОЕ ОБОРУДОВАНИЕ"/>
      </sharedItems>
    </cacheField>
    <cacheField name="Номенклатура" numFmtId="0">
      <sharedItems count="11">
        <s v="Счетчик электрической энергии РиМ 489.18 (Счетчик РиМ 489.18 ВК3)"/>
        <s v="Регулятор частоты и мощности для гидравлических турбин Профи-ЭГР-Д"/>
        <s v="Маршрутизатор каналов связи РиМ 099.02 (с монтаж.устройством РиМ 000.01)"/>
        <s v="Комплект для реконструкции электрогидравлической колонки"/>
        <s v="Весы вагонные типа ВД-30-2-8 (повагонного взвешивания)"/>
        <s v="Лебедка гидравлическая кабельная для прокладки кабеля ЛСИ.50т"/>
        <s v="Шкаф пневматического управления краном СК ПРГА.040338.10"/>
        <s v="Газоанализатор ИКТС-11 в комплекте: кабель соединительный 7м, врезка 300мм"/>
        <s v="Шкаф телемеханики"/>
        <s v="Термопреобразователь КТХА 02.21-000-к1-О-К-1,2-20000-10"/>
        <s v="Комплекс РЕТОМ-6"/>
      </sharedItems>
    </cacheField>
    <cacheField name="Поставщик" numFmtId="0">
      <sharedItems count="11">
        <s v="Поставщик 1"/>
        <s v="Поставщик 2"/>
        <s v="Поставщик 3"/>
        <s v="Поставщик 4"/>
        <s v="Поставщик 5"/>
        <s v="Поставщик 6"/>
        <s v="Поставщик 7"/>
        <s v="Поставщик 8"/>
        <s v="Поставщик 9"/>
        <s v="Поставщик 10"/>
        <s v="Поставщик 11"/>
      </sharedItems>
    </cacheField>
    <cacheField name="Договор" numFmtId="0">
      <sharedItems/>
    </cacheField>
    <cacheField name="Спецификация" numFmtId="0">
      <sharedItems/>
    </cacheField>
    <cacheField name="Количество (в базовых единицах)" numFmtId="2">
      <sharedItems containsMixedTypes="1" containsNumber="1" containsInteger="1" minValue="1" maxValue="303"/>
    </cacheField>
    <cacheField name="Сумма покупки с НДС в руб." numFmtId="4">
      <sharedItems containsSemiMixedTypes="0" containsString="0" containsNumber="1" minValue="1581140" maxValue="40367210"/>
    </cacheField>
    <cacheField name="Сумма покупки без НДС в руб." numFmtId="4">
      <sharedItems containsSemiMixedTypes="0" containsString="0" containsNumber="1" minValue="1339949.1525423729" maxValue="34209500"/>
    </cacheField>
    <cacheField name="Цена с НДС" numFmtId="4">
      <sharedItems containsSemiMixedTypes="0" containsString="0" containsNumber="1" minValue="6018" maxValue="5169765.92"/>
    </cacheField>
    <cacheField name="Цена без НДС" numFmtId="4">
      <sharedItems containsSemiMixedTypes="0" containsString="0" containsNumber="1" minValue="5100" maxValue="4381157.5593220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x v="0"/>
    <x v="0"/>
    <s v="Договор 1"/>
    <s v="Спецификация 1"/>
    <s v="2 470,000"/>
    <n v="40367210"/>
    <n v="34209500"/>
    <n v="16343"/>
    <n v="13850"/>
  </r>
  <r>
    <x v="1"/>
    <x v="1"/>
    <x v="1"/>
    <x v="1"/>
    <s v="Договор 2"/>
    <s v="Спецификация 2"/>
    <n v="2"/>
    <n v="10339531.84"/>
    <n v="8762315.118644068"/>
    <n v="5169765.92"/>
    <n v="4381157.559322034"/>
  </r>
  <r>
    <x v="0"/>
    <x v="0"/>
    <x v="2"/>
    <x v="2"/>
    <s v="Договор 3"/>
    <s v="Спецификация 3"/>
    <n v="150"/>
    <n v="5442750"/>
    <n v="4612500"/>
    <n v="36285"/>
    <n v="30750"/>
  </r>
  <r>
    <x v="1"/>
    <x v="1"/>
    <x v="3"/>
    <x v="3"/>
    <s v="Договор 4"/>
    <s v="Спецификация 4"/>
    <n v="2"/>
    <n v="5166397.6399999997"/>
    <n v="4378303.0847457629"/>
    <n v="2583198.8199999998"/>
    <n v="2189151.5423728814"/>
  </r>
  <r>
    <x v="2"/>
    <x v="2"/>
    <x v="4"/>
    <x v="4"/>
    <s v="Договор 5"/>
    <s v="Спецификация 5"/>
    <n v="1"/>
    <n v="4720000"/>
    <n v="4000000"/>
    <n v="4720000"/>
    <n v="4000000"/>
  </r>
  <r>
    <x v="3"/>
    <x v="3"/>
    <x v="5"/>
    <x v="5"/>
    <s v="Договор 6"/>
    <s v="Спецификация 6"/>
    <n v="1"/>
    <n v="3169425"/>
    <n v="2685953.3898305087"/>
    <n v="3169425"/>
    <n v="2685953.3898305087"/>
  </r>
  <r>
    <x v="1"/>
    <x v="1"/>
    <x v="6"/>
    <x v="6"/>
    <s v="Договор 7"/>
    <s v="Спецификация 7"/>
    <n v="4"/>
    <n v="2249248.46"/>
    <n v="1906142.7627118644"/>
    <n v="562312.11499999999"/>
    <n v="476535.69067796611"/>
  </r>
  <r>
    <x v="4"/>
    <x v="4"/>
    <x v="7"/>
    <x v="7"/>
    <s v="Договор 8"/>
    <s v="Спецификация 8"/>
    <n v="10"/>
    <n v="1888000"/>
    <n v="1600000"/>
    <n v="188800"/>
    <n v="160000"/>
  </r>
  <r>
    <x v="1"/>
    <x v="5"/>
    <x v="8"/>
    <x v="8"/>
    <s v="Договор 9"/>
    <s v="Спецификация 9"/>
    <n v="1"/>
    <n v="1832186"/>
    <n v="1552700"/>
    <n v="1832186"/>
    <n v="1552700"/>
  </r>
  <r>
    <x v="5"/>
    <x v="6"/>
    <x v="9"/>
    <x v="9"/>
    <s v="Договор 10"/>
    <s v="Спецификация 10"/>
    <n v="303"/>
    <n v="1823454"/>
    <n v="1545300"/>
    <n v="6018"/>
    <n v="5100"/>
  </r>
  <r>
    <x v="6"/>
    <x v="7"/>
    <x v="10"/>
    <x v="10"/>
    <s v="Договор 11"/>
    <s v="Спецификация 11"/>
    <n v="1"/>
    <n v="1581140"/>
    <n v="1339949.1525423729"/>
    <n v="1581140"/>
    <n v="1339949.15254237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8" applyNumberFormats="0" applyBorderFormats="0" applyFontFormats="0" applyPatternFormats="0" applyAlignmentFormats="0" applyWidthHeightFormats="1" dataCaption="Значения" updatedVersion="5" minRefreshableVersion="3" showDrill="0" showDataTips="0" useAutoFormatting="1" itemPrintTitles="1" createdVersion="5" indent="0" outline="1" outlineData="1" multipleFieldFilters="0">
  <location ref="A3:D45" firstHeaderRow="0" firstDataRow="1" firstDataCol="2"/>
  <pivotFields count="11">
    <pivotField axis="axisRow" subtotalTop="0" showAll="0">
      <items count="8">
        <item x="4"/>
        <item x="3"/>
        <item x="5"/>
        <item x="0"/>
        <item x="6"/>
        <item x="2"/>
        <item x="1"/>
        <item t="default"/>
      </items>
    </pivotField>
    <pivotField axis="axisRow" subtotalTop="0" showAll="0">
      <items count="9">
        <item x="3"/>
        <item x="2"/>
        <item x="5"/>
        <item x="7"/>
        <item x="4"/>
        <item x="1"/>
        <item x="0"/>
        <item x="6"/>
        <item t="default"/>
      </items>
    </pivotField>
    <pivotField axis="axisRow" compact="0" outline="0" subtotalTop="0" showAll="0" defaultSubtotal="0">
      <items count="11">
        <item x="4"/>
        <item x="7"/>
        <item x="10"/>
        <item x="3"/>
        <item x="5"/>
        <item x="2"/>
        <item x="1"/>
        <item x="0"/>
        <item x="9"/>
        <item x="6"/>
        <item x="8"/>
      </items>
    </pivotField>
    <pivotField axis="axisRow" subtotalTop="0" showAll="0">
      <items count="12">
        <item x="0"/>
        <item x="9"/>
        <item x="10"/>
        <item x="1"/>
        <item x="2"/>
        <item x="3"/>
        <item x="4"/>
        <item x="5"/>
        <item x="6"/>
        <item x="7"/>
        <item x="8"/>
        <item t="default"/>
      </items>
    </pivotField>
    <pivotField subtotalTop="0" showAll="0"/>
    <pivotField subtotalTop="0" showAll="0"/>
    <pivotField subtotalTop="0" showAll="0"/>
    <pivotField numFmtId="4" subtotalTop="0" showAll="0"/>
    <pivotField numFmtId="4" subtotalTop="0" showAll="0"/>
    <pivotField numFmtId="4" subtotalTop="0" showAll="0"/>
    <pivotField dataField="1" numFmtId="4" subtotalTop="0" showAll="0"/>
  </pivotFields>
  <rowFields count="4">
    <field x="0"/>
    <field x="1"/>
    <field x="2"/>
    <field x="3"/>
  </rowFields>
  <rowItems count="42">
    <i>
      <x/>
    </i>
    <i r="1">
      <x v="4"/>
    </i>
    <i r="2">
      <x v="1"/>
      <x v="9"/>
    </i>
    <i t="default" r="1">
      <x v="4"/>
    </i>
    <i t="default">
      <x/>
    </i>
    <i>
      <x v="1"/>
    </i>
    <i r="1">
      <x/>
    </i>
    <i r="2">
      <x v="4"/>
      <x v="7"/>
    </i>
    <i t="default" r="1">
      <x/>
    </i>
    <i t="default">
      <x v="1"/>
    </i>
    <i>
      <x v="2"/>
    </i>
    <i r="1">
      <x v="7"/>
    </i>
    <i r="2">
      <x v="8"/>
      <x v="1"/>
    </i>
    <i t="default" r="1">
      <x v="7"/>
    </i>
    <i t="default">
      <x v="2"/>
    </i>
    <i>
      <x v="3"/>
    </i>
    <i r="1">
      <x v="6"/>
    </i>
    <i r="2">
      <x v="5"/>
      <x v="4"/>
    </i>
    <i r="2">
      <x v="7"/>
      <x/>
    </i>
    <i t="default" r="1">
      <x v="6"/>
    </i>
    <i t="default">
      <x v="3"/>
    </i>
    <i>
      <x v="4"/>
    </i>
    <i r="1">
      <x v="3"/>
    </i>
    <i r="2">
      <x v="2"/>
      <x v="2"/>
    </i>
    <i t="default" r="1">
      <x v="3"/>
    </i>
    <i t="default">
      <x v="4"/>
    </i>
    <i>
      <x v="5"/>
    </i>
    <i r="1">
      <x v="1"/>
    </i>
    <i r="2">
      <x/>
      <x v="6"/>
    </i>
    <i t="default" r="1">
      <x v="1"/>
    </i>
    <i t="default">
      <x v="5"/>
    </i>
    <i>
      <x v="6"/>
    </i>
    <i r="1">
      <x v="2"/>
    </i>
    <i r="2">
      <x v="10"/>
      <x v="10"/>
    </i>
    <i t="default" r="1">
      <x v="2"/>
    </i>
    <i r="1">
      <x v="5"/>
    </i>
    <i r="2">
      <x v="3"/>
      <x v="5"/>
    </i>
    <i r="2">
      <x v="6"/>
      <x v="3"/>
    </i>
    <i r="2">
      <x v="9"/>
      <x v="8"/>
    </i>
    <i t="default" r="1">
      <x v="5"/>
    </i>
    <i t="default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Цена без НДС" fld="10" baseField="0" baseItem="0"/>
    <dataField name="Сумма по полю Цена без НДС2" fld="10" baseField="1" baseItem="7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formats count="3">
    <format dxfId="8">
      <pivotArea dataOnly="0" labelOnly="1" fieldPosition="0">
        <references count="1">
          <reference field="2" count="0"/>
        </references>
      </pivotArea>
    </format>
    <format dxfId="7">
      <pivotArea dataOnly="0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D45"/>
  <sheetViews>
    <sheetView tabSelected="1" workbookViewId="0">
      <selection activeCell="I8" sqref="I8"/>
    </sheetView>
  </sheetViews>
  <sheetFormatPr defaultRowHeight="11.25" x14ac:dyDescent="0.2"/>
  <cols>
    <col min="1" max="1" width="82.83203125" customWidth="1"/>
    <col min="2" max="2" width="13.33203125" customWidth="1"/>
    <col min="3" max="3" width="27.1640625" customWidth="1"/>
    <col min="4" max="4" width="28.1640625" customWidth="1"/>
  </cols>
  <sheetData>
    <row r="3" spans="1:4" x14ac:dyDescent="0.2">
      <c r="A3" s="18" t="s">
        <v>107</v>
      </c>
      <c r="B3" s="19" t="s">
        <v>3</v>
      </c>
      <c r="C3" s="31" t="s">
        <v>122</v>
      </c>
      <c r="D3" s="20" t="s">
        <v>123</v>
      </c>
    </row>
    <row r="4" spans="1:4" x14ac:dyDescent="0.2">
      <c r="A4" s="34" t="s">
        <v>48</v>
      </c>
      <c r="B4" s="35"/>
      <c r="C4" s="31"/>
      <c r="D4" s="22"/>
    </row>
    <row r="5" spans="1:4" x14ac:dyDescent="0.2">
      <c r="A5" s="23" t="s">
        <v>49</v>
      </c>
      <c r="B5" s="17"/>
      <c r="C5" s="32"/>
      <c r="D5" s="24"/>
    </row>
    <row r="6" spans="1:4" x14ac:dyDescent="0.2">
      <c r="A6" s="30" t="s">
        <v>50</v>
      </c>
      <c r="B6" s="25" t="s">
        <v>51</v>
      </c>
      <c r="C6" s="32">
        <v>160000</v>
      </c>
      <c r="D6" s="24">
        <v>1</v>
      </c>
    </row>
    <row r="7" spans="1:4" x14ac:dyDescent="0.2">
      <c r="A7" s="26" t="s">
        <v>109</v>
      </c>
      <c r="B7" s="16"/>
      <c r="C7" s="31">
        <v>160000</v>
      </c>
      <c r="D7" s="22">
        <v>1</v>
      </c>
    </row>
    <row r="8" spans="1:4" x14ac:dyDescent="0.2">
      <c r="A8" s="21" t="s">
        <v>110</v>
      </c>
      <c r="B8" s="16"/>
      <c r="C8" s="31">
        <v>160000</v>
      </c>
      <c r="D8" s="22"/>
    </row>
    <row r="9" spans="1:4" x14ac:dyDescent="0.2">
      <c r="A9" s="34" t="s">
        <v>38</v>
      </c>
      <c r="B9" s="35"/>
      <c r="C9" s="31"/>
      <c r="D9" s="22"/>
    </row>
    <row r="10" spans="1:4" x14ac:dyDescent="0.2">
      <c r="A10" s="23" t="s">
        <v>39</v>
      </c>
      <c r="B10" s="17"/>
      <c r="C10" s="32"/>
      <c r="D10" s="24"/>
    </row>
    <row r="11" spans="1:4" x14ac:dyDescent="0.2">
      <c r="A11" s="30" t="s">
        <v>40</v>
      </c>
      <c r="B11" s="25" t="s">
        <v>41</v>
      </c>
      <c r="C11" s="32">
        <v>2685953.3898305087</v>
      </c>
      <c r="D11" s="24">
        <v>1</v>
      </c>
    </row>
    <row r="12" spans="1:4" x14ac:dyDescent="0.2">
      <c r="A12" s="26" t="s">
        <v>75</v>
      </c>
      <c r="B12" s="16"/>
      <c r="C12" s="31">
        <v>2685953.3898305087</v>
      </c>
      <c r="D12" s="22">
        <v>1</v>
      </c>
    </row>
    <row r="13" spans="1:4" x14ac:dyDescent="0.2">
      <c r="A13" s="21" t="s">
        <v>76</v>
      </c>
      <c r="B13" s="16"/>
      <c r="C13" s="31">
        <v>2685953.3898305087</v>
      </c>
      <c r="D13" s="22"/>
    </row>
    <row r="14" spans="1:4" x14ac:dyDescent="0.2">
      <c r="A14" s="34" t="s">
        <v>59</v>
      </c>
      <c r="B14" s="35"/>
      <c r="C14" s="31"/>
      <c r="D14" s="22"/>
    </row>
    <row r="15" spans="1:4" x14ac:dyDescent="0.2">
      <c r="A15" s="23" t="s">
        <v>60</v>
      </c>
      <c r="B15" s="17"/>
      <c r="C15" s="32"/>
      <c r="D15" s="24"/>
    </row>
    <row r="16" spans="1:4" x14ac:dyDescent="0.2">
      <c r="A16" s="30" t="s">
        <v>61</v>
      </c>
      <c r="B16" s="25" t="s">
        <v>62</v>
      </c>
      <c r="C16" s="32">
        <v>5100</v>
      </c>
      <c r="D16" s="24">
        <v>1</v>
      </c>
    </row>
    <row r="17" spans="1:4" x14ac:dyDescent="0.2">
      <c r="A17" s="26" t="s">
        <v>111</v>
      </c>
      <c r="B17" s="16"/>
      <c r="C17" s="31">
        <v>5100</v>
      </c>
      <c r="D17" s="22">
        <v>1</v>
      </c>
    </row>
    <row r="18" spans="1:4" x14ac:dyDescent="0.2">
      <c r="A18" s="21" t="s">
        <v>112</v>
      </c>
      <c r="B18" s="16"/>
      <c r="C18" s="31">
        <v>5100</v>
      </c>
      <c r="D18" s="22"/>
    </row>
    <row r="19" spans="1:4" x14ac:dyDescent="0.2">
      <c r="A19" s="34" t="s">
        <v>11</v>
      </c>
      <c r="B19" s="35"/>
      <c r="C19" s="31"/>
      <c r="D19" s="22"/>
    </row>
    <row r="20" spans="1:4" x14ac:dyDescent="0.2">
      <c r="A20" s="23" t="s">
        <v>12</v>
      </c>
      <c r="B20" s="17"/>
      <c r="C20" s="32"/>
      <c r="D20" s="24"/>
    </row>
    <row r="21" spans="1:4" x14ac:dyDescent="0.2">
      <c r="A21" s="30" t="s">
        <v>24</v>
      </c>
      <c r="B21" s="25" t="s">
        <v>25</v>
      </c>
      <c r="C21" s="32">
        <v>30750</v>
      </c>
      <c r="D21" s="24">
        <v>0.6894618834080718</v>
      </c>
    </row>
    <row r="22" spans="1:4" x14ac:dyDescent="0.2">
      <c r="A22" s="30" t="s">
        <v>13</v>
      </c>
      <c r="B22" s="25" t="s">
        <v>14</v>
      </c>
      <c r="C22" s="32">
        <v>13850</v>
      </c>
      <c r="D22" s="24">
        <v>0.31053811659192826</v>
      </c>
    </row>
    <row r="23" spans="1:4" x14ac:dyDescent="0.2">
      <c r="A23" s="26" t="s">
        <v>113</v>
      </c>
      <c r="B23" s="16"/>
      <c r="C23" s="31">
        <v>44600</v>
      </c>
      <c r="D23" s="22">
        <v>1</v>
      </c>
    </row>
    <row r="24" spans="1:4" x14ac:dyDescent="0.2">
      <c r="A24" s="21" t="s">
        <v>114</v>
      </c>
      <c r="B24" s="16"/>
      <c r="C24" s="31">
        <v>44600</v>
      </c>
      <c r="D24" s="22"/>
    </row>
    <row r="25" spans="1:4" x14ac:dyDescent="0.2">
      <c r="A25" s="34" t="s">
        <v>65</v>
      </c>
      <c r="B25" s="35"/>
      <c r="C25" s="31"/>
      <c r="D25" s="22"/>
    </row>
    <row r="26" spans="1:4" x14ac:dyDescent="0.2">
      <c r="A26" s="23" t="s">
        <v>66</v>
      </c>
      <c r="B26" s="17"/>
      <c r="C26" s="32"/>
      <c r="D26" s="24"/>
    </row>
    <row r="27" spans="1:4" x14ac:dyDescent="0.2">
      <c r="A27" s="30" t="s">
        <v>67</v>
      </c>
      <c r="B27" s="25" t="s">
        <v>68</v>
      </c>
      <c r="C27" s="32">
        <v>1339949.1525423729</v>
      </c>
      <c r="D27" s="24">
        <v>1</v>
      </c>
    </row>
    <row r="28" spans="1:4" x14ac:dyDescent="0.2">
      <c r="A28" s="26" t="s">
        <v>115</v>
      </c>
      <c r="B28" s="16"/>
      <c r="C28" s="31">
        <v>1339949.1525423729</v>
      </c>
      <c r="D28" s="22">
        <v>1</v>
      </c>
    </row>
    <row r="29" spans="1:4" x14ac:dyDescent="0.2">
      <c r="A29" s="21" t="s">
        <v>116</v>
      </c>
      <c r="B29" s="16"/>
      <c r="C29" s="31">
        <v>1339949.1525423729</v>
      </c>
      <c r="D29" s="22"/>
    </row>
    <row r="30" spans="1:4" x14ac:dyDescent="0.2">
      <c r="A30" s="34" t="s">
        <v>32</v>
      </c>
      <c r="B30" s="35"/>
      <c r="C30" s="31"/>
      <c r="D30" s="22"/>
    </row>
    <row r="31" spans="1:4" x14ac:dyDescent="0.2">
      <c r="A31" s="23" t="s">
        <v>33</v>
      </c>
      <c r="B31" s="17"/>
      <c r="C31" s="32"/>
      <c r="D31" s="24"/>
    </row>
    <row r="32" spans="1:4" x14ac:dyDescent="0.2">
      <c r="A32" s="30" t="s">
        <v>34</v>
      </c>
      <c r="B32" s="25" t="s">
        <v>35</v>
      </c>
      <c r="C32" s="32">
        <v>4000000</v>
      </c>
      <c r="D32" s="24">
        <v>1</v>
      </c>
    </row>
    <row r="33" spans="1:4" x14ac:dyDescent="0.2">
      <c r="A33" s="26" t="s">
        <v>117</v>
      </c>
      <c r="B33" s="16"/>
      <c r="C33" s="31">
        <v>4000000</v>
      </c>
      <c r="D33" s="22">
        <v>1</v>
      </c>
    </row>
    <row r="34" spans="1:4" x14ac:dyDescent="0.2">
      <c r="A34" s="21" t="s">
        <v>118</v>
      </c>
      <c r="B34" s="16"/>
      <c r="C34" s="31">
        <v>4000000</v>
      </c>
      <c r="D34" s="22"/>
    </row>
    <row r="35" spans="1:4" x14ac:dyDescent="0.2">
      <c r="A35" s="34" t="s">
        <v>18</v>
      </c>
      <c r="B35" s="35"/>
      <c r="C35" s="31"/>
      <c r="D35" s="22"/>
    </row>
    <row r="36" spans="1:4" x14ac:dyDescent="0.2">
      <c r="A36" s="23" t="s">
        <v>54</v>
      </c>
      <c r="B36" s="17"/>
      <c r="C36" s="32"/>
      <c r="D36" s="24"/>
    </row>
    <row r="37" spans="1:4" x14ac:dyDescent="0.2">
      <c r="A37" s="30" t="s">
        <v>55</v>
      </c>
      <c r="B37" s="25" t="s">
        <v>56</v>
      </c>
      <c r="C37" s="32">
        <v>1552700</v>
      </c>
      <c r="D37" s="24">
        <v>1</v>
      </c>
    </row>
    <row r="38" spans="1:4" x14ac:dyDescent="0.2">
      <c r="A38" s="26" t="s">
        <v>119</v>
      </c>
      <c r="B38" s="16"/>
      <c r="C38" s="31">
        <v>1552700</v>
      </c>
      <c r="D38" s="22">
        <v>1</v>
      </c>
    </row>
    <row r="39" spans="1:4" x14ac:dyDescent="0.2">
      <c r="A39" s="26" t="s">
        <v>19</v>
      </c>
      <c r="B39" s="16"/>
      <c r="C39" s="31"/>
      <c r="D39" s="22"/>
    </row>
    <row r="40" spans="1:4" x14ac:dyDescent="0.2">
      <c r="A40" s="30" t="s">
        <v>28</v>
      </c>
      <c r="B40" s="25" t="s">
        <v>29</v>
      </c>
      <c r="C40" s="32">
        <v>2189151.5423728814</v>
      </c>
      <c r="D40" s="24">
        <v>0.3106569829297644</v>
      </c>
    </row>
    <row r="41" spans="1:4" x14ac:dyDescent="0.2">
      <c r="A41" s="30" t="s">
        <v>20</v>
      </c>
      <c r="B41" s="25" t="s">
        <v>21</v>
      </c>
      <c r="C41" s="32">
        <v>4381157.559322034</v>
      </c>
      <c r="D41" s="24">
        <v>0.62171903715886556</v>
      </c>
    </row>
    <row r="42" spans="1:4" x14ac:dyDescent="0.2">
      <c r="A42" s="30" t="s">
        <v>44</v>
      </c>
      <c r="B42" s="25" t="s">
        <v>45</v>
      </c>
      <c r="C42" s="32">
        <v>476535.69067796611</v>
      </c>
      <c r="D42" s="24">
        <v>6.7623979911370008E-2</v>
      </c>
    </row>
    <row r="43" spans="1:4" x14ac:dyDescent="0.2">
      <c r="A43" s="26" t="s">
        <v>120</v>
      </c>
      <c r="B43" s="16"/>
      <c r="C43" s="31">
        <v>7046844.7923728814</v>
      </c>
      <c r="D43" s="22">
        <v>1</v>
      </c>
    </row>
    <row r="44" spans="1:4" x14ac:dyDescent="0.2">
      <c r="A44" s="21" t="s">
        <v>121</v>
      </c>
      <c r="B44" s="16"/>
      <c r="C44" s="31">
        <v>8599544.7923728824</v>
      </c>
      <c r="D44" s="22"/>
    </row>
    <row r="45" spans="1:4" x14ac:dyDescent="0.2">
      <c r="A45" s="27" t="s">
        <v>108</v>
      </c>
      <c r="B45" s="28"/>
      <c r="C45" s="33">
        <v>16835147.334745765</v>
      </c>
      <c r="D45" s="29"/>
    </row>
  </sheetData>
  <conditionalFormatting sqref="A3:D999">
    <cfRule type="expression" dxfId="1" priority="1">
      <formula>SEARCH("Итог",$A3)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"/>
  <sheetViews>
    <sheetView zoomScaleNormal="100" workbookViewId="0">
      <selection activeCell="B9" sqref="B9"/>
    </sheetView>
  </sheetViews>
  <sheetFormatPr defaultRowHeight="11.25" x14ac:dyDescent="0.2"/>
  <cols>
    <col min="1" max="1" width="26.83203125" bestFit="1" customWidth="1"/>
    <col min="2" max="2" width="33.33203125" customWidth="1"/>
    <col min="3" max="3" width="38" bestFit="1" customWidth="1"/>
    <col min="4" max="4" width="14.1640625" customWidth="1"/>
    <col min="5" max="5" width="10.6640625" customWidth="1"/>
    <col min="6" max="6" width="16.5" customWidth="1"/>
    <col min="7" max="7" width="12.5" bestFit="1" customWidth="1"/>
    <col min="8" max="9" width="12.83203125" bestFit="1" customWidth="1"/>
    <col min="10" max="10" width="11.83203125" bestFit="1" customWidth="1"/>
    <col min="11" max="11" width="13.33203125" bestFit="1" customWidth="1"/>
  </cols>
  <sheetData>
    <row r="1" spans="1:11" ht="4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1" x14ac:dyDescent="0.2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4">
        <v>40367210</v>
      </c>
      <c r="I2" s="4">
        <f t="shared" ref="I2:I12" si="0">H2/1.18</f>
        <v>34209500</v>
      </c>
      <c r="J2" s="4">
        <v>16343</v>
      </c>
      <c r="K2" s="4">
        <f t="shared" ref="K2:K12" si="1">I2/G2</f>
        <v>13850</v>
      </c>
    </row>
    <row r="3" spans="1:11" ht="21" x14ac:dyDescent="0.2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  <c r="F3" s="2" t="s">
        <v>23</v>
      </c>
      <c r="G3" s="3">
        <v>2</v>
      </c>
      <c r="H3" s="4">
        <v>10339531.84</v>
      </c>
      <c r="I3" s="4">
        <f t="shared" si="0"/>
        <v>8762315.118644068</v>
      </c>
      <c r="J3" s="4">
        <v>5169765.92</v>
      </c>
      <c r="K3" s="4">
        <f t="shared" si="1"/>
        <v>4381157.559322034</v>
      </c>
    </row>
    <row r="4" spans="1:11" ht="31.5" x14ac:dyDescent="0.2">
      <c r="A4" s="2" t="s">
        <v>11</v>
      </c>
      <c r="B4" s="2" t="s">
        <v>12</v>
      </c>
      <c r="C4" s="2" t="s">
        <v>24</v>
      </c>
      <c r="D4" s="2" t="s">
        <v>25</v>
      </c>
      <c r="E4" s="2" t="s">
        <v>26</v>
      </c>
      <c r="F4" s="2" t="s">
        <v>27</v>
      </c>
      <c r="G4" s="3">
        <v>150</v>
      </c>
      <c r="H4" s="4">
        <v>5442750</v>
      </c>
      <c r="I4" s="4">
        <f t="shared" si="0"/>
        <v>4612500</v>
      </c>
      <c r="J4" s="4">
        <v>36285</v>
      </c>
      <c r="K4" s="4">
        <f t="shared" si="1"/>
        <v>30750</v>
      </c>
    </row>
    <row r="5" spans="1:11" ht="21" x14ac:dyDescent="0.2">
      <c r="A5" s="2" t="s">
        <v>18</v>
      </c>
      <c r="B5" s="2" t="s">
        <v>19</v>
      </c>
      <c r="C5" s="2" t="s">
        <v>28</v>
      </c>
      <c r="D5" s="2" t="s">
        <v>29</v>
      </c>
      <c r="E5" s="2" t="s">
        <v>30</v>
      </c>
      <c r="F5" s="2" t="s">
        <v>31</v>
      </c>
      <c r="G5" s="3">
        <v>2</v>
      </c>
      <c r="H5" s="4">
        <v>5166397.6399999997</v>
      </c>
      <c r="I5" s="4">
        <f t="shared" si="0"/>
        <v>4378303.0847457629</v>
      </c>
      <c r="J5" s="4">
        <v>2583198.8199999998</v>
      </c>
      <c r="K5" s="4">
        <f t="shared" si="1"/>
        <v>2189151.5423728814</v>
      </c>
    </row>
    <row r="6" spans="1:11" ht="31.5" x14ac:dyDescent="0.2">
      <c r="A6" s="2" t="s">
        <v>32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3">
        <v>1</v>
      </c>
      <c r="H6" s="4">
        <v>4720000</v>
      </c>
      <c r="I6" s="4">
        <f t="shared" si="0"/>
        <v>4000000</v>
      </c>
      <c r="J6" s="4">
        <v>4720000</v>
      </c>
      <c r="K6" s="4">
        <f t="shared" si="1"/>
        <v>4000000</v>
      </c>
    </row>
    <row r="7" spans="1:11" ht="21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3">
        <v>1</v>
      </c>
      <c r="H7" s="4">
        <v>3169425</v>
      </c>
      <c r="I7" s="4">
        <f t="shared" si="0"/>
        <v>2685953.3898305087</v>
      </c>
      <c r="J7" s="4">
        <v>3169425</v>
      </c>
      <c r="K7" s="4">
        <f t="shared" si="1"/>
        <v>2685953.3898305087</v>
      </c>
    </row>
    <row r="8" spans="1:11" ht="21" x14ac:dyDescent="0.2">
      <c r="A8" s="2" t="s">
        <v>18</v>
      </c>
      <c r="B8" s="2" t="s">
        <v>19</v>
      </c>
      <c r="C8" s="2" t="s">
        <v>44</v>
      </c>
      <c r="D8" s="2" t="s">
        <v>45</v>
      </c>
      <c r="E8" s="2" t="s">
        <v>46</v>
      </c>
      <c r="F8" s="2" t="s">
        <v>47</v>
      </c>
      <c r="G8" s="3">
        <v>4</v>
      </c>
      <c r="H8" s="4">
        <v>2249248.46</v>
      </c>
      <c r="I8" s="4">
        <f t="shared" si="0"/>
        <v>1906142.7627118644</v>
      </c>
      <c r="J8" s="4">
        <v>562312.11499999999</v>
      </c>
      <c r="K8" s="4">
        <f t="shared" si="1"/>
        <v>476535.69067796611</v>
      </c>
    </row>
    <row r="9" spans="1:11" ht="21" x14ac:dyDescent="0.2">
      <c r="A9" s="2" t="s">
        <v>48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3">
        <v>10</v>
      </c>
      <c r="H9" s="4">
        <v>1888000</v>
      </c>
      <c r="I9" s="4">
        <f t="shared" si="0"/>
        <v>1600000</v>
      </c>
      <c r="J9" s="4">
        <v>188800</v>
      </c>
      <c r="K9" s="4">
        <f t="shared" si="1"/>
        <v>160000</v>
      </c>
    </row>
    <row r="10" spans="1:11" ht="21" x14ac:dyDescent="0.2">
      <c r="A10" s="2" t="s">
        <v>18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3">
        <v>1</v>
      </c>
      <c r="H10" s="4">
        <v>1832186</v>
      </c>
      <c r="I10" s="4">
        <f t="shared" si="0"/>
        <v>1552700</v>
      </c>
      <c r="J10" s="4">
        <v>1832186</v>
      </c>
      <c r="K10" s="4">
        <f t="shared" si="1"/>
        <v>1552700</v>
      </c>
    </row>
    <row r="11" spans="1:11" ht="21" x14ac:dyDescent="0.2">
      <c r="A11" s="2" t="s">
        <v>59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3">
        <v>303</v>
      </c>
      <c r="H11" s="4">
        <v>1823454</v>
      </c>
      <c r="I11" s="4">
        <f t="shared" si="0"/>
        <v>1545300</v>
      </c>
      <c r="J11" s="4">
        <v>6018</v>
      </c>
      <c r="K11" s="4">
        <f t="shared" si="1"/>
        <v>5100</v>
      </c>
    </row>
    <row r="12" spans="1:11" ht="42" x14ac:dyDescent="0.2">
      <c r="A12" s="2" t="s">
        <v>65</v>
      </c>
      <c r="B12" s="2" t="s">
        <v>66</v>
      </c>
      <c r="C12" s="2" t="s">
        <v>67</v>
      </c>
      <c r="D12" s="2" t="s">
        <v>68</v>
      </c>
      <c r="E12" s="2" t="s">
        <v>69</v>
      </c>
      <c r="F12" s="2" t="s">
        <v>70</v>
      </c>
      <c r="G12" s="3">
        <v>1</v>
      </c>
      <c r="H12" s="4">
        <v>1581140</v>
      </c>
      <c r="I12" s="4">
        <f t="shared" si="0"/>
        <v>1339949.1525423729</v>
      </c>
      <c r="J12" s="4">
        <v>1581140</v>
      </c>
      <c r="K12" s="4">
        <f t="shared" si="1"/>
        <v>1339949.1525423729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E26"/>
  <sheetViews>
    <sheetView workbookViewId="0">
      <selection activeCell="C4" sqref="C4"/>
    </sheetView>
  </sheetViews>
  <sheetFormatPr defaultRowHeight="11.25" x14ac:dyDescent="0.2"/>
  <cols>
    <col min="1" max="1" width="78.6640625" bestFit="1" customWidth="1"/>
    <col min="2" max="2" width="16.33203125" bestFit="1" customWidth="1"/>
    <col min="3" max="3" width="10.6640625" bestFit="1" customWidth="1"/>
    <col min="4" max="4" width="13.6640625" bestFit="1" customWidth="1"/>
  </cols>
  <sheetData>
    <row r="2" spans="1:5" x14ac:dyDescent="0.2">
      <c r="A2" s="15" t="s">
        <v>92</v>
      </c>
      <c r="B2" s="15" t="s">
        <v>3</v>
      </c>
      <c r="C2" s="15" t="s">
        <v>93</v>
      </c>
      <c r="D2" s="15" t="s">
        <v>94</v>
      </c>
      <c r="E2" s="15" t="s">
        <v>95</v>
      </c>
    </row>
    <row r="4" spans="1:5" x14ac:dyDescent="0.2">
      <c r="A4" s="5" t="s">
        <v>71</v>
      </c>
      <c r="B4" s="5" t="s">
        <v>14</v>
      </c>
      <c r="C4" s="6">
        <v>11491.77966101695</v>
      </c>
      <c r="D4" s="11">
        <f>C4/$C$9</f>
        <v>2.8351339698648352E-3</v>
      </c>
      <c r="E4" t="s">
        <v>106</v>
      </c>
    </row>
    <row r="5" spans="1:5" x14ac:dyDescent="0.2">
      <c r="A5" s="5" t="s">
        <v>72</v>
      </c>
      <c r="B5" s="5" t="s">
        <v>21</v>
      </c>
      <c r="C5" s="6">
        <v>39849.152542372882</v>
      </c>
      <c r="D5" s="11">
        <f>C5/$C$9</f>
        <v>9.8311740544814123E-3</v>
      </c>
      <c r="E5" t="s">
        <v>105</v>
      </c>
    </row>
    <row r="6" spans="1:5" x14ac:dyDescent="0.2">
      <c r="A6" s="5" t="s">
        <v>73</v>
      </c>
      <c r="B6" s="5" t="s">
        <v>25</v>
      </c>
      <c r="C6" s="6">
        <v>70000</v>
      </c>
      <c r="D6" s="11">
        <f>C6/$C$9</f>
        <v>1.7269681785125359E-2</v>
      </c>
      <c r="E6" t="s">
        <v>105</v>
      </c>
    </row>
    <row r="7" spans="1:5" x14ac:dyDescent="0.2">
      <c r="A7" s="5" t="s">
        <v>74</v>
      </c>
      <c r="B7" s="5" t="s">
        <v>29</v>
      </c>
      <c r="C7" s="6">
        <v>115000</v>
      </c>
      <c r="D7" s="11">
        <f>C7/$C$9</f>
        <v>2.8371620075563087E-2</v>
      </c>
      <c r="E7" t="s">
        <v>104</v>
      </c>
    </row>
    <row r="8" spans="1:5" x14ac:dyDescent="0.2">
      <c r="A8" s="8" t="s">
        <v>75</v>
      </c>
      <c r="B8" s="5"/>
      <c r="C8" s="9">
        <v>4053346.2556497175</v>
      </c>
    </row>
    <row r="9" spans="1:5" x14ac:dyDescent="0.2">
      <c r="A9" s="10" t="s">
        <v>76</v>
      </c>
      <c r="B9" s="5"/>
      <c r="C9" s="9">
        <v>4053346.2556497175</v>
      </c>
    </row>
    <row r="10" spans="1:5" x14ac:dyDescent="0.2">
      <c r="A10" s="13" t="s">
        <v>77</v>
      </c>
      <c r="B10" s="5"/>
      <c r="C10" s="14"/>
    </row>
    <row r="11" spans="1:5" x14ac:dyDescent="0.2">
      <c r="A11" s="7" t="s">
        <v>78</v>
      </c>
      <c r="B11" s="5"/>
      <c r="C11" s="6"/>
    </row>
    <row r="12" spans="1:5" x14ac:dyDescent="0.2">
      <c r="A12" s="5" t="s">
        <v>91</v>
      </c>
      <c r="B12" s="5" t="s">
        <v>56</v>
      </c>
      <c r="C12" s="6">
        <v>9</v>
      </c>
      <c r="D12" s="11">
        <f>C12/$C$17</f>
        <v>1.5625E-2</v>
      </c>
      <c r="E12" t="s">
        <v>105</v>
      </c>
    </row>
    <row r="13" spans="1:5" x14ac:dyDescent="0.2">
      <c r="A13" s="5" t="s">
        <v>79</v>
      </c>
      <c r="B13" s="5" t="s">
        <v>62</v>
      </c>
      <c r="C13" s="6">
        <v>345</v>
      </c>
      <c r="D13" s="11">
        <f>C13/$C$17</f>
        <v>0.59895833333333337</v>
      </c>
      <c r="E13" t="s">
        <v>104</v>
      </c>
    </row>
    <row r="14" spans="1:5" x14ac:dyDescent="0.2">
      <c r="A14" s="5" t="s">
        <v>80</v>
      </c>
      <c r="B14" s="5" t="s">
        <v>68</v>
      </c>
      <c r="C14" s="6">
        <v>6</v>
      </c>
      <c r="D14" s="11">
        <f>C14/$C$17</f>
        <v>1.0416666666666666E-2</v>
      </c>
      <c r="E14" t="s">
        <v>105</v>
      </c>
    </row>
    <row r="15" spans="1:5" x14ac:dyDescent="0.2">
      <c r="A15" s="5" t="s">
        <v>81</v>
      </c>
      <c r="B15" s="5" t="s">
        <v>98</v>
      </c>
      <c r="C15" s="6">
        <v>216</v>
      </c>
      <c r="D15" s="11">
        <f>C15/$C$17</f>
        <v>0.375</v>
      </c>
      <c r="E15" t="s">
        <v>104</v>
      </c>
    </row>
    <row r="16" spans="1:5" x14ac:dyDescent="0.2">
      <c r="A16" s="8" t="s">
        <v>82</v>
      </c>
      <c r="B16" s="5"/>
      <c r="C16" s="9">
        <v>576</v>
      </c>
    </row>
    <row r="17" spans="1:5" x14ac:dyDescent="0.2">
      <c r="A17" s="12" t="s">
        <v>83</v>
      </c>
      <c r="B17" s="5"/>
      <c r="C17" s="9">
        <v>576</v>
      </c>
    </row>
    <row r="18" spans="1:5" x14ac:dyDescent="0.2">
      <c r="A18" s="13" t="s">
        <v>84</v>
      </c>
      <c r="B18" s="5"/>
      <c r="C18" s="6"/>
    </row>
    <row r="19" spans="1:5" x14ac:dyDescent="0.2">
      <c r="A19" s="7" t="s">
        <v>85</v>
      </c>
      <c r="B19" s="5"/>
      <c r="C19" s="6"/>
    </row>
    <row r="20" spans="1:5" x14ac:dyDescent="0.2">
      <c r="A20" s="5" t="s">
        <v>86</v>
      </c>
      <c r="B20" s="5" t="s">
        <v>99</v>
      </c>
      <c r="C20" s="6">
        <v>4113</v>
      </c>
      <c r="D20" s="11">
        <f>C20/$C$26</f>
        <v>0.19773087832315753</v>
      </c>
      <c r="E20" t="s">
        <v>104</v>
      </c>
    </row>
    <row r="21" spans="1:5" x14ac:dyDescent="0.2">
      <c r="A21" s="5" t="s">
        <v>87</v>
      </c>
      <c r="B21" s="5" t="s">
        <v>100</v>
      </c>
      <c r="C21" s="6">
        <v>5907.0000000000009</v>
      </c>
      <c r="D21" s="11">
        <f>C21/$C$26</f>
        <v>0.28397673188789002</v>
      </c>
      <c r="E21" t="s">
        <v>105</v>
      </c>
    </row>
    <row r="22" spans="1:5" x14ac:dyDescent="0.2">
      <c r="A22" s="5" t="s">
        <v>88</v>
      </c>
      <c r="B22" s="5" t="s">
        <v>101</v>
      </c>
      <c r="C22" s="6">
        <v>4113</v>
      </c>
      <c r="D22" s="11">
        <f>C22/$C$26</f>
        <v>0.19773087832315753</v>
      </c>
      <c r="E22" t="s">
        <v>104</v>
      </c>
    </row>
    <row r="23" spans="1:5" x14ac:dyDescent="0.2">
      <c r="A23" s="5" t="s">
        <v>89</v>
      </c>
      <c r="B23" s="5" t="s">
        <v>102</v>
      </c>
      <c r="C23" s="6">
        <v>4113.0000000000009</v>
      </c>
      <c r="D23" s="11">
        <f>C23/$C$26</f>
        <v>0.19773087832315758</v>
      </c>
      <c r="E23" t="s">
        <v>104</v>
      </c>
    </row>
    <row r="24" spans="1:5" x14ac:dyDescent="0.2">
      <c r="A24" s="5" t="s">
        <v>90</v>
      </c>
      <c r="B24" s="5" t="s">
        <v>103</v>
      </c>
      <c r="C24" s="6">
        <v>2555</v>
      </c>
      <c r="D24" s="11">
        <f>C24/$C$26</f>
        <v>0.12283063314263737</v>
      </c>
      <c r="E24" t="s">
        <v>104</v>
      </c>
    </row>
    <row r="25" spans="1:5" x14ac:dyDescent="0.2">
      <c r="A25" s="8" t="s">
        <v>97</v>
      </c>
      <c r="B25" s="8"/>
      <c r="C25" s="9">
        <f>SUM(C20:C24)</f>
        <v>20801</v>
      </c>
    </row>
    <row r="26" spans="1:5" x14ac:dyDescent="0.2">
      <c r="A26" s="12" t="s">
        <v>96</v>
      </c>
      <c r="B26" s="12"/>
      <c r="C26" s="9">
        <f>C25</f>
        <v>20801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Source</vt:lpstr>
      <vt:lpstr>Target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WhyTiger</dc:creator>
  <cp:lastModifiedBy>ГАВ</cp:lastModifiedBy>
  <dcterms:created xsi:type="dcterms:W3CDTF">2017-07-26T07:33:25Z</dcterms:created>
  <dcterms:modified xsi:type="dcterms:W3CDTF">2017-07-26T08:16:03Z</dcterms:modified>
</cp:coreProperties>
</file>