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umo.europe\dfsroot$\Home\BE11840\Desktop\"/>
    </mc:Choice>
  </mc:AlternateContent>
  <bookViews>
    <workbookView xWindow="480" yWindow="450" windowWidth="14610" windowHeight="7305" tabRatio="734" activeTab="1"/>
  </bookViews>
  <sheets>
    <sheet name="QS-702AA Intro" sheetId="1" r:id="rId1"/>
    <sheet name="Sharepoint" sheetId="32" r:id="rId2"/>
    <sheet name="QS-702C HAWA OCP-Trading Goods" sheetId="4" state="hidden" r:id="rId3"/>
  </sheets>
  <externalReferences>
    <externalReference r:id="rId4"/>
  </externalReferences>
  <definedNames>
    <definedName name="_xlnm._FilterDatabase" localSheetId="2" hidden="1">'QS-702C HAWA OCP-Trading Goods'!$B$4:$I$205</definedName>
    <definedName name="A">#REF!</definedName>
    <definedName name="AA">#REF!</definedName>
    <definedName name="AAA">#REF!</definedName>
    <definedName name="AACNT">#REF!</definedName>
    <definedName name="accassdien">#REF!</definedName>
    <definedName name="ACCassGrDien">#REF!</definedName>
    <definedName name="AccAssUNBW">#REF!</definedName>
    <definedName name="ACCC">#REF!</definedName>
    <definedName name="ALTO">#REF!</definedName>
    <definedName name="AltUoM">#REF!</definedName>
    <definedName name="ASD">#REF!</definedName>
    <definedName name="AUoM">#REF!</definedName>
    <definedName name="avail">#REF!</definedName>
    <definedName name="AVCHECK">#REF!</definedName>
    <definedName name="AVCHECKFERT">#REF!</definedName>
    <definedName name="AVCHECKROHALB">#REF!</definedName>
    <definedName name="AZER">#REF!</definedName>
    <definedName name="B">#REF!</definedName>
    <definedName name="backfl">#REF!</definedName>
    <definedName name="Batch">#REF!</definedName>
    <definedName name="BatchclassHALB">#REF!</definedName>
    <definedName name="BatchclassROH">#REF!</definedName>
    <definedName name="BATS">#REF!</definedName>
    <definedName name="BB">#REF!</definedName>
    <definedName name="BBB">#REF!</definedName>
    <definedName name="BEBAT">#REF!</definedName>
    <definedName name="bebat1">#REF!</definedName>
    <definedName name="bebat2">#REF!</definedName>
    <definedName name="bebat3">#REF!</definedName>
    <definedName name="bebat4">#REF!</definedName>
    <definedName name="BF">#REF!</definedName>
    <definedName name="BOD">#REF!</definedName>
    <definedName name="BuM">#REF!</definedName>
    <definedName name="BUoM">#REF!</definedName>
    <definedName name="CC">#REF!</definedName>
    <definedName name="CCC">#REF!</definedName>
    <definedName name="CLASS_SANCTION">#REF!</definedName>
    <definedName name="CONS_M0DE">#REF!</definedName>
    <definedName name="CONS_MIDE">#REF!</definedName>
    <definedName name="CONS_MODE">#REF!</definedName>
    <definedName name="CONS_MODEHALB">#REF!</definedName>
    <definedName name="COST">#REF!</definedName>
    <definedName name="CostEl">#REF!</definedName>
    <definedName name="Costingoverhead">#REF!</definedName>
    <definedName name="Country">#REF!</definedName>
    <definedName name="critical">#REF!</definedName>
    <definedName name="Ctrlkey">#REF!</definedName>
    <definedName name="dayz">#REF!</definedName>
    <definedName name="dayzHALB">#REF!</definedName>
    <definedName name="DAYZROH">#REF!</definedName>
    <definedName name="DD">#REF!</definedName>
    <definedName name="DDD">#REF!</definedName>
    <definedName name="defaultstor">#REF!</definedName>
    <definedName name="EAAN">#REF!</definedName>
    <definedName name="EANCAT">#REF!</definedName>
    <definedName name="EDC">#REF!</definedName>
    <definedName name="EE">#REF!</definedName>
    <definedName name="EF">#REF!</definedName>
    <definedName name="EMPT">#REF!</definedName>
    <definedName name="EPRIO">#REF!</definedName>
    <definedName name="EXMATGR">#REF!</definedName>
    <definedName name="ExtMATgr">#REF!</definedName>
    <definedName name="EZ">#REF!</definedName>
    <definedName name="EZED">#REF!</definedName>
    <definedName name="FERTBATCH">#REF!</definedName>
    <definedName name="FERTT">#REF!</definedName>
    <definedName name="Free">#REF!</definedName>
    <definedName name="Fremd">#REF!</definedName>
    <definedName name="fxdlotsize">#REF!</definedName>
    <definedName name="GENCAT1">#REF!</definedName>
    <definedName name="GENITEM">#REF!</definedName>
    <definedName name="GI">#REF!</definedName>
    <definedName name="HALBA">#REF!</definedName>
    <definedName name="HAWABATCH">#REF!</definedName>
    <definedName name="HAZARD">#REF!</definedName>
    <definedName name="INPUT">#REF!</definedName>
    <definedName name="InspecROH">#REF!</definedName>
    <definedName name="InspFERT">#REF!</definedName>
    <definedName name="InspHALB">#REF!</definedName>
    <definedName name="InspOEM">#REF!</definedName>
    <definedName name="InspROH">#REF!</definedName>
    <definedName name="InspSETUNBW">#REF!</definedName>
    <definedName name="IO">#REF!</definedName>
    <definedName name="ISSUE_NR">#REF!</definedName>
    <definedName name="ITCATFERT">#REF!</definedName>
    <definedName name="ItemCat">#REF!</definedName>
    <definedName name="ITEMCAT2">#REF!</definedName>
    <definedName name="Itemgr_DIEN">#REF!</definedName>
    <definedName name="ItemgrDIEN">#REF!</definedName>
    <definedName name="ItemgrDIENSALES">#REF!</definedName>
    <definedName name="lang">#REF!</definedName>
    <definedName name="LoadingDLR">#REF!</definedName>
    <definedName name="loadingGR">#REF!</definedName>
    <definedName name="LotSize">#REF!</definedName>
    <definedName name="LotsizeHALB">#REF!</definedName>
    <definedName name="LotsizeROH">#REF!</definedName>
    <definedName name="LOTSIZES">#REF!</definedName>
    <definedName name="Lotzise">#REF!</definedName>
    <definedName name="LPPFR">#REF!</definedName>
    <definedName name="LSZE">#REF!</definedName>
    <definedName name="LSZEFP">#REF!</definedName>
    <definedName name="LTS">#REF!</definedName>
    <definedName name="LTSROH">#REF!</definedName>
    <definedName name="MAPGR">#REF!</definedName>
    <definedName name="Material_Group_Raw">#REF!</definedName>
    <definedName name="Material_Group_Semifinished">#REF!</definedName>
    <definedName name="MaterialGroup">#REF!</definedName>
    <definedName name="MATGR">#REF!</definedName>
    <definedName name="Matgr_PackMat_VERP">#REF!</definedName>
    <definedName name="MatgrDIEN">#REF!</definedName>
    <definedName name="MATGROEM">#REF!</definedName>
    <definedName name="MATGROUP">#REF!</definedName>
    <definedName name="Matplanner">#REF!</definedName>
    <definedName name="MatSTAT">#REF!</definedName>
    <definedName name="MBWB">#REF!</definedName>
    <definedName name="MIGR_ROH">#REF!</definedName>
    <definedName name="MITCL_ROH">#REF!</definedName>
    <definedName name="MITTY_ROH">#REF!</definedName>
    <definedName name="MMBAR">#REF!</definedName>
    <definedName name="MMBUAR_ROH">#REF!</definedName>
    <definedName name="MMIT">#REF!</definedName>
    <definedName name="MMITGR">#REF!</definedName>
    <definedName name="MMITY">#REF!</definedName>
    <definedName name="MMMMP">#REF!</definedName>
    <definedName name="MMMP">#REF!</definedName>
    <definedName name="MMP">#REF!</definedName>
    <definedName name="MMPHALB">#REF!</definedName>
    <definedName name="MMROH">#REF!</definedName>
    <definedName name="MofBOM">#REF!</definedName>
    <definedName name="MRPC">#REF!</definedName>
    <definedName name="MRPCO">#REF!</definedName>
    <definedName name="MRPCO_OEM">#REF!</definedName>
    <definedName name="MRPCOHALB">#REF!</definedName>
    <definedName name="MRPCOROH">#REF!</definedName>
    <definedName name="MRPCUNBW">#REF!</definedName>
    <definedName name="MRPHAWA">#REF!</definedName>
    <definedName name="MRPty">#REF!</definedName>
    <definedName name="MRRP">#REF!</definedName>
    <definedName name="MRRRP">#REF!</definedName>
    <definedName name="MS">#REF!</definedName>
    <definedName name="MTGR">#REF!</definedName>
    <definedName name="nillone">#REF!</definedName>
    <definedName name="NORMCV">#REF!</definedName>
    <definedName name="NORMZGPS">#REF!</definedName>
    <definedName name="Nullazero">#REF!</definedName>
    <definedName name="OI">#REF!</definedName>
    <definedName name="onetwo">#REF!</definedName>
    <definedName name="ontwothree">#REF!</definedName>
    <definedName name="ORGINS">#REF!</definedName>
    <definedName name="ORI">#REF!</definedName>
    <definedName name="Origin_of_Input">#REF!</definedName>
    <definedName name="origingroup">#REF!</definedName>
    <definedName name="ORIGINN">#REF!</definedName>
    <definedName name="ORIGINROH">#REF!</definedName>
    <definedName name="OthreOsix">#REF!</definedName>
    <definedName name="OVERHEAD">#REF!</definedName>
    <definedName name="PackIsClosed">#REF!</definedName>
    <definedName name="PackMatType">#REF!</definedName>
    <definedName name="PCLM">#REF!</definedName>
    <definedName name="PCLMUNBW">#REF!</definedName>
    <definedName name="PGROUP">#REF!</definedName>
    <definedName name="planningstratgr">#REF!</definedName>
    <definedName name="PLANSTRATII">#REF!</definedName>
    <definedName name="Plant">#REF!</definedName>
    <definedName name="plantawa">#REF!</definedName>
    <definedName name="PlantHAWA">#REF!</definedName>
    <definedName name="plants_roh">#REF!</definedName>
    <definedName name="PPC">#REF!</definedName>
    <definedName name="_xlnm.Print_Area" localSheetId="0">'QS-702AA Intro'!$A$1:$P$21</definedName>
    <definedName name="_xlnm.Print_Titles" localSheetId="2">'QS-702C HAWA OCP-Trading Goods'!$3:$4</definedName>
    <definedName name="PROC">#REF!</definedName>
    <definedName name="PROC_ROH">#REF!</definedName>
    <definedName name="PROCCC">#REF!</definedName>
    <definedName name="ProcExt">#REF!</definedName>
    <definedName name="ProcHalb">#REF!</definedName>
    <definedName name="ProdHr_HALB">#REF!</definedName>
    <definedName name="ProdHr_ROH">#REF!</definedName>
    <definedName name="PRodSchedProf">#REF!</definedName>
    <definedName name="PROFHALBFERT">#REF!</definedName>
    <definedName name="PROFI_HAWA">#REF!</definedName>
    <definedName name="PROFIROH">#REF!</definedName>
    <definedName name="PROFROH">#REF!</definedName>
    <definedName name="PS">#REF!</definedName>
    <definedName name="Pthree">#REF!</definedName>
    <definedName name="PuGroup">#REF!</definedName>
    <definedName name="PurchasingGroup">#REF!</definedName>
    <definedName name="PURFP">#REF!</definedName>
    <definedName name="PURGRDIEN">#REF!</definedName>
    <definedName name="PURPUR">#REF!</definedName>
    <definedName name="PURROH">#REF!</definedName>
    <definedName name="PURRR">#REF!</definedName>
    <definedName name="QMPROC">#REF!</definedName>
    <definedName name="Quota">#REF!</definedName>
    <definedName name="QWI">#REF!</definedName>
    <definedName name="REACHSUBSTANCE">#REF!</definedName>
    <definedName name="RELA">#REF!</definedName>
    <definedName name="ROUND">#REF!</definedName>
    <definedName name="RoundingProf">#REF!</definedName>
    <definedName name="SALES">#REF!</definedName>
    <definedName name="SALES_CTY">#REF!</definedName>
    <definedName name="SalesORg">#REF!</definedName>
    <definedName name="SALESORG2">#REF!</definedName>
    <definedName name="SALESORGN">#REF!</definedName>
    <definedName name="SCHI">#REF!</definedName>
    <definedName name="SERIAL">#REF!</definedName>
    <definedName name="SerialNuprof">#REF!</definedName>
    <definedName name="SERIE">#REF!</definedName>
    <definedName name="SERIEE">#REF!</definedName>
    <definedName name="SEVENK">#REF!</definedName>
    <definedName name="SH_AVG">Sharepoint!$E$22</definedName>
    <definedName name="SH_ITEM">Sharepoint!$B$4</definedName>
    <definedName name="SH_NEXT">Sharepoint!$F$5</definedName>
    <definedName name="SH_QTY">Sharepoint!$C$5</definedName>
    <definedName name="SH_SAP_ITEM">Sharepoint!$B$4</definedName>
    <definedName name="SH_TAB">Sharepoint!$B$5</definedName>
    <definedName name="SorC">#REF!</definedName>
    <definedName name="source">#REF!</definedName>
    <definedName name="SPECIAL">#REF!</definedName>
    <definedName name="SPECIALFERT">#REF!</definedName>
    <definedName name="SPECIALHAWA">#REF!</definedName>
    <definedName name="SpecProc">#REF!</definedName>
    <definedName name="SPECPROCHALB">#REF!</definedName>
    <definedName name="SPEPROC">#REF!</definedName>
    <definedName name="STAT">#REF!</definedName>
    <definedName name="StockDet">#REF!</definedName>
    <definedName name="Stockplac_rem_roh">#REF!</definedName>
    <definedName name="Stockplace_rem_HALB">#REF!</definedName>
    <definedName name="STOOCK">#REF!</definedName>
    <definedName name="STOOOC">#REF!</definedName>
    <definedName name="STOR">#REF!</definedName>
    <definedName name="STORAGELOC">#REF!</definedName>
    <definedName name="StorageUnit">#REF!</definedName>
    <definedName name="StorC">#REF!</definedName>
    <definedName name="STORLOC_ROH">#REF!</definedName>
    <definedName name="STORLOCFERT">#REF!</definedName>
    <definedName name="STORLOCHALB">#REF!</definedName>
    <definedName name="STORLOCHALB2">#REF!</definedName>
    <definedName name="storlockhalb">#REF!</definedName>
    <definedName name="STORLOCROH">#REF!</definedName>
    <definedName name="STORLOCUNBW">#REF!</definedName>
    <definedName name="StorTy">#REF!</definedName>
    <definedName name="STORTYP">#REF!</definedName>
    <definedName name="SUBC">#REF!</definedName>
    <definedName name="SUT_ERSA">#REF!</definedName>
    <definedName name="TAKS">#REF!</definedName>
    <definedName name="TaxCat">#REF!</definedName>
    <definedName name="TEEAN">#REF!</definedName>
    <definedName name="TEMP">#REF!</definedName>
    <definedName name="tenKone">#REF!</definedName>
    <definedName name="tenKoneM">#REF!</definedName>
    <definedName name="Thirty">#REF!</definedName>
    <definedName name="threenul">#REF!</definedName>
    <definedName name="TRANS">#REF!</definedName>
    <definedName name="TRANSGR">#REF!</definedName>
    <definedName name="TrGr_ROH">#REF!</definedName>
    <definedName name="TRRAN">#REF!</definedName>
    <definedName name="UNDERDEL">#REF!</definedName>
    <definedName name="VALCLA">#REF!</definedName>
    <definedName name="ValClass">#REF!</definedName>
    <definedName name="VALCLASS_DIEN">'[1]Do not touch (2)'!$E$112:$E$113</definedName>
    <definedName name="Valu">#REF!</definedName>
    <definedName name="VALUA">#REF!</definedName>
    <definedName name="WH">#REF!</definedName>
    <definedName name="WHSENUM">#REF!</definedName>
    <definedName name="WHSING">#REF!</definedName>
    <definedName name="WHSNUM">#REF!</definedName>
    <definedName name="WHstorCond">#REF!</definedName>
    <definedName name="WXC">#REF!</definedName>
    <definedName name="XCHAIN">#REF!</definedName>
    <definedName name="YN">#REF!</definedName>
    <definedName name="Z_087C5E8D_01D1_4FE0_B720_80F419A66921_.wvu.FilterData" localSheetId="2" hidden="1">'QS-702C HAWA OCP-Trading Goods'!$B$4:$I$205</definedName>
    <definedName name="Z_5A58501C_EFCC_4725_9AC2_9BAB6ADE0AD3_.wvu.Cols" localSheetId="2" hidden="1">'QS-702C HAWA OCP-Trading Goods'!$C:$D</definedName>
    <definedName name="Z_5A58501C_EFCC_4725_9AC2_9BAB6ADE0AD3_.wvu.FilterData" localSheetId="2" hidden="1">'QS-702C HAWA OCP-Trading Goods'!$B$4:$I$205</definedName>
    <definedName name="Z_5A58501C_EFCC_4725_9AC2_9BAB6ADE0AD3_.wvu.PrintArea" localSheetId="0" hidden="1">'QS-702AA Intro'!$A$1:$P$21</definedName>
    <definedName name="Z_5A58501C_EFCC_4725_9AC2_9BAB6ADE0AD3_.wvu.PrintTitles" localSheetId="2" hidden="1">'QS-702C HAWA OCP-Trading Goods'!$3:$4</definedName>
    <definedName name="Z_79C6FCFE_0DF9_404A_BB66_80C2D9B9FE8B_.wvu.Cols" localSheetId="2" hidden="1">'QS-702C HAWA OCP-Trading Goods'!$C:$D</definedName>
    <definedName name="Z_79C6FCFE_0DF9_404A_BB66_80C2D9B9FE8B_.wvu.FilterData" localSheetId="2" hidden="1">'QS-702C HAWA OCP-Trading Goods'!$B$4:$I$205</definedName>
    <definedName name="Z_79C6FCFE_0DF9_404A_BB66_80C2D9B9FE8B_.wvu.PrintArea" localSheetId="0" hidden="1">'QS-702AA Intro'!$A$1:$P$21</definedName>
    <definedName name="Z_79C6FCFE_0DF9_404A_BB66_80C2D9B9FE8B_.wvu.PrintTitles" localSheetId="2" hidden="1">'QS-702C HAWA OCP-Trading Goods'!$3:$4</definedName>
    <definedName name="Z_BAT">#REF!</definedName>
    <definedName name="Z_CE">#REF!</definedName>
    <definedName name="Z_DG_BAT_1">#REF!</definedName>
    <definedName name="Z_DG_BAT_2">#REF!</definedName>
    <definedName name="Z_DG_BAT_3">#REF!</definedName>
    <definedName name="Z_DG_BAT_4">#REF!</definedName>
    <definedName name="Z_LEGACY_TETRA_MMBUAR">#REF!</definedName>
    <definedName name="Z_LEGACY_TETRA_MMITTY">#REF!</definedName>
    <definedName name="Z_LEGAL">#REF!</definedName>
    <definedName name="Z_OI">#REF!</definedName>
    <definedName name="Z_REACH_FLAG">#REF!</definedName>
    <definedName name="Z_SPARE">#REF!</definedName>
    <definedName name="Z_STER">#REF!</definedName>
    <definedName name="ZEDFELF">#REF!</definedName>
    <definedName name="ZEDTWO">#REF!</definedName>
    <definedName name="zeroAempty">#REF!</definedName>
    <definedName name="zeroHtwenty">#REF!</definedName>
    <definedName name="zeroinfinty">#REF!</definedName>
    <definedName name="zerone">#REF!</definedName>
    <definedName name="zerosixty">#REF!</definedName>
    <definedName name="zerosixtyhalb">#REF!</definedName>
    <definedName name="zerothree">#REF!</definedName>
    <definedName name="zerotwo">#REF!</definedName>
    <definedName name="ZeroUten">#REF!</definedName>
    <definedName name="zeroUthrity">#REF!</definedName>
    <definedName name="ZeroZBZC">#REF!</definedName>
    <definedName name="zeroZone">#REF!</definedName>
    <definedName name="ZMM">#REF!</definedName>
    <definedName name="ZOOIZOOII">#REF!</definedName>
    <definedName name="ZSEVEN">#REF!</definedName>
  </definedNames>
  <calcPr calcId="152511"/>
  <customWorkbookViews>
    <customWorkbookView name="Adriaenssens Dieter - Personal View" guid="{5A58501C-EFCC-4725-9AC2-9BAB6ADE0AD3}" mergeInterval="0" personalView="1" maximized="1" xWindow="-8" yWindow="-8" windowWidth="1382" windowHeight="744" tabRatio="898" activeSheetId="15"/>
    <customWorkbookView name="Rooseleers Sabine - Personal View" guid="{79C6FCFE-0DF9-404A-BB66-80C2D9B9FE8B}" mergeInterval="0" personalView="1" maximized="1" xWindow="1912" yWindow="130" windowWidth="1382" windowHeight="744" tabRatio="898" activeSheetId="4"/>
  </customWorkbookViews>
</workbook>
</file>

<file path=xl/calcChain.xml><?xml version="1.0" encoding="utf-8"?>
<calcChain xmlns="http://schemas.openxmlformats.org/spreadsheetml/2006/main">
  <c r="C7" i="32" l="1"/>
  <c r="F94" i="4" l="1"/>
  <c r="F93" i="4"/>
  <c r="F85" i="4"/>
  <c r="F176" i="4"/>
  <c r="F148" i="4"/>
  <c r="I32" i="4"/>
  <c r="I125" i="4" l="1"/>
  <c r="C5" i="32" l="1"/>
  <c r="B4" i="32" l="1"/>
  <c r="B5" i="32" l="1"/>
  <c r="B3" i="32" l="1"/>
  <c r="F109" i="4" l="1"/>
  <c r="F107" i="4"/>
  <c r="F155" i="4"/>
  <c r="F49" i="4"/>
  <c r="C8" i="32" l="1"/>
  <c r="F63" i="4"/>
  <c r="F60" i="4"/>
  <c r="F61" i="4"/>
  <c r="F62" i="4"/>
  <c r="F53" i="4"/>
  <c r="F50" i="4"/>
  <c r="F54" i="4"/>
  <c r="F58" i="4"/>
  <c r="F59" i="4"/>
  <c r="F57" i="4"/>
  <c r="F51" i="4"/>
  <c r="F55" i="4"/>
  <c r="F52" i="4"/>
  <c r="F56" i="4"/>
  <c r="I8" i="4"/>
  <c r="D7" i="32" l="1"/>
  <c r="D8" i="32"/>
  <c r="E14" i="32" l="1"/>
  <c r="F14" i="32" s="1"/>
  <c r="E13" i="32"/>
  <c r="F13" i="32" s="1"/>
  <c r="E16" i="32"/>
  <c r="F16" i="32" s="1"/>
  <c r="E11" i="32"/>
  <c r="F11" i="32" s="1"/>
  <c r="E15" i="32"/>
  <c r="F15" i="32" s="1"/>
  <c r="E17" i="32"/>
  <c r="F17" i="32" s="1"/>
  <c r="E7" i="32"/>
  <c r="F7" i="32" s="1"/>
  <c r="E8" i="32"/>
  <c r="F8" i="32" s="1"/>
  <c r="E19" i="32"/>
  <c r="F19" i="32" s="1"/>
  <c r="E12" i="32"/>
  <c r="F12" i="32" s="1"/>
  <c r="E10" i="32"/>
  <c r="F10" i="32" s="1"/>
  <c r="E21" i="32"/>
  <c r="F21" i="32" s="1"/>
  <c r="E20" i="32"/>
  <c r="F20" i="32" s="1"/>
  <c r="E9" i="32"/>
  <c r="F9" i="32" s="1"/>
  <c r="E18" i="32"/>
  <c r="F18" i="32" s="1"/>
  <c r="E22" i="32" l="1"/>
</calcChain>
</file>

<file path=xl/sharedStrings.xml><?xml version="1.0" encoding="utf-8"?>
<sst xmlns="http://schemas.openxmlformats.org/spreadsheetml/2006/main" count="1056" uniqueCount="462">
  <si>
    <t>Select the type of material you want to create and click on it to proceed to the correct Material Request Form</t>
  </si>
  <si>
    <t>MATERIAL CREATION AND MAINTENANCE FORM: Trading Goods (purchased FP) OCP to be handled by BU</t>
  </si>
  <si>
    <t>View</t>
  </si>
  <si>
    <t>Technical Field</t>
  </si>
  <si>
    <t>J-Sox Relevant</t>
  </si>
  <si>
    <t>Impact on EWM</t>
  </si>
  <si>
    <t>Mandatory</t>
  </si>
  <si>
    <t>Data Owner</t>
  </si>
  <si>
    <t>Field Description</t>
  </si>
  <si>
    <t>Value</t>
  </si>
  <si>
    <t>Initial and Basic Data</t>
  </si>
  <si>
    <t>Initial Screen</t>
  </si>
  <si>
    <t>MARA.MATNR</t>
  </si>
  <si>
    <t>x</t>
  </si>
  <si>
    <t>X</t>
  </si>
  <si>
    <t>Product Developer</t>
  </si>
  <si>
    <t>Material Number (Max 18 char and based on suppliers code)</t>
  </si>
  <si>
    <t>Additional Data - Descriptions Z1</t>
  </si>
  <si>
    <t>MAKT.MAKTX (Z1)</t>
  </si>
  <si>
    <t>Product code, item reference for customer (code on label = Z1)</t>
  </si>
  <si>
    <t>Additional Data - Descriptions Z2</t>
  </si>
  <si>
    <t>MAKT.MAKTX (Z2)</t>
  </si>
  <si>
    <t>MDG Specialist</t>
  </si>
  <si>
    <r>
      <t xml:space="preserve">Product code as on Casemark by manufacturer (code Z2),                                 </t>
    </r>
    <r>
      <rPr>
        <b/>
        <sz val="10"/>
        <rFont val="Calibri"/>
        <family val="2"/>
        <scheme val="minor"/>
      </rPr>
      <t xml:space="preserve"> if no special Casemark Z2= Z1</t>
    </r>
  </si>
  <si>
    <t>MARA.MTART</t>
  </si>
  <si>
    <t>Material Type</t>
  </si>
  <si>
    <t>HAWA</t>
  </si>
  <si>
    <t>MARA.MBRSH</t>
  </si>
  <si>
    <t>Industry sector</t>
  </si>
  <si>
    <t>Pharmaceutical</t>
  </si>
  <si>
    <t>Organizational Levels</t>
  </si>
  <si>
    <t>MARC.WERKS</t>
  </si>
  <si>
    <t>Plant</t>
  </si>
  <si>
    <t>P010 - Terumo Europe NV</t>
  </si>
  <si>
    <t>MRP Planner</t>
  </si>
  <si>
    <t>Plants additional 1 (P160, P110) NOT possible if active device</t>
  </si>
  <si>
    <t>Plants additional 2 (P160, P110) NOT possible if active device</t>
  </si>
  <si>
    <t>MVKE.VKORG</t>
  </si>
  <si>
    <t>Sales Organization</t>
  </si>
  <si>
    <t>ALL (Recommended)</t>
  </si>
  <si>
    <t>MVKE.VTWEG</t>
  </si>
  <si>
    <t>Distribution Channel</t>
  </si>
  <si>
    <t>01</t>
  </si>
  <si>
    <t>MARD.LGORT</t>
  </si>
  <si>
    <t>Storage Location (for Genk= 1088,1089,1099, S098 &amp; S099)</t>
  </si>
  <si>
    <t>based on Plants</t>
  </si>
  <si>
    <t>MLGN.LGNUM</t>
  </si>
  <si>
    <t>Warehouse Number / Warehouse Complex</t>
  </si>
  <si>
    <t>MBEW.BWKEY</t>
  </si>
  <si>
    <r>
      <t xml:space="preserve">Valuation Area </t>
    </r>
    <r>
      <rPr>
        <b/>
        <sz val="10"/>
        <rFont val="Calibri"/>
        <family val="2"/>
        <scheme val="minor"/>
      </rPr>
      <t>(based on plants selected)</t>
    </r>
  </si>
  <si>
    <t>Based on selected plants</t>
  </si>
  <si>
    <t>Basic Data 1</t>
  </si>
  <si>
    <t>MAKT.SPRAS</t>
  </si>
  <si>
    <t>Language Key</t>
  </si>
  <si>
    <t>All</t>
  </si>
  <si>
    <t>Additional Data - Basic Data Text EN</t>
  </si>
  <si>
    <t>TDID.GRUN (EN)</t>
  </si>
  <si>
    <t>Product type (type + brand) (EN) (Guideline of 30 char)</t>
  </si>
  <si>
    <t>Additional Data - Basic Data Text DE</t>
  </si>
  <si>
    <t>TDID.GRUN (DE)</t>
  </si>
  <si>
    <t>Product type (type + brand) (DE) (Guideline of 30 char)</t>
  </si>
  <si>
    <t>Additional Data - Basic Data Text FR</t>
  </si>
  <si>
    <t>TDID.GRUN (FR)</t>
  </si>
  <si>
    <t xml:space="preserve">Product type (type + brand) (FR) (Guideline of 30 char) </t>
  </si>
  <si>
    <t>Additional Data - Basic Data Text IT</t>
  </si>
  <si>
    <t>TDID.GRUN (IT)</t>
  </si>
  <si>
    <t xml:space="preserve">Product type (type + brand) (IT) (Guideline of 30 char) </t>
  </si>
  <si>
    <t>Additional Data - Basic Data Text NL</t>
  </si>
  <si>
    <t>TDID.GRUN (NL)</t>
  </si>
  <si>
    <t xml:space="preserve">Product type (type + brand) (NL) (Guideline of 30 char) </t>
  </si>
  <si>
    <t>Additional Data - Basic Data Text ES</t>
  </si>
  <si>
    <t>TDID.GRUN (ES)</t>
  </si>
  <si>
    <t>Product type (type + brand) (ES) (Guideline of 30 char)</t>
  </si>
  <si>
    <t>Additional Data - Descriptions EN</t>
  </si>
  <si>
    <t>MAKT.MAKTX</t>
  </si>
  <si>
    <t xml:space="preserve">Material Description (EN) - specifications (Max 40 char) </t>
  </si>
  <si>
    <t>Additional Data - Descriptions DE</t>
  </si>
  <si>
    <t>SKTEXT.MAKTX (DE)</t>
  </si>
  <si>
    <t>Material Description (DE) - specifications (Max 40 char)</t>
  </si>
  <si>
    <t>Additional Data - Descriptions FR</t>
  </si>
  <si>
    <t>SKTEXT.MAKTX (FR)</t>
  </si>
  <si>
    <t>Material Description (FR) - specifications (Max 40 char)</t>
  </si>
  <si>
    <t>Additional Data - Descriptions IT</t>
  </si>
  <si>
    <t>SKTEXT.MAKTX (IT)</t>
  </si>
  <si>
    <t>Material Description (IT) - specifications (Max 40 char)</t>
  </si>
  <si>
    <t>Additional Data - Descriptions NL</t>
  </si>
  <si>
    <t>SKTEXT.MAKTX (NL)</t>
  </si>
  <si>
    <t>Material Description (NL) - specifications (Max 40 char)</t>
  </si>
  <si>
    <t>Additional Data - Descriptions ES</t>
  </si>
  <si>
    <t>SKTEXT.MAKTX (ES)</t>
  </si>
  <si>
    <t>Material Description (ES) - specifications (Max 40 char)</t>
  </si>
  <si>
    <t>MARA.BISMT</t>
  </si>
  <si>
    <t>Old Material Number (Max 12 char &amp; pref. equal to Mat number)</t>
  </si>
  <si>
    <t>MARA.MATKL</t>
  </si>
  <si>
    <t>RA Officer</t>
  </si>
  <si>
    <t>Material Group (see sheet "QS-702M Material group overview")</t>
  </si>
  <si>
    <t>MARA.MEINS</t>
  </si>
  <si>
    <t>Base Unit of Measure</t>
  </si>
  <si>
    <t>PC</t>
  </si>
  <si>
    <t>MARA.NTGEW</t>
  </si>
  <si>
    <t>Net Weight (in gram) for 1 PC</t>
  </si>
  <si>
    <t>MARA.GEWEI</t>
  </si>
  <si>
    <t>Weight Unit</t>
  </si>
  <si>
    <t>G</t>
  </si>
  <si>
    <t>MARA.BRGEW</t>
  </si>
  <si>
    <t>Gross Weight (in gram) for 1 PC</t>
  </si>
  <si>
    <t>MARA.VOLUM</t>
  </si>
  <si>
    <t>Volume</t>
  </si>
  <si>
    <t>To be derived from BOX or CAR</t>
  </si>
  <si>
    <t>MARA.VOLEH</t>
  </si>
  <si>
    <t>Volume unit</t>
  </si>
  <si>
    <t>CCM</t>
  </si>
  <si>
    <t>MARM.EAN11</t>
  </si>
  <si>
    <t>International Article Number (EAN barcode/UPC) (If Sold Per Piece)</t>
  </si>
  <si>
    <t>MARM.NUMTP</t>
  </si>
  <si>
    <t>Category of International Article Number (EAN)</t>
  </si>
  <si>
    <t>ZZ - External EAN numbers</t>
  </si>
  <si>
    <t>MARA.SPART</t>
  </si>
  <si>
    <t>Division</t>
  </si>
  <si>
    <t>MARA.PRDHA</t>
  </si>
  <si>
    <t>Budget Planner</t>
  </si>
  <si>
    <t>Product hierarchy (check with Controlling Team)</t>
  </si>
  <si>
    <t>MARA.MTPOS</t>
  </si>
  <si>
    <t>General item category group</t>
  </si>
  <si>
    <t>MARA.XCHPF</t>
  </si>
  <si>
    <t>Cross Plant Material Status</t>
  </si>
  <si>
    <t>Y2 - Blocked for use in pr ord</t>
  </si>
  <si>
    <t>MARA.RMATP</t>
  </si>
  <si>
    <t>Logistics Planner</t>
  </si>
  <si>
    <r>
      <t xml:space="preserve">Reference Material for Packaging </t>
    </r>
    <r>
      <rPr>
        <b/>
        <sz val="10"/>
        <rFont val="Calibri"/>
        <family val="2"/>
        <scheme val="minor"/>
      </rPr>
      <t>(EDC Genk to update after arrival in EDC)</t>
    </r>
  </si>
  <si>
    <t>Additional Data - 1st AUoM</t>
  </si>
  <si>
    <t>MARM.MEINH</t>
  </si>
  <si>
    <t>Alternative Unit of Measure for Stockkeeping Unit</t>
  </si>
  <si>
    <t>BOX</t>
  </si>
  <si>
    <t>MARM.UMREZ</t>
  </si>
  <si>
    <t>Numerator for Conversion to Base UoM (  # pcs/BOX)</t>
  </si>
  <si>
    <t>MARM.UMREN</t>
  </si>
  <si>
    <t>Denominator for conversion to base units of measure</t>
  </si>
  <si>
    <t>International Article Number (EAN barcode/UPC)</t>
  </si>
  <si>
    <t>MARM.LAENG</t>
  </si>
  <si>
    <t>Length (in MM) of BOX</t>
  </si>
  <si>
    <t>MARM.BREIT</t>
  </si>
  <si>
    <t>Width (in MM) of BOX</t>
  </si>
  <si>
    <t>MARM.HOEHE</t>
  </si>
  <si>
    <t>Height (in MM) of BOX</t>
  </si>
  <si>
    <t>MARM.MEABM</t>
  </si>
  <si>
    <t>Unit of Dimension for Length/Width/Height</t>
  </si>
  <si>
    <t>MM</t>
  </si>
  <si>
    <t>MARM.VOLUM</t>
  </si>
  <si>
    <t>automatic calculated by SAP</t>
  </si>
  <si>
    <t>MARM.VOLEH</t>
  </si>
  <si>
    <t>MARM.BRGEW</t>
  </si>
  <si>
    <t>Gross Weight (in gram) for 1 BOX</t>
  </si>
  <si>
    <t>MARM.GEWEI</t>
  </si>
  <si>
    <t>Total Weight (in gram) of packaging (On Box level)</t>
  </si>
  <si>
    <t>Amount (in gram) of carton in packaging (On Box level)</t>
  </si>
  <si>
    <t>Amount (in gram) of plastic in packaging (On Box level)</t>
  </si>
  <si>
    <t>Additional Data - 2nd AUoM</t>
  </si>
  <si>
    <t>CARTON</t>
  </si>
  <si>
    <t>Numerator for Conversion to Base UoM ( # pcs/CARTON)</t>
  </si>
  <si>
    <t>International Article Number (EAN barcode /UPC)</t>
  </si>
  <si>
    <t>Length (in MM) of CARTON</t>
  </si>
  <si>
    <t>Width (in MM) of CARTON</t>
  </si>
  <si>
    <t>Height (in MM) of CARTON</t>
  </si>
  <si>
    <t>Gross Weight (in gram) for 1 CARTON</t>
  </si>
  <si>
    <t>Total Weight (in gram) of packaging (On Carton level)</t>
  </si>
  <si>
    <t>Amount (in gram) of carton in packaging (On Carton level)</t>
  </si>
  <si>
    <t>Amount (in gram) of plastic in packaging (On Carton level)</t>
  </si>
  <si>
    <t>Characteristics</t>
  </si>
  <si>
    <t>Classification - Material</t>
  </si>
  <si>
    <t>Z_001_HAWA.Z_CE</t>
  </si>
  <si>
    <t>CE mark</t>
  </si>
  <si>
    <t>Z_001_HAWA.Z_GS1_EAN</t>
  </si>
  <si>
    <t>GS1-EAN Code (= EAN code with 0) only last 13 char to enter</t>
  </si>
  <si>
    <t>Z_001_HAWA.Z_LEGAL_MANUF</t>
  </si>
  <si>
    <t>Legal Manufacturer</t>
  </si>
  <si>
    <t>Z_001_HAWA.Z_REACH_FLAG</t>
  </si>
  <si>
    <t>REACH-flag 'SVHC present &gt;0,1% (w/w)'</t>
  </si>
  <si>
    <t>Z_001_HAWA.Z_SPARE</t>
  </si>
  <si>
    <t>Spare part</t>
  </si>
  <si>
    <t>Z_001_HAWA.Z_STER</t>
  </si>
  <si>
    <t>Sterile</t>
  </si>
  <si>
    <t>Z_001_HAWA.Z_AXEL-G_ITEMCLASS-VALUE</t>
  </si>
  <si>
    <t>Item Value Class (Axel G-&gt; based on input from TC)</t>
  </si>
  <si>
    <t>Z_001_HAWA.Z_PRODUCT_DEVELOPER</t>
  </si>
  <si>
    <t>Product Developper (who requested material)</t>
  </si>
  <si>
    <t>Z_001_HAWA.Z_MRP_CONTROLLER</t>
  </si>
  <si>
    <t>MRP Controller (who is the Inventory planning contact person)</t>
  </si>
  <si>
    <t>Z_001_HAWA.Z_LPP_FR</t>
  </si>
  <si>
    <t>Sales Branch</t>
  </si>
  <si>
    <t>LPP code (+ text) for France (for reimbursable products in France)</t>
  </si>
  <si>
    <t>Z_001_HAWA.Z_DG_BAT_1</t>
  </si>
  <si>
    <t>DG Equipment battery 1 - nomenclature</t>
  </si>
  <si>
    <t>Z_001_HAWA.Z_DG_BAT_1_QTY</t>
  </si>
  <si>
    <t xml:space="preserve">DG Equipment battery 1 - qty </t>
  </si>
  <si>
    <t>Z_001_HAWA.Z_DG_BAT_1_WEIGHT</t>
  </si>
  <si>
    <t>DG Equipment battery 1 - weight</t>
  </si>
  <si>
    <t>Z_001_HAWA.Z_DG_BAT_2</t>
  </si>
  <si>
    <t>DG Equipment battery 2 - nomenclature</t>
  </si>
  <si>
    <t>Z_001_HAWA.Z_DG_BAT_2_QTY</t>
  </si>
  <si>
    <t xml:space="preserve">DG Equipment battery 2 - qty </t>
  </si>
  <si>
    <t>Z_001_HAWA.Z_DG_BAT_2_WEIGHT</t>
  </si>
  <si>
    <t xml:space="preserve">DG Equipment battery 2 - weight </t>
  </si>
  <si>
    <t>Z_001_HAWA.Z_DG_BAT_3</t>
  </si>
  <si>
    <t>DG Equipment battery 3 - nomenclature</t>
  </si>
  <si>
    <t>Z_001_HAWA.Z_DG_BAT_3_QTY</t>
  </si>
  <si>
    <t xml:space="preserve">DG Equipment battery 3 - qty </t>
  </si>
  <si>
    <t>Z_001_HAWA.Z_DG_BAT_3_WEIGHT</t>
  </si>
  <si>
    <t xml:space="preserve">DG Equipment battery 3 - weight </t>
  </si>
  <si>
    <t>Z_001_HAWA.Z_DG_BAT_4</t>
  </si>
  <si>
    <t>DG Equipment battery 4 - nomenclature</t>
  </si>
  <si>
    <t>Z_001_HAWA.Z_DG_BAT_4_QTY</t>
  </si>
  <si>
    <t xml:space="preserve">DG Equipment battery 4 - qty </t>
  </si>
  <si>
    <t>Z_001_HAWA.Z_DG_BAT_4_WEIGHT</t>
  </si>
  <si>
    <t xml:space="preserve">DG Equipment battery 4 - weight </t>
  </si>
  <si>
    <t>Z_001_HAWA.Z_LEGACY_TETRA_MMITCL</t>
  </si>
  <si>
    <t>C&amp;V Officer</t>
  </si>
  <si>
    <t>Legacy Interface TETRA - Product Group</t>
  </si>
  <si>
    <t>Z_001_HAWA.Z_FDA</t>
  </si>
  <si>
    <t>FDA related material</t>
  </si>
  <si>
    <t>Z_001_HAWA.Z_DUAL_USE</t>
  </si>
  <si>
    <t>Dual Use (Reg. No. 428/2009)</t>
  </si>
  <si>
    <t>Z_001_HAWA.Z_DUAL_USE_CODE</t>
  </si>
  <si>
    <t>Dual Use Code</t>
  </si>
  <si>
    <t>Z_001_HAWA.Z_CHEM_SUBST</t>
  </si>
  <si>
    <t>Hazardous Chemical (Reg. No. 649/2012)</t>
  </si>
  <si>
    <t>Z_001_HAWA.Z_CHEM_SUBST_CODE</t>
  </si>
  <si>
    <t>Hazardous Chemical CAS number</t>
  </si>
  <si>
    <t>Z_001_HAWA.Z_PERC_US_COMP</t>
  </si>
  <si>
    <t>How many % of US components contains the material?</t>
  </si>
  <si>
    <t>Z_001_HAWA.Z_EQUIPMENT</t>
  </si>
  <si>
    <t>Equipment material (Is the material an equipment?)</t>
  </si>
  <si>
    <t>Z_001_HAWA.Z_BCP_RELEVANT</t>
  </si>
  <si>
    <t>BCP Relevant</t>
  </si>
  <si>
    <t>Classification - Batch (if batch managed)</t>
  </si>
  <si>
    <t>Z_023_FERT.BATCH_NR_DER</t>
  </si>
  <si>
    <t>Batch class (with or without Expiry Date: HAWA/HAWA2 or HAWA3)</t>
  </si>
  <si>
    <t>Z_023_HAWA*.ZCMN</t>
  </si>
  <si>
    <t>CMN WBS Mandatory</t>
  </si>
  <si>
    <t>NO</t>
  </si>
  <si>
    <t>Sales Data</t>
  </si>
  <si>
    <t>Sales: Sales Org1</t>
  </si>
  <si>
    <t>MVKE.DWERK</t>
  </si>
  <si>
    <t>Delivering Plant</t>
  </si>
  <si>
    <t>MARA.MSTAV</t>
  </si>
  <si>
    <t xml:space="preserve">X-distr. Chain status </t>
  </si>
  <si>
    <t>11 - Under Development</t>
  </si>
  <si>
    <t>MVKE.AUMNG</t>
  </si>
  <si>
    <t>Minimum Order Quantity</t>
  </si>
  <si>
    <t>MVKE.RDPRF</t>
  </si>
  <si>
    <t>Rounding Profile (not needed if AuOM = Meter): box or Carton level</t>
  </si>
  <si>
    <t>MLAN.ALAND</t>
  </si>
  <si>
    <t>Departure country (country from which the goods are sent)</t>
  </si>
  <si>
    <t>automatic based on sales org.</t>
  </si>
  <si>
    <t>MLAN.TATYP</t>
  </si>
  <si>
    <t>Tax category (sales tax, federal sales tax,...)</t>
  </si>
  <si>
    <t>MWST</t>
  </si>
  <si>
    <t>MLAN.TAXKM</t>
  </si>
  <si>
    <t>Tax classification material(see sheet"QS-702N Overview Tax rates")</t>
  </si>
  <si>
    <t>value is based on sales org and type of material: implantable device, reimbursable material or not?</t>
  </si>
  <si>
    <t>Sales: Sales Org2</t>
  </si>
  <si>
    <t>MVKE.VERSG</t>
  </si>
  <si>
    <t>Material statistics group</t>
  </si>
  <si>
    <t>MVKE.MTPOS</t>
  </si>
  <si>
    <t>Item category group on Sales Org                                                                                        (if YNOR -&gt;YMTO for S100)</t>
  </si>
  <si>
    <t>MVKE.PRODH</t>
  </si>
  <si>
    <t>Product hierarchy  (idem MARA level)</t>
  </si>
  <si>
    <t>MVKE.KTGRM</t>
  </si>
  <si>
    <t>Account assignment group</t>
  </si>
  <si>
    <t>MVKE.MVGR2</t>
  </si>
  <si>
    <t>Material Group 2 (Bebat Melarec)</t>
  </si>
  <si>
    <t>MVKE.MVGR4</t>
  </si>
  <si>
    <t xml:space="preserve">Material Group 4  (Preferential Treatment) </t>
  </si>
  <si>
    <t>Sales: General/Plant</t>
  </si>
  <si>
    <t>MARA.TRAGR</t>
  </si>
  <si>
    <t>Transportation Group</t>
  </si>
  <si>
    <t>Batch Management Requirement Indicator</t>
  </si>
  <si>
    <t>MARC.LADGR</t>
  </si>
  <si>
    <t>Loading Group (including first servicing required or not)</t>
  </si>
  <si>
    <t>0001-TRMO loading group</t>
  </si>
  <si>
    <t>MARC.MTVFP</t>
  </si>
  <si>
    <t>Checking Group for Availability Check</t>
  </si>
  <si>
    <t>02</t>
  </si>
  <si>
    <t>MARC.SERNP</t>
  </si>
  <si>
    <t>Serial Number Profile</t>
  </si>
  <si>
    <t>MARC.PRCTR</t>
  </si>
  <si>
    <t>Profit Center</t>
  </si>
  <si>
    <t>Foreign Trade Export</t>
  </si>
  <si>
    <t>MARC.STAWN</t>
  </si>
  <si>
    <t>Commodity Code/Import Code Number for Foreign Trade</t>
  </si>
  <si>
    <t>MARC.HERKL</t>
  </si>
  <si>
    <t>Country of origin of the material</t>
  </si>
  <si>
    <t>MARC.ITARK</t>
  </si>
  <si>
    <t>Military Goods</t>
  </si>
  <si>
    <t>Purchasing &amp; Production data</t>
  </si>
  <si>
    <t>Purchasing</t>
  </si>
  <si>
    <t>MARA.EKWSL</t>
  </si>
  <si>
    <t>Purchasing Value Key</t>
  </si>
  <si>
    <t>MARC.EKGRP</t>
  </si>
  <si>
    <t>Purchasing Group</t>
  </si>
  <si>
    <t>MARC.WEBAZ</t>
  </si>
  <si>
    <t>Goods Receipt Processing Time in Days</t>
  </si>
  <si>
    <t>0</t>
  </si>
  <si>
    <t>MARC.KAUTB</t>
  </si>
  <si>
    <t>Indicator: "automatic purchase order allowed"</t>
  </si>
  <si>
    <t>þ</t>
  </si>
  <si>
    <t>MARC.KORDB</t>
  </si>
  <si>
    <t>Indicator: Source list requirement</t>
  </si>
  <si>
    <t>source list required</t>
  </si>
  <si>
    <t>MARC.MMSTA</t>
  </si>
  <si>
    <t>Plant-Specific Material Status</t>
  </si>
  <si>
    <t>= Cross Plant Material Status</t>
  </si>
  <si>
    <t>MRP 1</t>
  </si>
  <si>
    <t>MARC.DISMM</t>
  </si>
  <si>
    <t>MRP Type (Standard Item, Non-Standard Item, manual reorder point)</t>
  </si>
  <si>
    <t>MARC.DISPO</t>
  </si>
  <si>
    <t>MRP Controller (used for QA release, for OCP default value= 040)</t>
  </si>
  <si>
    <t>P010 - 040 - EDC materials</t>
  </si>
  <si>
    <t>MARC.DISGR</t>
  </si>
  <si>
    <t>MRP Group (Important for MRP Run, HAWA=Z001)</t>
  </si>
  <si>
    <t>Z001 - Rep manufacturing</t>
  </si>
  <si>
    <t>MARC.MINBE</t>
  </si>
  <si>
    <t>Reorder Point</t>
  </si>
  <si>
    <t>MARC.DISLS</t>
  </si>
  <si>
    <t>LotSize (PO placement frequency)</t>
  </si>
  <si>
    <t>MARC.BSTRF</t>
  </si>
  <si>
    <t>Rounding Value ( Order multiple for the PO)</t>
  </si>
  <si>
    <t>MARC.MABST</t>
  </si>
  <si>
    <t>Max_Stock_Level</t>
  </si>
  <si>
    <t>MARC.BSTMI</t>
  </si>
  <si>
    <t>Minimun LotSize (minimum order qty to vendor)</t>
  </si>
  <si>
    <t>MARC.BSTMA</t>
  </si>
  <si>
    <t>Maximun LotSize</t>
  </si>
  <si>
    <t>MARC.FXHOR</t>
  </si>
  <si>
    <t>Planning time fence</t>
  </si>
  <si>
    <t>MARC.BSTFE</t>
  </si>
  <si>
    <t>Fixed LotSize (only applicable if Lotsize = FX)</t>
  </si>
  <si>
    <t>MRP 2</t>
  </si>
  <si>
    <t>MARC.PLIFZ</t>
  </si>
  <si>
    <t>Planned Delivery Time in Days</t>
  </si>
  <si>
    <t>MARC.BESKZ</t>
  </si>
  <si>
    <t>Procurement Type</t>
  </si>
  <si>
    <t>F - External Procurement</t>
  </si>
  <si>
    <t>MARC.SOBSL</t>
  </si>
  <si>
    <t>Special procurement type (Stock Transfer Haasrode -&gt; UK)</t>
  </si>
  <si>
    <t>MARC.LGFSB</t>
  </si>
  <si>
    <t>Default storage location for external procurement</t>
  </si>
  <si>
    <t>1088 - EDC GENK ROD</t>
  </si>
  <si>
    <t>MARC.EISBE</t>
  </si>
  <si>
    <t>Safety Stock</t>
  </si>
  <si>
    <t>MARC.KZECH</t>
  </si>
  <si>
    <t>Determination of batch entry in the production/process order</t>
  </si>
  <si>
    <t>MARC.FHORI</t>
  </si>
  <si>
    <t>SchedMarginKey</t>
  </si>
  <si>
    <t>000</t>
  </si>
  <si>
    <t>MRP 3</t>
  </si>
  <si>
    <t>MARC.VRMOD</t>
  </si>
  <si>
    <t>Consumption mode</t>
  </si>
  <si>
    <t>1 - Backward Consumption Only</t>
  </si>
  <si>
    <t>MARC.VINT1</t>
  </si>
  <si>
    <t>Consumption period: backward</t>
  </si>
  <si>
    <t>30</t>
  </si>
  <si>
    <t>MARC.VINT2</t>
  </si>
  <si>
    <t>Consumption period: forward</t>
  </si>
  <si>
    <t>MARC.PERKZ</t>
  </si>
  <si>
    <t>Period Indicator</t>
  </si>
  <si>
    <t>M</t>
  </si>
  <si>
    <t>MARC.STRGR</t>
  </si>
  <si>
    <t>Planning strategy group</t>
  </si>
  <si>
    <t>Z7 - Planning with assembly and final assembl</t>
  </si>
  <si>
    <t>MARC.MISKZ</t>
  </si>
  <si>
    <t>MIXED MRP Indicator</t>
  </si>
  <si>
    <t>1 - Subassembly planning with final assembly</t>
  </si>
  <si>
    <t>MRP 4</t>
  </si>
  <si>
    <t>MARC.SBDKZ</t>
  </si>
  <si>
    <t>Individual/Collective indicator</t>
  </si>
  <si>
    <t>Plant &amp; Quality Data</t>
  </si>
  <si>
    <t>Plant Data / Storage 1</t>
  </si>
  <si>
    <t>MARA.MHDRZ</t>
  </si>
  <si>
    <t>Minimum Remaining  Shelf Life in DAYS</t>
  </si>
  <si>
    <t>1</t>
  </si>
  <si>
    <t>MARA.MHDHB</t>
  </si>
  <si>
    <t>Total Shelf Life in DAYS</t>
  </si>
  <si>
    <t>MARA.WHSTC</t>
  </si>
  <si>
    <t>Warehouse Storage Conditions (Temp)</t>
  </si>
  <si>
    <t>General Plant Data / Storage 1</t>
  </si>
  <si>
    <t>MARA.RAUBE</t>
  </si>
  <si>
    <t>SHE Expert</t>
  </si>
  <si>
    <t>Hazardous material number</t>
  </si>
  <si>
    <t>Quality Management</t>
  </si>
  <si>
    <t>MARA.QMPUR</t>
  </si>
  <si>
    <r>
      <t xml:space="preserve">QM in Procurement is Active </t>
    </r>
    <r>
      <rPr>
        <b/>
        <sz val="10"/>
        <rFont val="Calibri"/>
        <family val="2"/>
        <scheme val="minor"/>
      </rPr>
      <t>(normally not needed for HAWA OCP)</t>
    </r>
  </si>
  <si>
    <t>MARC.SSQSS</t>
  </si>
  <si>
    <r>
      <t xml:space="preserve">Control Key for Quality Management in Procurement </t>
    </r>
    <r>
      <rPr>
        <b/>
        <sz val="10"/>
        <rFont val="Calibri"/>
        <family val="2"/>
        <scheme val="minor"/>
      </rPr>
      <t>(link with QM Proc)</t>
    </r>
  </si>
  <si>
    <t>MARC.KZDKZ</t>
  </si>
  <si>
    <t>Doc Required</t>
  </si>
  <si>
    <t>MARC.QMATA</t>
  </si>
  <si>
    <t>Material Authorization Group for Activities in QM</t>
  </si>
  <si>
    <t>TRMO01</t>
  </si>
  <si>
    <t>MARC.QMATV</t>
  </si>
  <si>
    <t>Z05HU/Z06/Z08U/Z17/Z89</t>
  </si>
  <si>
    <t>Accounting &amp; Costing</t>
  </si>
  <si>
    <t>Accounting 1</t>
  </si>
  <si>
    <t>MBEW.VPRSV</t>
  </si>
  <si>
    <t>Price control indicator</t>
  </si>
  <si>
    <t>S</t>
  </si>
  <si>
    <t>MBEW.STPRS</t>
  </si>
  <si>
    <t>Standard price/piece</t>
  </si>
  <si>
    <t>Currency</t>
  </si>
  <si>
    <t>MBEW.PEINH</t>
  </si>
  <si>
    <t>Price Unit</t>
  </si>
  <si>
    <t>MBEW.BKLAS</t>
  </si>
  <si>
    <t>Valuation Class</t>
  </si>
  <si>
    <t>3100 - Trading goods</t>
  </si>
  <si>
    <t>Costing 1</t>
  </si>
  <si>
    <t>MARC.LOSGR</t>
  </si>
  <si>
    <t>Lot Size for Product Costing</t>
  </si>
  <si>
    <t>MBEW.HRKFT</t>
  </si>
  <si>
    <t>Origin Group as Subdivision of Cost Element</t>
  </si>
  <si>
    <t>MARC.SOBSK</t>
  </si>
  <si>
    <t xml:space="preserve">Special Procurement Type for Costing </t>
  </si>
  <si>
    <t>MBEW.EKALR</t>
  </si>
  <si>
    <t>Material Is Costed with Quantity Structure</t>
  </si>
  <si>
    <t>MBEW.HKMAT</t>
  </si>
  <si>
    <t>Material-related origin</t>
  </si>
  <si>
    <t>Costing 2</t>
  </si>
  <si>
    <t>MBEW.ZPLP2</t>
  </si>
  <si>
    <t>BU</t>
  </si>
  <si>
    <t>Warehousing Data</t>
  </si>
  <si>
    <t>WM Execution</t>
  </si>
  <si>
    <t>MARA.SERIAL</t>
  </si>
  <si>
    <t>Serial Number Profile (WM)</t>
  </si>
  <si>
    <t>MARA.QGRP</t>
  </si>
  <si>
    <t>Quality Inspection Group</t>
  </si>
  <si>
    <t>0001 - Group for Ad-hoc inspection</t>
  </si>
  <si>
    <t>Sign off &amp; Data entry</t>
  </si>
  <si>
    <t>-</t>
  </si>
  <si>
    <t>Requested By</t>
  </si>
  <si>
    <t>Requested Date</t>
  </si>
  <si>
    <t>Is the material an implantable device that remains in the body?           See also QS-702N Overview Tax rates</t>
  </si>
  <si>
    <t>Is the material subject to a reduced VAT rate in a country?                              See also QS-702N Overview Tax rates or to be checked with branches.</t>
  </si>
  <si>
    <t>In which country/countries there is a reduced VAT rate?                           If not known branches to be contacted.</t>
  </si>
  <si>
    <t>Vendor Number</t>
  </si>
  <si>
    <t>CAS Nr.</t>
  </si>
  <si>
    <t>Material created in SAP | Date: ___/___/___</t>
  </si>
  <si>
    <t xml:space="preserve">Name and Signature </t>
  </si>
  <si>
    <t>QA Officer</t>
  </si>
  <si>
    <t>Purchase Officer</t>
  </si>
  <si>
    <t>Cost Accountant</t>
  </si>
  <si>
    <t>Logistics Planner (Plant)</t>
  </si>
  <si>
    <t>2</t>
  </si>
  <si>
    <t>Result %</t>
  </si>
  <si>
    <t>Waiting for:</t>
  </si>
  <si>
    <t>Filled in:</t>
  </si>
  <si>
    <t>Total fields:</t>
  </si>
  <si>
    <t>Responsible:</t>
  </si>
  <si>
    <t>10000</t>
  </si>
  <si>
    <t>Deemed Cost (Planned Price 2) (Price per 10.000pcs in Euro).                Only applicable for BU TIS and TCV</t>
  </si>
  <si>
    <r>
      <t xml:space="preserve">Inspection setup type </t>
    </r>
    <r>
      <rPr>
        <b/>
        <sz val="10"/>
        <rFont val="Calibri"/>
        <family val="2"/>
        <scheme val="minor"/>
      </rPr>
      <t>(see tab QS-702AE Inspection type setup)</t>
    </r>
  </si>
  <si>
    <t>Z_001_HAWA.Z_REACH_SUBSTANCE</t>
  </si>
  <si>
    <t>REACH-SVHC Substance</t>
  </si>
  <si>
    <t>Is this material to be used for Demo, Loaner, Rental flow?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</si>
</sst>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000"/>
    <numFmt numFmtId="165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Wingdings"/>
      <charset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Arial"/>
      <family val="2"/>
    </font>
    <font>
      <sz val="8"/>
      <color rgb="FF000000"/>
      <name val="Verdana"/>
      <family val="2"/>
    </font>
    <font>
      <b/>
      <sz val="11"/>
      <color theme="0" tint="-4.9989318521683403E-2"/>
      <name val="Calibri"/>
      <family val="2"/>
      <scheme val="minor"/>
    </font>
    <font>
      <b/>
      <sz val="11"/>
      <color rgb="FF36363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49FB8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B7CFE8"/>
        <bgColor rgb="FF000000"/>
      </patternFill>
    </fill>
  </fills>
  <borders count="55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indexed="22"/>
      </bottom>
      <diagonal/>
    </border>
    <border>
      <left/>
      <right/>
      <top style="medium">
        <color theme="0" tint="-0.34998626667073579"/>
      </top>
      <bottom style="thin">
        <color indexed="22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indexed="22"/>
      </bottom>
      <diagonal/>
    </border>
    <border>
      <left style="medium">
        <color theme="0" tint="-0.34998626667073579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 style="medium">
        <color theme="0" tint="-0.34998626667073579"/>
      </right>
      <top style="thin">
        <color indexed="22"/>
      </top>
      <bottom style="thin">
        <color theme="0" tint="-0.24994659260841701"/>
      </bottom>
      <diagonal/>
    </border>
    <border>
      <left style="medium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theme="0" tint="-0.34998626667073579"/>
      </right>
      <top style="thin">
        <color indexed="22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34998626667073579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/>
      <top/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149937437055574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14993743705557422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24994659260841701"/>
      </top>
      <bottom style="medium">
        <color theme="0" tint="-0.14990691854609822"/>
      </bottom>
      <diagonal/>
    </border>
    <border>
      <left/>
      <right/>
      <top style="medium">
        <color theme="0" tint="-0.24994659260841701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24994659260841701"/>
      </top>
      <bottom style="medium">
        <color theme="0" tint="-0.14990691854609822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4" fontId="14" fillId="7" borderId="29" applyNumberFormat="0" applyAlignment="0" applyProtection="0">
      <alignment horizontal="left" vertical="center" indent="1"/>
    </xf>
    <xf numFmtId="0" fontId="15" fillId="9" borderId="32" applyNumberFormat="0" applyAlignment="0" applyProtection="0">
      <alignment horizontal="left" vertical="center" indent="1"/>
    </xf>
  </cellStyleXfs>
  <cellXfs count="149">
    <xf numFmtId="0" fontId="0" fillId="0" borderId="0" xfId="0"/>
    <xf numFmtId="0" fontId="0" fillId="2" borderId="0" xfId="0" applyFill="1"/>
    <xf numFmtId="0" fontId="5" fillId="2" borderId="0" xfId="0" applyFont="1" applyFill="1"/>
    <xf numFmtId="49" fontId="9" fillId="0" borderId="8" xfId="2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vertical="center"/>
    </xf>
    <xf numFmtId="0" fontId="5" fillId="0" borderId="7" xfId="0" applyFont="1" applyFill="1" applyBorder="1" applyAlignment="1" applyProtection="1">
      <alignment vertical="center"/>
      <protection locked="0"/>
    </xf>
    <xf numFmtId="49" fontId="10" fillId="0" borderId="8" xfId="2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9" fillId="2" borderId="9" xfId="2" applyFont="1" applyFill="1" applyBorder="1" applyAlignment="1">
      <alignment vertical="center"/>
    </xf>
    <xf numFmtId="0" fontId="9" fillId="0" borderId="8" xfId="3" applyFont="1" applyBorder="1" applyAlignment="1">
      <alignment vertical="center"/>
    </xf>
    <xf numFmtId="0" fontId="0" fillId="2" borderId="0" xfId="0" applyFill="1" applyBorder="1"/>
    <xf numFmtId="49" fontId="9" fillId="2" borderId="8" xfId="2" applyNumberFormat="1" applyFont="1" applyFill="1" applyBorder="1" applyAlignment="1">
      <alignment vertical="center"/>
    </xf>
    <xf numFmtId="0" fontId="9" fillId="2" borderId="8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49" fontId="11" fillId="4" borderId="9" xfId="0" applyNumberFormat="1" applyFont="1" applyFill="1" applyBorder="1" applyAlignment="1">
      <alignment horizontal="center" vertical="center"/>
    </xf>
    <xf numFmtId="49" fontId="9" fillId="2" borderId="9" xfId="2" applyNumberFormat="1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vertical="center"/>
    </xf>
    <xf numFmtId="0" fontId="9" fillId="0" borderId="7" xfId="5" applyFont="1" applyFill="1" applyBorder="1" applyAlignment="1">
      <alignment vertical="center"/>
    </xf>
    <xf numFmtId="0" fontId="10" fillId="0" borderId="8" xfId="5" applyFont="1" applyFill="1" applyBorder="1" applyAlignment="1">
      <alignment vertical="center"/>
    </xf>
    <xf numFmtId="0" fontId="9" fillId="0" borderId="8" xfId="5" applyFont="1" applyFill="1" applyBorder="1" applyAlignment="1">
      <alignment vertical="center"/>
    </xf>
    <xf numFmtId="49" fontId="9" fillId="0" borderId="8" xfId="5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/>
    </xf>
    <xf numFmtId="49" fontId="5" fillId="2" borderId="9" xfId="0" applyNumberFormat="1" applyFont="1" applyFill="1" applyBorder="1" applyAlignment="1" applyProtection="1">
      <alignment vertical="center"/>
      <protection locked="0"/>
    </xf>
    <xf numFmtId="0" fontId="9" fillId="0" borderId="7" xfId="6" applyNumberFormat="1" applyFont="1" applyFill="1" applyBorder="1" applyAlignment="1" applyProtection="1">
      <alignment vertical="center"/>
      <protection locked="0"/>
    </xf>
    <xf numFmtId="0" fontId="10" fillId="0" borderId="8" xfId="6" applyNumberFormat="1" applyFont="1" applyFill="1" applyBorder="1" applyAlignment="1" applyProtection="1">
      <alignment vertical="center"/>
      <protection locked="0"/>
    </xf>
    <xf numFmtId="49" fontId="9" fillId="0" borderId="8" xfId="6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6" fillId="6" borderId="1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9" xfId="2" applyFont="1" applyFill="1" applyBorder="1" applyAlignment="1">
      <alignment vertical="center"/>
    </xf>
    <xf numFmtId="0" fontId="0" fillId="0" borderId="0" xfId="0"/>
    <xf numFmtId="0" fontId="0" fillId="2" borderId="0" xfId="0" applyFill="1"/>
    <xf numFmtId="0" fontId="12" fillId="0" borderId="9" xfId="2" applyFont="1" applyFill="1" applyBorder="1" applyAlignment="1">
      <alignment vertical="center"/>
    </xf>
    <xf numFmtId="0" fontId="9" fillId="0" borderId="8" xfId="5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0" fillId="2" borderId="0" xfId="0" applyFill="1"/>
    <xf numFmtId="0" fontId="0" fillId="2" borderId="0" xfId="0" applyFont="1" applyFill="1"/>
    <xf numFmtId="0" fontId="9" fillId="0" borderId="7" xfId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0" fontId="9" fillId="2" borderId="7" xfId="2" applyFont="1" applyFill="1" applyBorder="1" applyAlignment="1">
      <alignment vertical="center"/>
    </xf>
    <xf numFmtId="0" fontId="10" fillId="2" borderId="8" xfId="2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0" fillId="0" borderId="0" xfId="0" applyFill="1"/>
    <xf numFmtId="49" fontId="5" fillId="2" borderId="9" xfId="0" quotePrefix="1" applyNumberFormat="1" applyFont="1" applyFill="1" applyBorder="1" applyAlignment="1">
      <alignment vertical="center"/>
    </xf>
    <xf numFmtId="49" fontId="5" fillId="0" borderId="9" xfId="0" quotePrefix="1" applyNumberFormat="1" applyFont="1" applyFill="1" applyBorder="1" applyAlignment="1">
      <alignment vertical="center"/>
    </xf>
    <xf numFmtId="0" fontId="0" fillId="0" borderId="0" xfId="0" applyFill="1" applyBorder="1"/>
    <xf numFmtId="49" fontId="9" fillId="2" borderId="8" xfId="2" applyNumberFormat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2" borderId="18" xfId="0" applyNumberFormat="1" applyFont="1" applyFill="1" applyBorder="1" applyAlignment="1">
      <alignment vertical="center"/>
    </xf>
    <xf numFmtId="0" fontId="9" fillId="0" borderId="19" xfId="2" applyFont="1" applyFill="1" applyBorder="1" applyAlignment="1">
      <alignment vertical="center"/>
    </xf>
    <xf numFmtId="49" fontId="5" fillId="2" borderId="20" xfId="0" applyNumberFormat="1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2" borderId="24" xfId="0" applyNumberFormat="1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0" borderId="25" xfId="2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9" fillId="0" borderId="30" xfId="5" applyFont="1" applyFill="1" applyBorder="1" applyAlignment="1">
      <alignment vertical="center"/>
    </xf>
    <xf numFmtId="0" fontId="10" fillId="0" borderId="27" xfId="5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9" fillId="0" borderId="27" xfId="5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2" borderId="16" xfId="2" applyFont="1" applyFill="1" applyBorder="1" applyAlignment="1">
      <alignment vertical="center"/>
    </xf>
    <xf numFmtId="0" fontId="9" fillId="0" borderId="27" xfId="3" applyFont="1" applyBorder="1" applyAlignment="1">
      <alignment vertical="center"/>
    </xf>
    <xf numFmtId="0" fontId="9" fillId="0" borderId="17" xfId="2" applyFont="1" applyFill="1" applyBorder="1" applyAlignment="1">
      <alignment vertical="center"/>
    </xf>
    <xf numFmtId="49" fontId="9" fillId="0" borderId="17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27" xfId="2" applyFont="1" applyFill="1" applyBorder="1" applyAlignment="1">
      <alignment vertical="center"/>
    </xf>
    <xf numFmtId="0" fontId="9" fillId="8" borderId="8" xfId="5" applyFont="1" applyFill="1" applyBorder="1" applyAlignment="1">
      <alignment vertical="center"/>
    </xf>
    <xf numFmtId="0" fontId="10" fillId="0" borderId="8" xfId="2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2" borderId="0" xfId="0" applyFill="1"/>
    <xf numFmtId="0" fontId="5" fillId="0" borderId="8" xfId="1" applyFont="1" applyFill="1" applyBorder="1" applyAlignment="1">
      <alignment vertical="center"/>
    </xf>
    <xf numFmtId="0" fontId="18" fillId="2" borderId="0" xfId="0" applyFont="1" applyFill="1"/>
    <xf numFmtId="0" fontId="0" fillId="0" borderId="0" xfId="0" applyBorder="1" applyAlignment="1">
      <alignment horizontal="right" vertical="center"/>
    </xf>
    <xf numFmtId="2" fontId="0" fillId="0" borderId="0" xfId="0" quotePrefix="1" applyNumberFormat="1" applyBorder="1" applyAlignment="1">
      <alignment horizontal="right"/>
    </xf>
    <xf numFmtId="0" fontId="0" fillId="0" borderId="33" xfId="0" applyFont="1" applyBorder="1"/>
    <xf numFmtId="0" fontId="0" fillId="0" borderId="34" xfId="0" applyBorder="1" applyAlignment="1">
      <alignment horizontal="left" vertical="top"/>
    </xf>
    <xf numFmtId="2" fontId="0" fillId="0" borderId="35" xfId="0" applyNumberFormat="1" applyFill="1" applyBorder="1"/>
    <xf numFmtId="0" fontId="0" fillId="0" borderId="36" xfId="0" applyFill="1" applyBorder="1"/>
    <xf numFmtId="9" fontId="4" fillId="0" borderId="36" xfId="0" applyNumberFormat="1" applyFont="1" applyFill="1" applyBorder="1"/>
    <xf numFmtId="2" fontId="0" fillId="0" borderId="37" xfId="0" applyNumberFormat="1" applyFill="1" applyBorder="1"/>
    <xf numFmtId="0" fontId="0" fillId="0" borderId="35" xfId="0" quotePrefix="1" applyFont="1" applyBorder="1" applyAlignment="1">
      <alignment horizontal="left"/>
    </xf>
    <xf numFmtId="0" fontId="0" fillId="0" borderId="36" xfId="0" applyBorder="1" applyAlignment="1">
      <alignment horizontal="right" vertical="center"/>
    </xf>
    <xf numFmtId="2" fontId="0" fillId="0" borderId="36" xfId="0" quotePrefix="1" applyNumberFormat="1" applyBorder="1" applyAlignment="1">
      <alignment horizontal="right"/>
    </xf>
    <xf numFmtId="0" fontId="0" fillId="0" borderId="37" xfId="0" applyBorder="1" applyAlignment="1">
      <alignment horizontal="left" vertical="top"/>
    </xf>
    <xf numFmtId="0" fontId="0" fillId="0" borderId="0" xfId="0" quotePrefix="1" applyFill="1"/>
    <xf numFmtId="0" fontId="17" fillId="0" borderId="0" xfId="0" applyFont="1" applyFill="1" applyBorder="1"/>
    <xf numFmtId="0" fontId="0" fillId="0" borderId="0" xfId="0" applyAlignment="1">
      <alignment vertical="center"/>
    </xf>
    <xf numFmtId="0" fontId="18" fillId="6" borderId="38" xfId="0" applyFont="1" applyFill="1" applyBorder="1" applyAlignment="1">
      <alignment vertical="center"/>
    </xf>
    <xf numFmtId="0" fontId="18" fillId="6" borderId="39" xfId="0" quotePrefix="1" applyFont="1" applyFill="1" applyBorder="1" applyAlignment="1">
      <alignment vertical="center"/>
    </xf>
    <xf numFmtId="0" fontId="18" fillId="6" borderId="39" xfId="0" applyFont="1" applyFill="1" applyBorder="1"/>
    <xf numFmtId="0" fontId="19" fillId="6" borderId="3" xfId="0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vertical="center"/>
    </xf>
    <xf numFmtId="49" fontId="5" fillId="2" borderId="24" xfId="0" quotePrefix="1" applyNumberFormat="1" applyFont="1" applyFill="1" applyBorder="1" applyAlignment="1">
      <alignment vertical="center"/>
    </xf>
    <xf numFmtId="49" fontId="9" fillId="2" borderId="9" xfId="2" quotePrefix="1" applyNumberFormat="1" applyFont="1" applyFill="1" applyBorder="1" applyAlignment="1">
      <alignment vertical="center"/>
    </xf>
    <xf numFmtId="0" fontId="0" fillId="0" borderId="0" xfId="0" quotePrefix="1"/>
    <xf numFmtId="0" fontId="9" fillId="2" borderId="40" xfId="2" applyFont="1" applyFill="1" applyBorder="1" applyAlignment="1">
      <alignment vertical="center"/>
    </xf>
    <xf numFmtId="49" fontId="5" fillId="2" borderId="41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9" fillId="0" borderId="43" xfId="2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49" fontId="5" fillId="2" borderId="45" xfId="0" applyNumberFormat="1" applyFont="1" applyFill="1" applyBorder="1" applyAlignment="1">
      <alignment vertical="center"/>
    </xf>
    <xf numFmtId="0" fontId="16" fillId="6" borderId="35" xfId="0" applyFont="1" applyFill="1" applyBorder="1"/>
    <xf numFmtId="0" fontId="16" fillId="6" borderId="46" xfId="0" applyFont="1" applyFill="1" applyBorder="1"/>
    <xf numFmtId="0" fontId="16" fillId="6" borderId="36" xfId="0" applyFont="1" applyFill="1" applyBorder="1"/>
    <xf numFmtId="165" fontId="16" fillId="6" borderId="37" xfId="0" applyNumberFormat="1" applyFont="1" applyFill="1" applyBorder="1" applyAlignment="1">
      <alignment horizontal="left" vertical="top"/>
    </xf>
    <xf numFmtId="0" fontId="4" fillId="2" borderId="47" xfId="0" applyFont="1" applyFill="1" applyBorder="1"/>
    <xf numFmtId="0" fontId="18" fillId="2" borderId="39" xfId="0" applyFont="1" applyFill="1" applyBorder="1" applyAlignment="1">
      <alignment vertical="center"/>
    </xf>
    <xf numFmtId="0" fontId="2" fillId="2" borderId="39" xfId="0" applyFont="1" applyFill="1" applyBorder="1"/>
    <xf numFmtId="0" fontId="18" fillId="6" borderId="48" xfId="0" applyFont="1" applyFill="1" applyBorder="1"/>
    <xf numFmtId="0" fontId="4" fillId="2" borderId="49" xfId="0" applyFont="1" applyFill="1" applyBorder="1"/>
    <xf numFmtId="0" fontId="0" fillId="0" borderId="50" xfId="0" applyBorder="1" applyAlignment="1">
      <alignment horizontal="left" vertical="top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left" vertical="top"/>
    </xf>
    <xf numFmtId="0" fontId="0" fillId="2" borderId="53" xfId="0" applyFont="1" applyFill="1" applyBorder="1" applyAlignment="1">
      <alignment horizontal="left" vertical="top"/>
    </xf>
    <xf numFmtId="9" fontId="0" fillId="2" borderId="54" xfId="0" applyNumberFormat="1" applyFont="1" applyFill="1" applyBorder="1" applyAlignment="1">
      <alignment horizontal="left" vertical="top"/>
    </xf>
    <xf numFmtId="0" fontId="3" fillId="0" borderId="0" xfId="0" applyFont="1" applyFill="1"/>
    <xf numFmtId="0" fontId="0" fillId="0" borderId="0" xfId="0" applyFont="1" applyFill="1"/>
    <xf numFmtId="1" fontId="5" fillId="2" borderId="9" xfId="0" quotePrefix="1" applyNumberFormat="1" applyFont="1" applyFill="1" applyBorder="1" applyAlignment="1">
      <alignment horizontal="left" vertical="center"/>
    </xf>
    <xf numFmtId="0" fontId="9" fillId="2" borderId="8" xfId="2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</cellXfs>
  <cellStyles count="12">
    <cellStyle name="Normal" xfId="0" builtinId="0"/>
    <cellStyle name="Normal 2" xfId="7"/>
    <cellStyle name="Normal 3" xfId="4"/>
    <cellStyle name="Normal 4" xfId="8"/>
    <cellStyle name="Normal 4 2" xfId="9"/>
    <cellStyle name="Normal_FERT" xfId="3"/>
    <cellStyle name="Normal_HALB" xfId="1"/>
    <cellStyle name="Normal_HAWA" xfId="2"/>
    <cellStyle name="Normal_Sheet1" xfId="6"/>
    <cellStyle name="Normal_Sheet6" xfId="5"/>
    <cellStyle name="SAPHierarchyCell0" xfId="11"/>
    <cellStyle name="SAPMemberCell" xfId="10"/>
  </cellStyles>
  <dxfs count="4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152400</xdr:rowOff>
        </xdr:from>
        <xdr:to>
          <xdr:col>6</xdr:col>
          <xdr:colOff>266700</xdr:colOff>
          <xdr:row>12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BE22578\Desktop\QS-702\QS-702%20ABCDEFG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S-702A HAWA OCP- Trading Goods"/>
      <sheetName val="QS-702B HAWA OEM - Trading Good"/>
      <sheetName val="QS-702C ROH - Raw Materials"/>
      <sheetName val=" QS-702D HALB - Semi fin. goods"/>
      <sheetName val="Do not touch"/>
      <sheetName val="Do nt touch"/>
      <sheetName val="QS-702E FERT - Finished goods"/>
      <sheetName val="Sheet9"/>
      <sheetName val="Sheet10"/>
      <sheetName val="Sheet11"/>
      <sheetName val=" QS-702F DIEN - Service"/>
      <sheetName val=" QS-702G VERP - Packaging"/>
      <sheetName val=" QS-702H UNBW - Non Valuated"/>
      <sheetName val=" QS-702K ZDLR - Non Valuate (2"/>
      <sheetName val="QS-702I Field Descriptions"/>
      <sheetName val="Data Validation"/>
      <sheetName val="Sheet2 (2)"/>
      <sheetName val="Sheet1"/>
      <sheetName val="Sheet2"/>
      <sheetName val="Sheet3"/>
      <sheetName val="Do not touch (2)"/>
      <sheetName val="Sheet4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2">
          <cell r="I22" t="str">
            <v>02 - Performances</v>
          </cell>
        </row>
        <row r="112">
          <cell r="E112" t="str">
            <v>3200 - Services</v>
          </cell>
        </row>
        <row r="113">
          <cell r="E113" t="str">
            <v>ZAA1 - Asset</v>
          </cell>
        </row>
      </sheetData>
      <sheetData sheetId="21" refreshError="1"/>
      <sheetData sheetId="22">
        <row r="11">
          <cell r="G11" t="str">
            <v>PT02-TRMO Transp Unit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T3"/>
  <sheetViews>
    <sheetView zoomScaleNormal="100" workbookViewId="0">
      <selection activeCell="E18" sqref="E18"/>
    </sheetView>
  </sheetViews>
  <sheetFormatPr defaultRowHeight="15" x14ac:dyDescent="0.25"/>
  <cols>
    <col min="8" max="8" width="8" customWidth="1"/>
  </cols>
  <sheetData>
    <row r="1" spans="1:20" s="39" customFormat="1" x14ac:dyDescent="0.25"/>
    <row r="2" spans="1:20" x14ac:dyDescent="0.25">
      <c r="A2" s="115"/>
      <c r="B2" s="33" t="s">
        <v>0</v>
      </c>
      <c r="C2" s="33"/>
      <c r="R2" s="137"/>
      <c r="S2" s="136"/>
      <c r="T2" s="136"/>
    </row>
    <row r="3" spans="1:20" s="39" customFormat="1" x14ac:dyDescent="0.25">
      <c r="C3" s="33"/>
    </row>
  </sheetData>
  <customSheetViews>
    <customSheetView guid="{5A58501C-EFCC-4725-9AC2-9BAB6ADE0AD3}" showPageBreaks="1" fitToPage="1" printArea="1" view="pageLayout">
      <selection activeCell="A23" sqref="A23"/>
      <pageMargins left="0" right="0" top="0" bottom="0" header="0" footer="0"/>
      <pageSetup paperSize="9" scale="97" orientation="landscape" verticalDpi="0" r:id="rId1"/>
      <headerFooter>
        <oddFooter>&amp;LVersion 5&amp;RQS-702AA  Intro</oddFooter>
      </headerFooter>
    </customSheetView>
    <customSheetView guid="{79C6FCFE-0DF9-404A-BB66-80C2D9B9FE8B}" showPageBreaks="1" fitToPage="1" printArea="1" view="pageLayout">
      <selection activeCell="A23" sqref="A23"/>
      <pageMargins left="0" right="0" top="0" bottom="0" header="0" footer="0"/>
      <pageSetup paperSize="9" scale="97" orientation="landscape" verticalDpi="0" r:id="rId2"/>
      <headerFooter>
        <oddFooter>&amp;LVersion 5&amp;RQS-702AA  Intro</oddFooter>
      </headerFooter>
    </customSheetView>
  </customSheetViews>
  <pageMargins left="0.19685039370078741" right="0.31496062992125984" top="0.74803149606299213" bottom="0.74803149606299213" header="0.31496062992125984" footer="0.31496062992125984"/>
  <pageSetup paperSize="9" scale="97" orientation="landscape" verticalDpi="0" r:id="rId3"/>
  <headerFooter>
    <oddFooter>&amp;LVersion 5&amp;RQS-702AA  Intro</oddFooter>
  </headerFooter>
  <customProperties>
    <customPr name="_pios_id" r:id="rId4"/>
  </customPropertie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Button 1">
              <controlPr defaultSize="0" print="0" autoFill="0" autoPict="0" macro="[0]!Macro1">
                <anchor moveWithCells="1">
                  <from>
                    <xdr:col>1</xdr:col>
                    <xdr:colOff>0</xdr:colOff>
                    <xdr:row>8</xdr:row>
                    <xdr:rowOff>152400</xdr:rowOff>
                  </from>
                  <to>
                    <xdr:col>6</xdr:col>
                    <xdr:colOff>266700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C200"/>
  <sheetViews>
    <sheetView tabSelected="1" zoomScale="90" zoomScaleNormal="90" workbookViewId="0">
      <selection activeCell="P21" sqref="P21"/>
    </sheetView>
  </sheetViews>
  <sheetFormatPr defaultRowHeight="15" x14ac:dyDescent="0.25"/>
  <cols>
    <col min="1" max="1" width="3.140625" style="39" customWidth="1"/>
    <col min="2" max="2" width="22.5703125" bestFit="1" customWidth="1"/>
    <col min="3" max="5" width="11.140625" customWidth="1"/>
    <col min="6" max="6" width="55.7109375" customWidth="1"/>
    <col min="7" max="29" width="9.140625" style="56"/>
  </cols>
  <sheetData>
    <row r="1" spans="1:29" s="39" customForma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5.75" customHeight="1" thickBot="1" x14ac:dyDescent="0.3">
      <c r="A2" s="56"/>
      <c r="B2" s="79"/>
      <c r="C2" s="106"/>
      <c r="D2" s="59"/>
      <c r="E2" s="59"/>
      <c r="F2" s="59"/>
    </row>
    <row r="3" spans="1:29" ht="22.5" customHeight="1" thickBot="1" x14ac:dyDescent="0.3">
      <c r="A3" s="56"/>
      <c r="B3" s="108" t="e">
        <f>IF('QS-702C HAWA OCP-Trading Goods'!$I$6&gt;"",'QS-702C HAWA OCP-Trading Goods'!B3,IF(#REF!&gt;"",#REF!,IF(#REF!&gt;"",#REF!,IF(#REF!&gt;"",#REF!,IF(#REF!&gt;"",#REF!,IF(#REF!&gt;"",#REF!,""))))))</f>
        <v>#REF!</v>
      </c>
      <c r="C3" s="109"/>
      <c r="D3" s="110"/>
      <c r="E3" s="110"/>
      <c r="F3" s="129"/>
    </row>
    <row r="4" spans="1:29" ht="15.75" thickBot="1" x14ac:dyDescent="0.3">
      <c r="A4" s="56"/>
      <c r="B4" s="126" t="e">
        <f>IF('QS-702C HAWA OCP-Trading Goods'!$I$6&gt;"",'QS-702C HAWA OCP-Trading Goods'!I6,IF(#REF!&gt;"",#REF!,IF(#REF!&gt;"",#REF!,IF(#REF!&gt;"",#REF!,IF(#REF!&gt;"",#REF!,IF(#REF!&gt;"",#REF!,""))))))</f>
        <v>#REF!</v>
      </c>
      <c r="C4" s="127"/>
      <c r="D4" s="128"/>
      <c r="E4" s="128"/>
      <c r="F4" s="130" t="s">
        <v>452</v>
      </c>
      <c r="Z4"/>
      <c r="AA4"/>
      <c r="AB4"/>
      <c r="AC4"/>
    </row>
    <row r="5" spans="1:29" ht="75.75" customHeight="1" thickBot="1" x14ac:dyDescent="0.3">
      <c r="A5" s="56"/>
      <c r="B5" s="131" t="e">
        <f>IF('QS-702C HAWA OCP-Trading Goods'!$I$6&gt;"",'QS-702C HAWA OCP-Trading Goods'!I3,IF(#REF!&gt;"",#REF!,IF(#REF!&gt;"",#REF!,IF(#REF!&gt;"",#REF!,IF(#REF!&gt;"",#REF!,IF(#REF!&gt;"",#REF!,""))))))</f>
        <v>#REF!</v>
      </c>
      <c r="C5" s="133" t="e">
        <f>IF('QS-702C HAWA OCP-Trading Goods'!$I$6&gt;"",COUNTA('QS-702C HAWA OCP-Trading Goods'!I6:XX6),IF(#REF!&gt;"",COUNTA(#REF!),IF(#REF!&gt;"",COUNTA(#REF!),IF(#REF!&gt;"",COUNTA(#REF!),IF(#REF!&gt;"",COUNTA(#REF!),IF(#REF!&gt;"",COUNTA(#REF!),""))))))</f>
        <v>#REF!</v>
      </c>
      <c r="D5" s="134"/>
      <c r="E5" s="135"/>
      <c r="F5" s="132"/>
      <c r="Z5"/>
      <c r="AA5"/>
      <c r="AB5"/>
      <c r="AC5"/>
    </row>
    <row r="6" spans="1:29" ht="15.75" thickBot="1" x14ac:dyDescent="0.3">
      <c r="A6" s="56"/>
      <c r="B6" s="122" t="s">
        <v>455</v>
      </c>
      <c r="C6" s="123" t="s">
        <v>454</v>
      </c>
      <c r="D6" s="124" t="s">
        <v>453</v>
      </c>
      <c r="E6" s="123" t="s">
        <v>451</v>
      </c>
      <c r="F6" s="125">
        <v>100</v>
      </c>
    </row>
    <row r="7" spans="1:29" x14ac:dyDescent="0.25">
      <c r="A7" s="56"/>
      <c r="B7" s="95" t="s">
        <v>15</v>
      </c>
      <c r="C7" s="107" t="e">
        <f>IF('QS-702C HAWA OCP-Trading Goods'!$I$6&gt;"",COUNTIFS('QS-702C HAWA OCP-Trading Goods'!$F$6:$F$251,"x",'QS-702C HAWA OCP-Trading Goods'!$G$6:$G$251,B7),IF(#REF!&gt;"",COUNTIFS(#REF!,"x",#REF!,B7),IF(#REF!&gt;"",COUNTIFS(#REF!,"x",#REF!,B7),IF(#REF!&gt;"",COUNTIFS(#REF!,"x",#REF!,B7),IF(#REF!&gt;"",COUNTIFS(#REF!,"x",#REF!,B7),IF(#REF!&gt;"",COUNTIFS(#REF!,"x",#REF!,B7),""))))))</f>
        <v>#REF!</v>
      </c>
      <c r="D7" s="93" t="e">
        <f>IF('QS-702C HAWA OCP-Trading Goods'!$I$6&gt;"",COUNTIFS('QS-702C HAWA OCP-Trading Goods'!$F$6:$F$251,"x",'QS-702C HAWA OCP-Trading Goods'!$G$6:$G$251,B7,'QS-702C HAWA OCP-Trading Goods'!$I$6:$I$251,"&gt;"""),IF(#REF!&gt;"",COUNTIFS(#REF!,"x",#REF!,B7,#REF!,"&gt;"""),IF(#REF!&gt;"",COUNTIFS(#REF!,"x",#REF!,B7,#REF!,"&gt;"""),IF(#REF!&gt;"",COUNTIFS(#REF!,"x",#REF!,B7,#REF!,"&gt;"""),IF(#REF!&gt;"",COUNTIFS(#REF!,"x",#REF!,B7,#REF!,"&gt;"""),IF(#REF!&gt;"",COUNTIFS(#REF!,"x",#REF!,B7,#REF!,"&gt;"""),""))))))</f>
        <v>#REF!</v>
      </c>
      <c r="E7" s="94" t="str">
        <f>IF(ISERROR(IF(C7&gt;0,D7*(100/C7),"")),"",IF(C7&gt;0,D7*(100/C7),""))</f>
        <v/>
      </c>
      <c r="F7" s="96" t="str">
        <f>IF(B7&lt;&gt;"",IF(E7&lt;$F$6,B7,""),"")</f>
        <v/>
      </c>
    </row>
    <row r="8" spans="1:29" x14ac:dyDescent="0.25">
      <c r="A8" s="56"/>
      <c r="B8" s="95" t="s">
        <v>34</v>
      </c>
      <c r="C8" s="107" t="e">
        <f>IF('QS-702C HAWA OCP-Trading Goods'!$I$6&gt;"",COUNTIFS('QS-702C HAWA OCP-Trading Goods'!$F$6:$F$251,"x",'QS-702C HAWA OCP-Trading Goods'!$G$6:$G$251,B8),IF(#REF!&gt;"",COUNTIFS(#REF!,"x",#REF!,B8),IF(#REF!&gt;"",COUNTIFS(#REF!,"x",#REF!,B8),IF(#REF!&gt;"",COUNTIFS(#REF!,"x",#REF!,B8),IF(#REF!&gt;"",COUNTIFS(#REF!,"x",#REF!,B8),IF(#REF!&gt;"",COUNTIFS(#REF!,"x",#REF!,B8),""))))))</f>
        <v>#REF!</v>
      </c>
      <c r="D8" s="93" t="e">
        <f>IF('QS-702C HAWA OCP-Trading Goods'!$I$6&gt;"",COUNTIFS('QS-702C HAWA OCP-Trading Goods'!$F$6:$F$251,"x",'QS-702C HAWA OCP-Trading Goods'!$G$6:$G$251,B8,'QS-702C HAWA OCP-Trading Goods'!$I$6:$I$251,"&gt;"""),IF(#REF!&gt;"",COUNTIFS(#REF!,"x",#REF!,B8,#REF!,"&gt;"""),IF(#REF!&gt;"",COUNTIFS(#REF!,"x",#REF!,B8,#REF!,"&gt;"""),IF(#REF!&gt;"",COUNTIFS(#REF!,"x",#REF!,B8,#REF!,"&gt;"""),IF(#REF!&gt;"",COUNTIFS(#REF!,"x",#REF!,B8,#REF!,"&gt;"""),IF(#REF!&gt;"",COUNTIFS(#REF!,"x",#REF!,B8,#REF!,"&gt;"""),""))))))</f>
        <v>#REF!</v>
      </c>
      <c r="E8" s="94" t="str">
        <f t="shared" ref="E8:E21" si="0">IF(ISERROR(IF(C8&gt;0,D8*(100/C8),"")),"",IF(C8&gt;0,D8*(100/C8),""))</f>
        <v/>
      </c>
      <c r="F8" s="96" t="str">
        <f t="shared" ref="F8:F21" si="1">IF(B8&lt;&gt;"",IF(E8&lt;$F$6,B8,""),"")</f>
        <v/>
      </c>
    </row>
    <row r="9" spans="1:29" x14ac:dyDescent="0.25">
      <c r="A9" s="56"/>
      <c r="B9" s="95" t="s">
        <v>94</v>
      </c>
      <c r="C9" s="107"/>
      <c r="D9" s="93"/>
      <c r="E9" s="94" t="str">
        <f t="shared" si="0"/>
        <v/>
      </c>
      <c r="F9" s="96" t="str">
        <f t="shared" si="1"/>
        <v/>
      </c>
    </row>
    <row r="10" spans="1:29" x14ac:dyDescent="0.25">
      <c r="A10" s="56"/>
      <c r="B10" s="95" t="s">
        <v>427</v>
      </c>
      <c r="C10" s="107"/>
      <c r="D10" s="93"/>
      <c r="E10" s="94" t="str">
        <f t="shared" si="0"/>
        <v/>
      </c>
      <c r="F10" s="96" t="str">
        <f t="shared" si="1"/>
        <v/>
      </c>
    </row>
    <row r="11" spans="1:29" x14ac:dyDescent="0.25">
      <c r="A11" s="56"/>
      <c r="B11" s="95" t="s">
        <v>447</v>
      </c>
      <c r="C11" s="107"/>
      <c r="D11" s="93"/>
      <c r="E11" s="94" t="str">
        <f t="shared" si="0"/>
        <v/>
      </c>
      <c r="F11" s="96" t="str">
        <f t="shared" si="1"/>
        <v/>
      </c>
    </row>
    <row r="12" spans="1:29" x14ac:dyDescent="0.25">
      <c r="A12" s="56"/>
      <c r="B12" s="95" t="s">
        <v>446</v>
      </c>
      <c r="C12" s="107"/>
      <c r="D12" s="93"/>
      <c r="E12" s="94" t="str">
        <f t="shared" si="0"/>
        <v/>
      </c>
      <c r="F12" s="96" t="str">
        <f t="shared" si="1"/>
        <v/>
      </c>
    </row>
    <row r="13" spans="1:29" x14ac:dyDescent="0.25">
      <c r="A13" s="56"/>
      <c r="B13" s="95" t="s">
        <v>448</v>
      </c>
      <c r="C13" s="107"/>
      <c r="D13" s="93"/>
      <c r="E13" s="94" t="str">
        <f t="shared" si="0"/>
        <v/>
      </c>
      <c r="F13" s="96" t="str">
        <f t="shared" si="1"/>
        <v/>
      </c>
    </row>
    <row r="14" spans="1:29" x14ac:dyDescent="0.25">
      <c r="A14" s="56"/>
      <c r="B14" s="95" t="s">
        <v>120</v>
      </c>
      <c r="C14" s="107"/>
      <c r="D14" s="93"/>
      <c r="E14" s="94" t="str">
        <f t="shared" si="0"/>
        <v/>
      </c>
      <c r="F14" s="96" t="str">
        <f t="shared" si="1"/>
        <v/>
      </c>
    </row>
    <row r="15" spans="1:29" x14ac:dyDescent="0.25">
      <c r="A15" s="56"/>
      <c r="B15" s="95" t="s">
        <v>128</v>
      </c>
      <c r="C15" s="107"/>
      <c r="D15" s="93"/>
      <c r="E15" s="94" t="str">
        <f t="shared" si="0"/>
        <v/>
      </c>
      <c r="F15" s="96" t="str">
        <f t="shared" si="1"/>
        <v/>
      </c>
    </row>
    <row r="16" spans="1:29" x14ac:dyDescent="0.25">
      <c r="A16" s="56"/>
      <c r="B16" s="95" t="s">
        <v>449</v>
      </c>
      <c r="C16" s="107"/>
      <c r="D16" s="93"/>
      <c r="E16" s="94" t="str">
        <f t="shared" si="0"/>
        <v/>
      </c>
      <c r="F16" s="96" t="str">
        <f t="shared" si="1"/>
        <v/>
      </c>
    </row>
    <row r="17" spans="1:6" x14ac:dyDescent="0.25">
      <c r="A17" s="56"/>
      <c r="B17" s="95" t="s">
        <v>216</v>
      </c>
      <c r="C17" s="107"/>
      <c r="D17" s="93"/>
      <c r="E17" s="94" t="str">
        <f t="shared" si="0"/>
        <v/>
      </c>
      <c r="F17" s="96" t="str">
        <f t="shared" si="1"/>
        <v/>
      </c>
    </row>
    <row r="18" spans="1:6" x14ac:dyDescent="0.25">
      <c r="A18" s="56"/>
      <c r="B18" s="95" t="s">
        <v>22</v>
      </c>
      <c r="C18" s="107"/>
      <c r="D18" s="93"/>
      <c r="E18" s="94" t="str">
        <f t="shared" si="0"/>
        <v/>
      </c>
      <c r="F18" s="96" t="str">
        <f t="shared" si="1"/>
        <v/>
      </c>
    </row>
    <row r="19" spans="1:6" x14ac:dyDescent="0.25">
      <c r="A19" s="56"/>
      <c r="B19" s="95" t="s">
        <v>189</v>
      </c>
      <c r="C19" s="107"/>
      <c r="D19" s="93"/>
      <c r="E19" s="94" t="str">
        <f t="shared" si="0"/>
        <v/>
      </c>
      <c r="F19" s="96" t="str">
        <f t="shared" si="1"/>
        <v/>
      </c>
    </row>
    <row r="20" spans="1:6" x14ac:dyDescent="0.25">
      <c r="A20" s="56"/>
      <c r="B20" s="95" t="s">
        <v>387</v>
      </c>
      <c r="C20" s="107"/>
      <c r="D20" s="93"/>
      <c r="E20" s="94" t="str">
        <f t="shared" si="0"/>
        <v/>
      </c>
      <c r="F20" s="96" t="str">
        <f t="shared" si="1"/>
        <v/>
      </c>
    </row>
    <row r="21" spans="1:6" ht="15.75" thickBot="1" x14ac:dyDescent="0.3">
      <c r="A21" s="56"/>
      <c r="B21" s="101" t="s">
        <v>436</v>
      </c>
      <c r="C21" s="102"/>
      <c r="D21" s="102"/>
      <c r="E21" s="103" t="str">
        <f t="shared" si="0"/>
        <v/>
      </c>
      <c r="F21" s="104" t="str">
        <f t="shared" si="1"/>
        <v/>
      </c>
    </row>
    <row r="22" spans="1:6" ht="15.75" thickBot="1" x14ac:dyDescent="0.3">
      <c r="A22" s="56"/>
      <c r="B22" s="97"/>
      <c r="C22" s="98"/>
      <c r="D22" s="98"/>
      <c r="E22" s="99" t="str">
        <f>IF(ISERROR(AVERAGE(E7:E21)/100),"",AVERAGE(E7:E21)/100)</f>
        <v/>
      </c>
      <c r="F22" s="100"/>
    </row>
    <row r="23" spans="1:6" s="56" customFormat="1" x14ac:dyDescent="0.25"/>
    <row r="24" spans="1:6" s="56" customFormat="1" x14ac:dyDescent="0.25"/>
    <row r="25" spans="1:6" s="56" customFormat="1" x14ac:dyDescent="0.25"/>
    <row r="26" spans="1:6" s="56" customFormat="1" x14ac:dyDescent="0.25"/>
    <row r="27" spans="1:6" s="56" customFormat="1" x14ac:dyDescent="0.25"/>
    <row r="28" spans="1:6" s="56" customFormat="1" x14ac:dyDescent="0.25"/>
    <row r="29" spans="1:6" s="56" customFormat="1" x14ac:dyDescent="0.25"/>
    <row r="30" spans="1:6" s="56" customFormat="1" x14ac:dyDescent="0.25">
      <c r="E30" s="105"/>
    </row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</sheetData>
  <dataValidations count="1">
    <dataValidation type="custom" allowBlank="1" showInputMessage="1" showErrorMessage="1" sqref="B3:F22">
      <formula1>""""""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J213"/>
  <sheetViews>
    <sheetView zoomScale="90" zoomScaleNormal="90" workbookViewId="0">
      <selection activeCell="N16" sqref="N16"/>
    </sheetView>
  </sheetViews>
  <sheetFormatPr defaultRowHeight="15" x14ac:dyDescent="0.25"/>
  <cols>
    <col min="1" max="1" width="3.5703125" style="1" customWidth="1"/>
    <col min="2" max="2" width="37" style="1" bestFit="1" customWidth="1"/>
    <col min="3" max="3" width="36.7109375" style="1" hidden="1" customWidth="1"/>
    <col min="4" max="4" width="16.28515625" style="44" hidden="1" customWidth="1"/>
    <col min="5" max="5" width="17.42578125" style="44" hidden="1" customWidth="1"/>
    <col min="6" max="6" width="13.140625" style="44" hidden="1" customWidth="1"/>
    <col min="7" max="7" width="17" style="2" bestFit="1" customWidth="1"/>
    <col min="8" max="8" width="62.85546875" style="2" customWidth="1"/>
    <col min="9" max="9" width="48.28515625" style="2" customWidth="1"/>
    <col min="10" max="10" width="14.42578125" style="1" bestFit="1" customWidth="1"/>
    <col min="11" max="16384" width="9.140625" style="1"/>
  </cols>
  <sheetData>
    <row r="1" spans="2:10" x14ac:dyDescent="0.25">
      <c r="B1" s="92"/>
      <c r="C1" s="90"/>
      <c r="D1" s="90"/>
      <c r="E1" s="90"/>
      <c r="F1" s="90"/>
    </row>
    <row r="2" spans="2:10" s="44" customFormat="1" ht="15.75" thickBot="1" x14ac:dyDescent="0.3">
      <c r="B2" s="56"/>
      <c r="C2" s="90"/>
      <c r="D2" s="90"/>
      <c r="E2" s="90"/>
      <c r="F2" s="90"/>
      <c r="G2" s="90"/>
      <c r="H2" s="90"/>
    </row>
    <row r="3" spans="2:10" ht="22.5" customHeight="1" x14ac:dyDescent="0.25">
      <c r="B3" s="140" t="s">
        <v>1</v>
      </c>
      <c r="C3" s="141"/>
      <c r="D3" s="141"/>
      <c r="E3" s="141"/>
      <c r="F3" s="141"/>
      <c r="G3" s="141"/>
      <c r="H3" s="141"/>
      <c r="I3" s="111" t="s">
        <v>26</v>
      </c>
      <c r="J3" s="45"/>
    </row>
    <row r="4" spans="2:10" ht="15" customHeight="1" x14ac:dyDescent="0.25"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6" t="s">
        <v>9</v>
      </c>
      <c r="J4" s="45"/>
    </row>
    <row r="5" spans="2:10" x14ac:dyDescent="0.25">
      <c r="B5" s="142" t="s">
        <v>10</v>
      </c>
      <c r="C5" s="143"/>
      <c r="D5" s="143"/>
      <c r="E5" s="143"/>
      <c r="F5" s="143"/>
      <c r="G5" s="143"/>
      <c r="H5" s="143"/>
      <c r="I5" s="144"/>
      <c r="J5" s="45"/>
    </row>
    <row r="6" spans="2:10" x14ac:dyDescent="0.25">
      <c r="B6" s="46" t="s">
        <v>11</v>
      </c>
      <c r="C6" s="47" t="s">
        <v>12</v>
      </c>
      <c r="D6" s="47" t="s">
        <v>13</v>
      </c>
      <c r="E6" s="47"/>
      <c r="F6" s="47" t="s">
        <v>14</v>
      </c>
      <c r="G6" s="48" t="s">
        <v>15</v>
      </c>
      <c r="H6" s="49" t="s">
        <v>16</v>
      </c>
      <c r="I6" s="54"/>
      <c r="J6" s="45"/>
    </row>
    <row r="7" spans="2:10" x14ac:dyDescent="0.25">
      <c r="B7" s="51" t="s">
        <v>17</v>
      </c>
      <c r="C7" s="47" t="s">
        <v>18</v>
      </c>
      <c r="D7" s="47" t="s">
        <v>13</v>
      </c>
      <c r="E7" s="47"/>
      <c r="F7" s="47" t="s">
        <v>14</v>
      </c>
      <c r="G7" s="48" t="s">
        <v>15</v>
      </c>
      <c r="H7" s="91" t="s">
        <v>19</v>
      </c>
      <c r="I7" s="50"/>
      <c r="J7" s="45"/>
    </row>
    <row r="8" spans="2:10" ht="25.5" x14ac:dyDescent="0.25">
      <c r="B8" s="51" t="s">
        <v>20</v>
      </c>
      <c r="C8" s="47" t="s">
        <v>21</v>
      </c>
      <c r="D8" s="47"/>
      <c r="E8" s="47"/>
      <c r="F8" s="47" t="s">
        <v>14</v>
      </c>
      <c r="G8" s="48" t="s">
        <v>22</v>
      </c>
      <c r="H8" s="61" t="s">
        <v>23</v>
      </c>
      <c r="I8" s="50">
        <f>I7</f>
        <v>0</v>
      </c>
      <c r="J8" s="45"/>
    </row>
    <row r="9" spans="2:10" x14ac:dyDescent="0.25">
      <c r="B9" s="51" t="s">
        <v>11</v>
      </c>
      <c r="C9" s="52" t="s">
        <v>24</v>
      </c>
      <c r="D9" s="47" t="s">
        <v>13</v>
      </c>
      <c r="E9" s="47"/>
      <c r="F9" s="47" t="s">
        <v>14</v>
      </c>
      <c r="G9" s="48" t="s">
        <v>22</v>
      </c>
      <c r="H9" s="53" t="s">
        <v>25</v>
      </c>
      <c r="I9" s="54" t="s">
        <v>26</v>
      </c>
      <c r="J9" s="45"/>
    </row>
    <row r="10" spans="2:10" x14ac:dyDescent="0.25">
      <c r="B10" s="51" t="s">
        <v>11</v>
      </c>
      <c r="C10" s="52" t="s">
        <v>27</v>
      </c>
      <c r="D10" s="52"/>
      <c r="E10" s="52"/>
      <c r="F10" s="52" t="s">
        <v>14</v>
      </c>
      <c r="G10" s="48" t="s">
        <v>22</v>
      </c>
      <c r="H10" s="53" t="s">
        <v>28</v>
      </c>
      <c r="I10" s="54" t="s">
        <v>29</v>
      </c>
      <c r="J10" s="45"/>
    </row>
    <row r="11" spans="2:10" x14ac:dyDescent="0.25">
      <c r="B11" s="51" t="s">
        <v>30</v>
      </c>
      <c r="C11" s="52" t="s">
        <v>31</v>
      </c>
      <c r="D11" s="47" t="s">
        <v>13</v>
      </c>
      <c r="E11" s="47"/>
      <c r="F11" s="47" t="s">
        <v>14</v>
      </c>
      <c r="G11" s="48" t="s">
        <v>22</v>
      </c>
      <c r="H11" s="53" t="s">
        <v>32</v>
      </c>
      <c r="I11" s="54" t="s">
        <v>33</v>
      </c>
      <c r="J11" s="45"/>
    </row>
    <row r="12" spans="2:10" x14ac:dyDescent="0.25">
      <c r="B12" s="51" t="s">
        <v>30</v>
      </c>
      <c r="C12" s="52" t="s">
        <v>31</v>
      </c>
      <c r="D12" s="52"/>
      <c r="E12" s="52"/>
      <c r="F12" s="52"/>
      <c r="G12" s="48" t="s">
        <v>34</v>
      </c>
      <c r="H12" s="53" t="s">
        <v>35</v>
      </c>
      <c r="I12" s="54"/>
      <c r="J12" s="45"/>
    </row>
    <row r="13" spans="2:10" s="44" customFormat="1" x14ac:dyDescent="0.25">
      <c r="B13" s="51" t="s">
        <v>30</v>
      </c>
      <c r="C13" s="52" t="s">
        <v>31</v>
      </c>
      <c r="D13" s="52"/>
      <c r="E13" s="52"/>
      <c r="F13" s="52"/>
      <c r="G13" s="48" t="s">
        <v>34</v>
      </c>
      <c r="H13" s="53" t="s">
        <v>36</v>
      </c>
      <c r="I13" s="54"/>
      <c r="J13" s="45"/>
    </row>
    <row r="14" spans="2:10" x14ac:dyDescent="0.25">
      <c r="B14" s="51" t="s">
        <v>30</v>
      </c>
      <c r="C14" s="52" t="s">
        <v>37</v>
      </c>
      <c r="D14" s="52"/>
      <c r="E14" s="52"/>
      <c r="F14" s="52" t="s">
        <v>14</v>
      </c>
      <c r="G14" s="48" t="s">
        <v>22</v>
      </c>
      <c r="H14" s="3" t="s">
        <v>38</v>
      </c>
      <c r="I14" s="54" t="s">
        <v>39</v>
      </c>
      <c r="J14" s="45"/>
    </row>
    <row r="15" spans="2:10" x14ac:dyDescent="0.25">
      <c r="B15" s="51" t="s">
        <v>30</v>
      </c>
      <c r="C15" s="52" t="s">
        <v>40</v>
      </c>
      <c r="D15" s="52"/>
      <c r="E15" s="52"/>
      <c r="F15" s="52" t="s">
        <v>14</v>
      </c>
      <c r="G15" s="48" t="s">
        <v>22</v>
      </c>
      <c r="H15" s="3" t="s">
        <v>41</v>
      </c>
      <c r="I15" s="54" t="s">
        <v>42</v>
      </c>
      <c r="J15" s="45"/>
    </row>
    <row r="16" spans="2:10" x14ac:dyDescent="0.25">
      <c r="B16" s="51" t="s">
        <v>30</v>
      </c>
      <c r="C16" s="52" t="s">
        <v>43</v>
      </c>
      <c r="D16" s="52"/>
      <c r="E16" s="52"/>
      <c r="F16" s="52" t="s">
        <v>14</v>
      </c>
      <c r="G16" s="48" t="s">
        <v>22</v>
      </c>
      <c r="H16" s="20" t="s">
        <v>44</v>
      </c>
      <c r="I16" s="54" t="s">
        <v>45</v>
      </c>
      <c r="J16" s="45"/>
    </row>
    <row r="17" spans="2:10" x14ac:dyDescent="0.25">
      <c r="B17" s="51" t="s">
        <v>30</v>
      </c>
      <c r="C17" s="52" t="s">
        <v>46</v>
      </c>
      <c r="D17" s="52"/>
      <c r="E17" s="52"/>
      <c r="F17" s="52"/>
      <c r="G17" s="48" t="s">
        <v>22</v>
      </c>
      <c r="H17" s="53" t="s">
        <v>47</v>
      </c>
      <c r="I17" s="54"/>
      <c r="J17" s="45"/>
    </row>
    <row r="18" spans="2:10" x14ac:dyDescent="0.25">
      <c r="B18" s="51" t="s">
        <v>30</v>
      </c>
      <c r="C18" s="52" t="s">
        <v>48</v>
      </c>
      <c r="D18" s="52"/>
      <c r="E18" s="52"/>
      <c r="F18" s="52" t="s">
        <v>14</v>
      </c>
      <c r="G18" s="48" t="s">
        <v>22</v>
      </c>
      <c r="H18" s="53" t="s">
        <v>49</v>
      </c>
      <c r="I18" s="54" t="s">
        <v>50</v>
      </c>
      <c r="J18" s="45"/>
    </row>
    <row r="19" spans="2:10" x14ac:dyDescent="0.25">
      <c r="B19" s="51" t="s">
        <v>51</v>
      </c>
      <c r="C19" s="52" t="s">
        <v>52</v>
      </c>
      <c r="D19" s="52"/>
      <c r="E19" s="52"/>
      <c r="F19" s="52" t="s">
        <v>14</v>
      </c>
      <c r="G19" s="48" t="s">
        <v>22</v>
      </c>
      <c r="H19" s="53" t="s">
        <v>53</v>
      </c>
      <c r="I19" s="4" t="s">
        <v>54</v>
      </c>
      <c r="J19" s="45"/>
    </row>
    <row r="20" spans="2:10" x14ac:dyDescent="0.25">
      <c r="B20" s="51" t="s">
        <v>55</v>
      </c>
      <c r="C20" s="52" t="s">
        <v>56</v>
      </c>
      <c r="D20" s="47" t="s">
        <v>13</v>
      </c>
      <c r="E20" s="47"/>
      <c r="F20" s="47" t="s">
        <v>14</v>
      </c>
      <c r="G20" s="48" t="s">
        <v>15</v>
      </c>
      <c r="H20" s="53" t="s">
        <v>57</v>
      </c>
      <c r="I20" s="54"/>
      <c r="J20" s="45"/>
    </row>
    <row r="21" spans="2:10" x14ac:dyDescent="0.25">
      <c r="B21" s="51" t="s">
        <v>58</v>
      </c>
      <c r="C21" s="52" t="s">
        <v>59</v>
      </c>
      <c r="D21" s="52"/>
      <c r="E21" s="52"/>
      <c r="F21" s="52" t="s">
        <v>14</v>
      </c>
      <c r="G21" s="48" t="s">
        <v>22</v>
      </c>
      <c r="H21" s="53" t="s">
        <v>60</v>
      </c>
      <c r="I21" s="54"/>
      <c r="J21" s="45"/>
    </row>
    <row r="22" spans="2:10" x14ac:dyDescent="0.25">
      <c r="B22" s="51" t="s">
        <v>61</v>
      </c>
      <c r="C22" s="52" t="s">
        <v>62</v>
      </c>
      <c r="D22" s="52"/>
      <c r="E22" s="52"/>
      <c r="F22" s="52" t="s">
        <v>14</v>
      </c>
      <c r="G22" s="48" t="s">
        <v>22</v>
      </c>
      <c r="H22" s="53" t="s">
        <v>63</v>
      </c>
      <c r="I22" s="54"/>
      <c r="J22" s="45"/>
    </row>
    <row r="23" spans="2:10" x14ac:dyDescent="0.25">
      <c r="B23" s="51" t="s">
        <v>64</v>
      </c>
      <c r="C23" s="52" t="s">
        <v>65</v>
      </c>
      <c r="D23" s="52"/>
      <c r="E23" s="52"/>
      <c r="F23" s="52" t="s">
        <v>14</v>
      </c>
      <c r="G23" s="48" t="s">
        <v>22</v>
      </c>
      <c r="H23" s="53" t="s">
        <v>66</v>
      </c>
      <c r="I23" s="54"/>
      <c r="J23" s="45"/>
    </row>
    <row r="24" spans="2:10" x14ac:dyDescent="0.25">
      <c r="B24" s="51" t="s">
        <v>67</v>
      </c>
      <c r="C24" s="52" t="s">
        <v>68</v>
      </c>
      <c r="D24" s="52"/>
      <c r="E24" s="52"/>
      <c r="F24" s="52" t="s">
        <v>14</v>
      </c>
      <c r="G24" s="48" t="s">
        <v>22</v>
      </c>
      <c r="H24" s="53" t="s">
        <v>69</v>
      </c>
      <c r="I24" s="54"/>
      <c r="J24" s="45"/>
    </row>
    <row r="25" spans="2:10" x14ac:dyDescent="0.25">
      <c r="B25" s="51" t="s">
        <v>70</v>
      </c>
      <c r="C25" s="52" t="s">
        <v>71</v>
      </c>
      <c r="D25" s="52"/>
      <c r="E25" s="52"/>
      <c r="F25" s="52" t="s">
        <v>14</v>
      </c>
      <c r="G25" s="48" t="s">
        <v>22</v>
      </c>
      <c r="H25" s="53" t="s">
        <v>72</v>
      </c>
      <c r="I25" s="54"/>
      <c r="J25" s="45"/>
    </row>
    <row r="26" spans="2:10" x14ac:dyDescent="0.25">
      <c r="B26" s="51" t="s">
        <v>73</v>
      </c>
      <c r="C26" s="52" t="s">
        <v>74</v>
      </c>
      <c r="D26" s="47" t="s">
        <v>13</v>
      </c>
      <c r="E26" s="47"/>
      <c r="F26" s="47" t="s">
        <v>14</v>
      </c>
      <c r="G26" s="48" t="s">
        <v>15</v>
      </c>
      <c r="H26" s="55" t="s">
        <v>75</v>
      </c>
      <c r="I26" s="54"/>
      <c r="J26" s="45"/>
    </row>
    <row r="27" spans="2:10" x14ac:dyDescent="0.25">
      <c r="B27" s="51" t="s">
        <v>76</v>
      </c>
      <c r="C27" s="52" t="s">
        <v>77</v>
      </c>
      <c r="D27" s="52"/>
      <c r="E27" s="52"/>
      <c r="F27" s="47" t="s">
        <v>14</v>
      </c>
      <c r="G27" s="48" t="s">
        <v>22</v>
      </c>
      <c r="H27" s="55" t="s">
        <v>78</v>
      </c>
      <c r="I27" s="54"/>
      <c r="J27" s="45"/>
    </row>
    <row r="28" spans="2:10" x14ac:dyDescent="0.25">
      <c r="B28" s="51" t="s">
        <v>79</v>
      </c>
      <c r="C28" s="52" t="s">
        <v>80</v>
      </c>
      <c r="D28" s="52"/>
      <c r="E28" s="52"/>
      <c r="F28" s="47" t="s">
        <v>14</v>
      </c>
      <c r="G28" s="48" t="s">
        <v>22</v>
      </c>
      <c r="H28" s="55" t="s">
        <v>81</v>
      </c>
      <c r="I28" s="54"/>
      <c r="J28" s="45"/>
    </row>
    <row r="29" spans="2:10" x14ac:dyDescent="0.25">
      <c r="B29" s="51" t="s">
        <v>82</v>
      </c>
      <c r="C29" s="52" t="s">
        <v>83</v>
      </c>
      <c r="D29" s="52"/>
      <c r="E29" s="52"/>
      <c r="F29" s="47" t="s">
        <v>14</v>
      </c>
      <c r="G29" s="48" t="s">
        <v>22</v>
      </c>
      <c r="H29" s="55" t="s">
        <v>84</v>
      </c>
      <c r="I29" s="54"/>
      <c r="J29" s="45"/>
    </row>
    <row r="30" spans="2:10" x14ac:dyDescent="0.25">
      <c r="B30" s="51" t="s">
        <v>85</v>
      </c>
      <c r="C30" s="52" t="s">
        <v>86</v>
      </c>
      <c r="D30" s="52"/>
      <c r="E30" s="52"/>
      <c r="F30" s="47" t="s">
        <v>14</v>
      </c>
      <c r="G30" s="48" t="s">
        <v>22</v>
      </c>
      <c r="H30" s="55" t="s">
        <v>87</v>
      </c>
      <c r="I30" s="54"/>
      <c r="J30" s="45"/>
    </row>
    <row r="31" spans="2:10" x14ac:dyDescent="0.25">
      <c r="B31" s="51" t="s">
        <v>88</v>
      </c>
      <c r="C31" s="52" t="s">
        <v>89</v>
      </c>
      <c r="D31" s="52"/>
      <c r="E31" s="52"/>
      <c r="F31" s="47" t="s">
        <v>14</v>
      </c>
      <c r="G31" s="48" t="s">
        <v>22</v>
      </c>
      <c r="H31" s="55" t="s">
        <v>90</v>
      </c>
      <c r="I31" s="54"/>
      <c r="J31" s="45"/>
    </row>
    <row r="32" spans="2:10" x14ac:dyDescent="0.25">
      <c r="B32" s="51" t="s">
        <v>51</v>
      </c>
      <c r="C32" s="52" t="s">
        <v>91</v>
      </c>
      <c r="D32" s="52"/>
      <c r="E32" s="52"/>
      <c r="F32" s="52" t="s">
        <v>14</v>
      </c>
      <c r="G32" s="48" t="s">
        <v>22</v>
      </c>
      <c r="H32" s="48" t="s">
        <v>92</v>
      </c>
      <c r="I32" s="54">
        <f>I6</f>
        <v>0</v>
      </c>
      <c r="J32" s="45"/>
    </row>
    <row r="33" spans="2:10" ht="15.75" thickBot="1" x14ac:dyDescent="0.3">
      <c r="B33" s="51" t="s">
        <v>51</v>
      </c>
      <c r="C33" s="52" t="s">
        <v>93</v>
      </c>
      <c r="D33" s="47" t="s">
        <v>13</v>
      </c>
      <c r="E33" s="47" t="s">
        <v>13</v>
      </c>
      <c r="F33" s="47" t="s">
        <v>14</v>
      </c>
      <c r="G33" s="48" t="s">
        <v>94</v>
      </c>
      <c r="H33" s="82" t="s">
        <v>95</v>
      </c>
      <c r="I33" s="63"/>
      <c r="J33" s="45"/>
    </row>
    <row r="34" spans="2:10" x14ac:dyDescent="0.25">
      <c r="B34" s="51" t="s">
        <v>51</v>
      </c>
      <c r="C34" s="52" t="s">
        <v>96</v>
      </c>
      <c r="D34" s="52"/>
      <c r="E34" s="52"/>
      <c r="F34" s="52" t="s">
        <v>14</v>
      </c>
      <c r="G34" s="48" t="s">
        <v>15</v>
      </c>
      <c r="H34" s="66" t="s">
        <v>97</v>
      </c>
      <c r="I34" s="67" t="s">
        <v>98</v>
      </c>
      <c r="J34" s="45"/>
    </row>
    <row r="35" spans="2:10" x14ac:dyDescent="0.25">
      <c r="B35" s="51" t="s">
        <v>51</v>
      </c>
      <c r="C35" s="52" t="s">
        <v>99</v>
      </c>
      <c r="D35" s="80"/>
      <c r="E35" s="80" t="s">
        <v>13</v>
      </c>
      <c r="F35" s="80" t="s">
        <v>14</v>
      </c>
      <c r="G35" s="62" t="s">
        <v>15</v>
      </c>
      <c r="H35" s="69" t="s">
        <v>100</v>
      </c>
      <c r="I35" s="68"/>
      <c r="J35" s="45"/>
    </row>
    <row r="36" spans="2:10" x14ac:dyDescent="0.25">
      <c r="B36" s="51" t="s">
        <v>51</v>
      </c>
      <c r="C36" s="52" t="s">
        <v>101</v>
      </c>
      <c r="D36" s="52"/>
      <c r="E36" s="52"/>
      <c r="F36" s="52" t="s">
        <v>14</v>
      </c>
      <c r="G36" s="48" t="s">
        <v>22</v>
      </c>
      <c r="H36" s="69" t="s">
        <v>102</v>
      </c>
      <c r="I36" s="68" t="s">
        <v>103</v>
      </c>
      <c r="J36" s="45"/>
    </row>
    <row r="37" spans="2:10" x14ac:dyDescent="0.25">
      <c r="B37" s="51" t="s">
        <v>51</v>
      </c>
      <c r="C37" s="52" t="s">
        <v>104</v>
      </c>
      <c r="D37" s="80"/>
      <c r="E37" s="80" t="s">
        <v>13</v>
      </c>
      <c r="F37" s="80" t="s">
        <v>14</v>
      </c>
      <c r="G37" s="62" t="s">
        <v>15</v>
      </c>
      <c r="H37" s="69" t="s">
        <v>105</v>
      </c>
      <c r="I37" s="68"/>
      <c r="J37" s="45"/>
    </row>
    <row r="38" spans="2:10" x14ac:dyDescent="0.25">
      <c r="B38" s="51" t="s">
        <v>51</v>
      </c>
      <c r="C38" s="52" t="s">
        <v>101</v>
      </c>
      <c r="D38" s="52"/>
      <c r="E38" s="52"/>
      <c r="F38" s="52" t="s">
        <v>14</v>
      </c>
      <c r="G38" s="48" t="s">
        <v>22</v>
      </c>
      <c r="H38" s="69" t="s">
        <v>102</v>
      </c>
      <c r="I38" s="68" t="s">
        <v>103</v>
      </c>
      <c r="J38" s="45"/>
    </row>
    <row r="39" spans="2:10" x14ac:dyDescent="0.25">
      <c r="B39" s="51" t="s">
        <v>51</v>
      </c>
      <c r="C39" s="52" t="s">
        <v>106</v>
      </c>
      <c r="D39" s="52"/>
      <c r="E39" s="52" t="s">
        <v>13</v>
      </c>
      <c r="F39" s="52" t="s">
        <v>14</v>
      </c>
      <c r="G39" s="48" t="s">
        <v>22</v>
      </c>
      <c r="H39" s="69" t="s">
        <v>107</v>
      </c>
      <c r="I39" s="68" t="s">
        <v>108</v>
      </c>
      <c r="J39" s="45"/>
    </row>
    <row r="40" spans="2:10" x14ac:dyDescent="0.25">
      <c r="B40" s="51" t="s">
        <v>51</v>
      </c>
      <c r="C40" s="52" t="s">
        <v>109</v>
      </c>
      <c r="D40" s="52"/>
      <c r="E40" s="52"/>
      <c r="F40" s="52" t="s">
        <v>14</v>
      </c>
      <c r="G40" s="48" t="s">
        <v>22</v>
      </c>
      <c r="H40" s="69" t="s">
        <v>110</v>
      </c>
      <c r="I40" s="68" t="s">
        <v>111</v>
      </c>
      <c r="J40" s="45"/>
    </row>
    <row r="41" spans="2:10" x14ac:dyDescent="0.25">
      <c r="B41" s="51" t="s">
        <v>51</v>
      </c>
      <c r="C41" s="52" t="s">
        <v>112</v>
      </c>
      <c r="D41" s="80"/>
      <c r="E41" s="80" t="s">
        <v>13</v>
      </c>
      <c r="F41" s="80" t="s">
        <v>14</v>
      </c>
      <c r="G41" s="62" t="s">
        <v>15</v>
      </c>
      <c r="H41" s="69" t="s">
        <v>113</v>
      </c>
      <c r="I41" s="68"/>
      <c r="J41" s="45"/>
    </row>
    <row r="42" spans="2:10" ht="15.75" thickBot="1" x14ac:dyDescent="0.3">
      <c r="B42" s="51" t="s">
        <v>51</v>
      </c>
      <c r="C42" s="52" t="s">
        <v>114</v>
      </c>
      <c r="D42" s="52"/>
      <c r="E42" s="52"/>
      <c r="F42" s="52" t="s">
        <v>14</v>
      </c>
      <c r="G42" s="48" t="s">
        <v>22</v>
      </c>
      <c r="H42" s="70" t="s">
        <v>115</v>
      </c>
      <c r="I42" s="71" t="s">
        <v>116</v>
      </c>
      <c r="J42" s="45"/>
    </row>
    <row r="43" spans="2:10" x14ac:dyDescent="0.25">
      <c r="B43" s="51" t="s">
        <v>51</v>
      </c>
      <c r="C43" s="52" t="s">
        <v>117</v>
      </c>
      <c r="D43" s="52"/>
      <c r="E43" s="52"/>
      <c r="F43" s="52" t="s">
        <v>14</v>
      </c>
      <c r="G43" s="48" t="s">
        <v>22</v>
      </c>
      <c r="H43" s="64" t="s">
        <v>118</v>
      </c>
      <c r="I43" s="65" t="s">
        <v>42</v>
      </c>
      <c r="J43" s="45"/>
    </row>
    <row r="44" spans="2:10" x14ac:dyDescent="0.25">
      <c r="B44" s="51" t="s">
        <v>51</v>
      </c>
      <c r="C44" s="52" t="s">
        <v>119</v>
      </c>
      <c r="D44" s="47" t="s">
        <v>13</v>
      </c>
      <c r="E44" s="47"/>
      <c r="F44" s="47" t="s">
        <v>14</v>
      </c>
      <c r="G44" s="48" t="s">
        <v>120</v>
      </c>
      <c r="H44" s="53" t="s">
        <v>121</v>
      </c>
      <c r="I44" s="54"/>
      <c r="J44" s="45"/>
    </row>
    <row r="45" spans="2:10" x14ac:dyDescent="0.25">
      <c r="B45" s="51" t="s">
        <v>51</v>
      </c>
      <c r="C45" s="52" t="s">
        <v>122</v>
      </c>
      <c r="D45" s="52"/>
      <c r="E45" s="52"/>
      <c r="F45" s="52" t="s">
        <v>14</v>
      </c>
      <c r="G45" s="48" t="s">
        <v>15</v>
      </c>
      <c r="H45" s="53" t="s">
        <v>123</v>
      </c>
      <c r="I45" s="54"/>
      <c r="J45" s="45"/>
    </row>
    <row r="46" spans="2:10" x14ac:dyDescent="0.25">
      <c r="B46" s="51" t="s">
        <v>51</v>
      </c>
      <c r="C46" s="52" t="s">
        <v>124</v>
      </c>
      <c r="D46" s="52"/>
      <c r="E46" s="52"/>
      <c r="F46" s="52" t="s">
        <v>14</v>
      </c>
      <c r="G46" s="48" t="s">
        <v>22</v>
      </c>
      <c r="H46" s="53" t="s">
        <v>125</v>
      </c>
      <c r="I46" s="54" t="s">
        <v>126</v>
      </c>
      <c r="J46" s="45"/>
    </row>
    <row r="47" spans="2:10" ht="15.75" thickBot="1" x14ac:dyDescent="0.3">
      <c r="B47" s="51" t="s">
        <v>51</v>
      </c>
      <c r="C47" s="52" t="s">
        <v>127</v>
      </c>
      <c r="D47" s="52"/>
      <c r="E47" s="52" t="s">
        <v>13</v>
      </c>
      <c r="F47" s="52"/>
      <c r="G47" s="48" t="s">
        <v>128</v>
      </c>
      <c r="H47" s="83" t="s">
        <v>129</v>
      </c>
      <c r="I47" s="63"/>
      <c r="J47" s="45"/>
    </row>
    <row r="48" spans="2:10" x14ac:dyDescent="0.25">
      <c r="B48" s="51" t="s">
        <v>130</v>
      </c>
      <c r="C48" s="52" t="s">
        <v>131</v>
      </c>
      <c r="D48" s="80"/>
      <c r="E48" s="80"/>
      <c r="F48" s="80" t="s">
        <v>14</v>
      </c>
      <c r="G48" s="62" t="s">
        <v>15</v>
      </c>
      <c r="H48" s="66" t="s">
        <v>132</v>
      </c>
      <c r="I48" s="72" t="s">
        <v>133</v>
      </c>
      <c r="J48" s="45"/>
    </row>
    <row r="49" spans="2:10" x14ac:dyDescent="0.25">
      <c r="B49" s="51" t="s">
        <v>130</v>
      </c>
      <c r="C49" s="52" t="s">
        <v>134</v>
      </c>
      <c r="D49" s="80"/>
      <c r="E49" s="80" t="s">
        <v>13</v>
      </c>
      <c r="F49" s="80" t="str">
        <f>IF(ISBLANK(I49)," ","x")</f>
        <v xml:space="preserve"> </v>
      </c>
      <c r="G49" s="62" t="s">
        <v>15</v>
      </c>
      <c r="H49" s="69" t="s">
        <v>135</v>
      </c>
      <c r="I49" s="68"/>
      <c r="J49" s="45"/>
    </row>
    <row r="50" spans="2:10" x14ac:dyDescent="0.25">
      <c r="B50" s="51" t="s">
        <v>130</v>
      </c>
      <c r="C50" s="52" t="s">
        <v>136</v>
      </c>
      <c r="D50" s="52"/>
      <c r="E50" s="52"/>
      <c r="F50" s="80" t="str">
        <f>$F$49</f>
        <v xml:space="preserve"> </v>
      </c>
      <c r="G50" s="48" t="s">
        <v>22</v>
      </c>
      <c r="H50" s="69" t="s">
        <v>137</v>
      </c>
      <c r="I50" s="113" t="s">
        <v>380</v>
      </c>
      <c r="J50" s="45"/>
    </row>
    <row r="51" spans="2:10" x14ac:dyDescent="0.25">
      <c r="B51" s="51" t="s">
        <v>130</v>
      </c>
      <c r="C51" s="52" t="s">
        <v>112</v>
      </c>
      <c r="D51" s="80"/>
      <c r="E51" s="80" t="s">
        <v>13</v>
      </c>
      <c r="F51" s="80" t="str">
        <f t="shared" ref="F51:F63" si="0">$F$49</f>
        <v xml:space="preserve"> </v>
      </c>
      <c r="G51" s="62" t="s">
        <v>15</v>
      </c>
      <c r="H51" s="69" t="s">
        <v>138</v>
      </c>
      <c r="I51" s="68"/>
      <c r="J51" s="45"/>
    </row>
    <row r="52" spans="2:10" x14ac:dyDescent="0.25">
      <c r="B52" s="51" t="s">
        <v>130</v>
      </c>
      <c r="C52" s="52" t="s">
        <v>114</v>
      </c>
      <c r="D52" s="52"/>
      <c r="E52" s="52"/>
      <c r="F52" s="80" t="str">
        <f t="shared" si="0"/>
        <v xml:space="preserve"> </v>
      </c>
      <c r="G52" s="48" t="s">
        <v>22</v>
      </c>
      <c r="H52" s="69" t="s">
        <v>115</v>
      </c>
      <c r="I52" s="68" t="s">
        <v>116</v>
      </c>
      <c r="J52" s="45"/>
    </row>
    <row r="53" spans="2:10" x14ac:dyDescent="0.25">
      <c r="B53" s="51" t="s">
        <v>130</v>
      </c>
      <c r="C53" s="52" t="s">
        <v>139</v>
      </c>
      <c r="D53" s="80"/>
      <c r="E53" s="80" t="s">
        <v>13</v>
      </c>
      <c r="F53" s="80" t="str">
        <f t="shared" si="0"/>
        <v xml:space="preserve"> </v>
      </c>
      <c r="G53" s="62" t="s">
        <v>15</v>
      </c>
      <c r="H53" s="69" t="s">
        <v>140</v>
      </c>
      <c r="I53" s="68"/>
      <c r="J53" s="45"/>
    </row>
    <row r="54" spans="2:10" x14ac:dyDescent="0.25">
      <c r="B54" s="51" t="s">
        <v>130</v>
      </c>
      <c r="C54" s="52" t="s">
        <v>141</v>
      </c>
      <c r="D54" s="80"/>
      <c r="E54" s="80" t="s">
        <v>13</v>
      </c>
      <c r="F54" s="80" t="str">
        <f t="shared" si="0"/>
        <v xml:space="preserve"> </v>
      </c>
      <c r="G54" s="62" t="s">
        <v>15</v>
      </c>
      <c r="H54" s="69" t="s">
        <v>142</v>
      </c>
      <c r="I54" s="68"/>
      <c r="J54" s="45"/>
    </row>
    <row r="55" spans="2:10" x14ac:dyDescent="0.25">
      <c r="B55" s="51" t="s">
        <v>130</v>
      </c>
      <c r="C55" s="52" t="s">
        <v>143</v>
      </c>
      <c r="D55" s="80"/>
      <c r="E55" s="80" t="s">
        <v>13</v>
      </c>
      <c r="F55" s="80" t="str">
        <f t="shared" si="0"/>
        <v xml:space="preserve"> </v>
      </c>
      <c r="G55" s="62" t="s">
        <v>15</v>
      </c>
      <c r="H55" s="69" t="s">
        <v>144</v>
      </c>
      <c r="I55" s="68"/>
      <c r="J55" s="45"/>
    </row>
    <row r="56" spans="2:10" x14ac:dyDescent="0.25">
      <c r="B56" s="51" t="s">
        <v>130</v>
      </c>
      <c r="C56" s="52" t="s">
        <v>145</v>
      </c>
      <c r="D56" s="52"/>
      <c r="E56" s="52"/>
      <c r="F56" s="80" t="str">
        <f t="shared" si="0"/>
        <v xml:space="preserve"> </v>
      </c>
      <c r="G56" s="48" t="s">
        <v>22</v>
      </c>
      <c r="H56" s="69" t="s">
        <v>146</v>
      </c>
      <c r="I56" s="68" t="s">
        <v>147</v>
      </c>
      <c r="J56" s="45"/>
    </row>
    <row r="57" spans="2:10" x14ac:dyDescent="0.25">
      <c r="B57" s="51" t="s">
        <v>130</v>
      </c>
      <c r="C57" s="52" t="s">
        <v>148</v>
      </c>
      <c r="D57" s="52"/>
      <c r="E57" s="52" t="s">
        <v>13</v>
      </c>
      <c r="F57" s="80" t="str">
        <f t="shared" si="0"/>
        <v xml:space="preserve"> </v>
      </c>
      <c r="G57" s="48" t="s">
        <v>22</v>
      </c>
      <c r="H57" s="69" t="s">
        <v>107</v>
      </c>
      <c r="I57" s="68" t="s">
        <v>149</v>
      </c>
      <c r="J57" s="45"/>
    </row>
    <row r="58" spans="2:10" x14ac:dyDescent="0.25">
      <c r="B58" s="51" t="s">
        <v>130</v>
      </c>
      <c r="C58" s="52" t="s">
        <v>150</v>
      </c>
      <c r="D58" s="52"/>
      <c r="E58" s="52"/>
      <c r="F58" s="80" t="str">
        <f t="shared" si="0"/>
        <v xml:space="preserve"> </v>
      </c>
      <c r="G58" s="48" t="s">
        <v>22</v>
      </c>
      <c r="H58" s="69" t="s">
        <v>110</v>
      </c>
      <c r="I58" s="68" t="s">
        <v>111</v>
      </c>
      <c r="J58" s="45"/>
    </row>
    <row r="59" spans="2:10" x14ac:dyDescent="0.25">
      <c r="B59" s="51" t="s">
        <v>130</v>
      </c>
      <c r="C59" s="52" t="s">
        <v>151</v>
      </c>
      <c r="D59" s="80"/>
      <c r="E59" s="80" t="s">
        <v>13</v>
      </c>
      <c r="F59" s="80" t="str">
        <f t="shared" si="0"/>
        <v xml:space="preserve"> </v>
      </c>
      <c r="G59" s="62" t="s">
        <v>15</v>
      </c>
      <c r="H59" s="69" t="s">
        <v>152</v>
      </c>
      <c r="I59" s="68"/>
      <c r="J59" s="45"/>
    </row>
    <row r="60" spans="2:10" s="44" customFormat="1" ht="15.75" thickBot="1" x14ac:dyDescent="0.3">
      <c r="B60" s="51" t="s">
        <v>130</v>
      </c>
      <c r="C60" s="52" t="s">
        <v>153</v>
      </c>
      <c r="D60" s="52"/>
      <c r="E60" s="52"/>
      <c r="F60" s="80" t="str">
        <f t="shared" si="0"/>
        <v xml:space="preserve"> </v>
      </c>
      <c r="G60" s="48" t="s">
        <v>22</v>
      </c>
      <c r="H60" s="70" t="s">
        <v>102</v>
      </c>
      <c r="I60" s="71" t="s">
        <v>103</v>
      </c>
      <c r="J60" s="45"/>
    </row>
    <row r="61" spans="2:10" s="44" customFormat="1" x14ac:dyDescent="0.25">
      <c r="B61" s="51" t="s">
        <v>130</v>
      </c>
      <c r="C61" s="52"/>
      <c r="D61" s="88"/>
      <c r="E61" s="88"/>
      <c r="F61" s="80" t="str">
        <f t="shared" si="0"/>
        <v xml:space="preserve"> </v>
      </c>
      <c r="G61" s="62" t="s">
        <v>15</v>
      </c>
      <c r="H61" s="84" t="s">
        <v>154</v>
      </c>
      <c r="I61" s="54"/>
      <c r="J61" s="45"/>
    </row>
    <row r="62" spans="2:10" x14ac:dyDescent="0.25">
      <c r="B62" s="51" t="s">
        <v>130</v>
      </c>
      <c r="C62" s="52"/>
      <c r="D62" s="56"/>
      <c r="E62" s="56"/>
      <c r="F62" s="80" t="str">
        <f t="shared" si="0"/>
        <v xml:space="preserve"> </v>
      </c>
      <c r="G62" s="62" t="s">
        <v>15</v>
      </c>
      <c r="H62" s="84" t="s">
        <v>155</v>
      </c>
      <c r="I62" s="54"/>
      <c r="J62" s="45"/>
    </row>
    <row r="63" spans="2:10" s="44" customFormat="1" ht="15.75" thickBot="1" x14ac:dyDescent="0.3">
      <c r="B63" s="51" t="s">
        <v>130</v>
      </c>
      <c r="C63" s="52"/>
      <c r="D63" s="56"/>
      <c r="E63" s="56"/>
      <c r="F63" s="80" t="str">
        <f t="shared" si="0"/>
        <v xml:space="preserve"> </v>
      </c>
      <c r="G63" s="62" t="s">
        <v>15</v>
      </c>
      <c r="H63" s="84" t="s">
        <v>156</v>
      </c>
      <c r="I63" s="54"/>
      <c r="J63" s="45"/>
    </row>
    <row r="64" spans="2:10" x14ac:dyDescent="0.25">
      <c r="B64" s="51" t="s">
        <v>157</v>
      </c>
      <c r="C64" s="52" t="s">
        <v>131</v>
      </c>
      <c r="D64" s="80"/>
      <c r="E64" s="80"/>
      <c r="F64" s="80" t="s">
        <v>14</v>
      </c>
      <c r="G64" s="62" t="s">
        <v>15</v>
      </c>
      <c r="H64" s="66" t="s">
        <v>132</v>
      </c>
      <c r="I64" s="72" t="s">
        <v>158</v>
      </c>
      <c r="J64" s="45"/>
    </row>
    <row r="65" spans="2:10" x14ac:dyDescent="0.25">
      <c r="B65" s="51" t="s">
        <v>157</v>
      </c>
      <c r="C65" s="52" t="s">
        <v>134</v>
      </c>
      <c r="D65" s="80"/>
      <c r="E65" s="80" t="s">
        <v>13</v>
      </c>
      <c r="F65" s="80" t="s">
        <v>14</v>
      </c>
      <c r="G65" s="62" t="s">
        <v>15</v>
      </c>
      <c r="H65" s="69" t="s">
        <v>159</v>
      </c>
      <c r="I65" s="68"/>
      <c r="J65" s="45"/>
    </row>
    <row r="66" spans="2:10" x14ac:dyDescent="0.25">
      <c r="B66" s="51" t="s">
        <v>157</v>
      </c>
      <c r="C66" s="52" t="s">
        <v>136</v>
      </c>
      <c r="D66" s="80"/>
      <c r="E66" s="80"/>
      <c r="F66" s="80" t="s">
        <v>14</v>
      </c>
      <c r="G66" s="62" t="s">
        <v>22</v>
      </c>
      <c r="H66" s="69" t="s">
        <v>137</v>
      </c>
      <c r="I66" s="113" t="s">
        <v>380</v>
      </c>
      <c r="J66" s="45"/>
    </row>
    <row r="67" spans="2:10" x14ac:dyDescent="0.25">
      <c r="B67" s="51" t="s">
        <v>157</v>
      </c>
      <c r="C67" s="52" t="s">
        <v>112</v>
      </c>
      <c r="D67" s="80"/>
      <c r="E67" s="80" t="s">
        <v>13</v>
      </c>
      <c r="F67" s="80" t="s">
        <v>14</v>
      </c>
      <c r="G67" s="62" t="s">
        <v>15</v>
      </c>
      <c r="H67" s="69" t="s">
        <v>160</v>
      </c>
      <c r="I67" s="68"/>
      <c r="J67" s="45"/>
    </row>
    <row r="68" spans="2:10" x14ac:dyDescent="0.25">
      <c r="B68" s="51" t="s">
        <v>157</v>
      </c>
      <c r="C68" s="52" t="s">
        <v>114</v>
      </c>
      <c r="D68" s="80"/>
      <c r="E68" s="80"/>
      <c r="F68" s="80" t="s">
        <v>14</v>
      </c>
      <c r="G68" s="62" t="s">
        <v>22</v>
      </c>
      <c r="H68" s="69" t="s">
        <v>115</v>
      </c>
      <c r="I68" s="68" t="s">
        <v>116</v>
      </c>
      <c r="J68" s="45"/>
    </row>
    <row r="69" spans="2:10" x14ac:dyDescent="0.25">
      <c r="B69" s="51" t="s">
        <v>157</v>
      </c>
      <c r="C69" s="52" t="s">
        <v>139</v>
      </c>
      <c r="D69" s="80"/>
      <c r="E69" s="80" t="s">
        <v>13</v>
      </c>
      <c r="F69" s="80" t="s">
        <v>14</v>
      </c>
      <c r="G69" s="62" t="s">
        <v>15</v>
      </c>
      <c r="H69" s="69" t="s">
        <v>161</v>
      </c>
      <c r="I69" s="68"/>
      <c r="J69" s="45"/>
    </row>
    <row r="70" spans="2:10" x14ac:dyDescent="0.25">
      <c r="B70" s="51" t="s">
        <v>157</v>
      </c>
      <c r="C70" s="52" t="s">
        <v>141</v>
      </c>
      <c r="D70" s="80"/>
      <c r="E70" s="80" t="s">
        <v>13</v>
      </c>
      <c r="F70" s="80" t="s">
        <v>14</v>
      </c>
      <c r="G70" s="62" t="s">
        <v>15</v>
      </c>
      <c r="H70" s="69" t="s">
        <v>162</v>
      </c>
      <c r="I70" s="68"/>
      <c r="J70" s="45"/>
    </row>
    <row r="71" spans="2:10" x14ac:dyDescent="0.25">
      <c r="B71" s="51" t="s">
        <v>157</v>
      </c>
      <c r="C71" s="52" t="s">
        <v>143</v>
      </c>
      <c r="D71" s="80"/>
      <c r="E71" s="80" t="s">
        <v>13</v>
      </c>
      <c r="F71" s="80" t="s">
        <v>14</v>
      </c>
      <c r="G71" s="62" t="s">
        <v>15</v>
      </c>
      <c r="H71" s="69" t="s">
        <v>163</v>
      </c>
      <c r="I71" s="68"/>
      <c r="J71" s="45"/>
    </row>
    <row r="72" spans="2:10" x14ac:dyDescent="0.25">
      <c r="B72" s="51" t="s">
        <v>157</v>
      </c>
      <c r="C72" s="52" t="s">
        <v>145</v>
      </c>
      <c r="D72" s="80"/>
      <c r="E72" s="80"/>
      <c r="F72" s="80" t="s">
        <v>14</v>
      </c>
      <c r="G72" s="62" t="s">
        <v>22</v>
      </c>
      <c r="H72" s="69" t="s">
        <v>146</v>
      </c>
      <c r="I72" s="68" t="s">
        <v>147</v>
      </c>
      <c r="J72" s="45"/>
    </row>
    <row r="73" spans="2:10" x14ac:dyDescent="0.25">
      <c r="B73" s="51" t="s">
        <v>157</v>
      </c>
      <c r="C73" s="52" t="s">
        <v>148</v>
      </c>
      <c r="D73" s="80"/>
      <c r="E73" s="80" t="s">
        <v>13</v>
      </c>
      <c r="F73" s="80" t="s">
        <v>14</v>
      </c>
      <c r="G73" s="62" t="s">
        <v>22</v>
      </c>
      <c r="H73" s="69" t="s">
        <v>107</v>
      </c>
      <c r="I73" s="68" t="s">
        <v>149</v>
      </c>
      <c r="J73" s="45"/>
    </row>
    <row r="74" spans="2:10" x14ac:dyDescent="0.25">
      <c r="B74" s="51" t="s">
        <v>157</v>
      </c>
      <c r="C74" s="52" t="s">
        <v>150</v>
      </c>
      <c r="D74" s="80"/>
      <c r="E74" s="80"/>
      <c r="F74" s="80" t="s">
        <v>14</v>
      </c>
      <c r="G74" s="62" t="s">
        <v>22</v>
      </c>
      <c r="H74" s="69" t="s">
        <v>110</v>
      </c>
      <c r="I74" s="68" t="s">
        <v>111</v>
      </c>
      <c r="J74" s="45"/>
    </row>
    <row r="75" spans="2:10" x14ac:dyDescent="0.25">
      <c r="B75" s="51" t="s">
        <v>157</v>
      </c>
      <c r="C75" s="52" t="s">
        <v>151</v>
      </c>
      <c r="D75" s="80"/>
      <c r="E75" s="80" t="s">
        <v>13</v>
      </c>
      <c r="F75" s="80" t="s">
        <v>14</v>
      </c>
      <c r="G75" s="62" t="s">
        <v>15</v>
      </c>
      <c r="H75" s="69" t="s">
        <v>164</v>
      </c>
      <c r="I75" s="68"/>
      <c r="J75" s="45"/>
    </row>
    <row r="76" spans="2:10" ht="15.75" thickBot="1" x14ac:dyDescent="0.3">
      <c r="B76" s="51" t="s">
        <v>157</v>
      </c>
      <c r="C76" s="52" t="s">
        <v>153</v>
      </c>
      <c r="D76" s="80"/>
      <c r="E76" s="80"/>
      <c r="F76" s="80" t="s">
        <v>14</v>
      </c>
      <c r="G76" s="62" t="s">
        <v>22</v>
      </c>
      <c r="H76" s="70" t="s">
        <v>102</v>
      </c>
      <c r="I76" s="71" t="s">
        <v>103</v>
      </c>
      <c r="J76" s="45"/>
    </row>
    <row r="77" spans="2:10" s="44" customFormat="1" x14ac:dyDescent="0.25">
      <c r="B77" s="51" t="s">
        <v>157</v>
      </c>
      <c r="C77" s="85"/>
      <c r="D77" s="85"/>
      <c r="E77" s="85"/>
      <c r="F77" s="80" t="s">
        <v>14</v>
      </c>
      <c r="G77" s="62" t="s">
        <v>15</v>
      </c>
      <c r="H77" s="112" t="s">
        <v>165</v>
      </c>
      <c r="I77" s="121"/>
      <c r="J77" s="45"/>
    </row>
    <row r="78" spans="2:10" s="44" customFormat="1" x14ac:dyDescent="0.25">
      <c r="B78" s="51" t="s">
        <v>157</v>
      </c>
      <c r="C78" s="85"/>
      <c r="D78" s="85"/>
      <c r="E78" s="85"/>
      <c r="F78" s="80" t="s">
        <v>14</v>
      </c>
      <c r="G78" s="62" t="s">
        <v>15</v>
      </c>
      <c r="H78" s="84" t="s">
        <v>166</v>
      </c>
      <c r="I78" s="118"/>
      <c r="J78" s="45"/>
    </row>
    <row r="79" spans="2:10" s="44" customFormat="1" x14ac:dyDescent="0.25">
      <c r="B79" s="51" t="s">
        <v>157</v>
      </c>
      <c r="C79" s="85"/>
      <c r="D79" s="85"/>
      <c r="E79" s="85"/>
      <c r="F79" s="80" t="s">
        <v>14</v>
      </c>
      <c r="G79" s="62" t="s">
        <v>15</v>
      </c>
      <c r="H79" s="119" t="s">
        <v>167</v>
      </c>
      <c r="I79" s="120"/>
      <c r="J79" s="45"/>
    </row>
    <row r="80" spans="2:10" x14ac:dyDescent="0.25">
      <c r="B80" s="142" t="s">
        <v>168</v>
      </c>
      <c r="C80" s="143"/>
      <c r="D80" s="143"/>
      <c r="E80" s="143"/>
      <c r="F80" s="143"/>
      <c r="G80" s="143"/>
      <c r="H80" s="147"/>
      <c r="I80" s="148"/>
      <c r="J80" s="45"/>
    </row>
    <row r="81" spans="2:10" x14ac:dyDescent="0.25">
      <c r="B81" s="5" t="s">
        <v>169</v>
      </c>
      <c r="C81" s="6" t="s">
        <v>170</v>
      </c>
      <c r="D81" s="6"/>
      <c r="E81" s="6"/>
      <c r="F81" s="6" t="s">
        <v>14</v>
      </c>
      <c r="G81" s="48" t="s">
        <v>94</v>
      </c>
      <c r="H81" s="7" t="s">
        <v>171</v>
      </c>
      <c r="I81" s="116"/>
      <c r="J81" s="45"/>
    </row>
    <row r="82" spans="2:10" x14ac:dyDescent="0.25">
      <c r="B82" s="5" t="s">
        <v>169</v>
      </c>
      <c r="C82" s="6" t="s">
        <v>172</v>
      </c>
      <c r="D82" s="6"/>
      <c r="E82" s="6"/>
      <c r="F82" s="6" t="s">
        <v>14</v>
      </c>
      <c r="G82" s="48" t="s">
        <v>22</v>
      </c>
      <c r="H82" s="7" t="s">
        <v>173</v>
      </c>
      <c r="I82" s="117"/>
      <c r="J82" s="45"/>
    </row>
    <row r="83" spans="2:10" x14ac:dyDescent="0.25">
      <c r="B83" s="5" t="s">
        <v>169</v>
      </c>
      <c r="C83" s="6" t="s">
        <v>174</v>
      </c>
      <c r="D83" s="6"/>
      <c r="E83" s="6"/>
      <c r="F83" s="6" t="s">
        <v>14</v>
      </c>
      <c r="G83" s="48" t="s">
        <v>94</v>
      </c>
      <c r="H83" s="7" t="s">
        <v>175</v>
      </c>
      <c r="I83" s="116"/>
      <c r="J83" s="45"/>
    </row>
    <row r="84" spans="2:10" x14ac:dyDescent="0.25">
      <c r="B84" s="5" t="s">
        <v>169</v>
      </c>
      <c r="C84" s="6" t="s">
        <v>176</v>
      </c>
      <c r="D84" s="6"/>
      <c r="E84" s="6"/>
      <c r="F84" s="6" t="s">
        <v>14</v>
      </c>
      <c r="G84" s="48" t="s">
        <v>94</v>
      </c>
      <c r="H84" s="7" t="s">
        <v>177</v>
      </c>
      <c r="I84" s="116"/>
      <c r="J84" s="45"/>
    </row>
    <row r="85" spans="2:10" s="90" customFormat="1" x14ac:dyDescent="0.25">
      <c r="B85" s="5" t="s">
        <v>169</v>
      </c>
      <c r="C85" s="6" t="s">
        <v>459</v>
      </c>
      <c r="D85" s="6"/>
      <c r="E85" s="6"/>
      <c r="F85" s="87" t="str">
        <f>IF(I84="Y1","X"," ")</f>
        <v xml:space="preserve"> </v>
      </c>
      <c r="G85" s="89" t="s">
        <v>94</v>
      </c>
      <c r="H85" s="7" t="s">
        <v>460</v>
      </c>
      <c r="I85" s="116"/>
      <c r="J85" s="45"/>
    </row>
    <row r="86" spans="2:10" x14ac:dyDescent="0.25">
      <c r="B86" s="5" t="s">
        <v>169</v>
      </c>
      <c r="C86" s="6" t="s">
        <v>178</v>
      </c>
      <c r="D86" s="6"/>
      <c r="E86" s="6"/>
      <c r="F86" s="6" t="s">
        <v>14</v>
      </c>
      <c r="G86" s="48" t="s">
        <v>94</v>
      </c>
      <c r="H86" s="7" t="s">
        <v>179</v>
      </c>
      <c r="I86" s="116"/>
      <c r="J86" s="45"/>
    </row>
    <row r="87" spans="2:10" x14ac:dyDescent="0.25">
      <c r="B87" s="5" t="s">
        <v>169</v>
      </c>
      <c r="C87" s="6" t="s">
        <v>180</v>
      </c>
      <c r="D87" s="6"/>
      <c r="E87" s="6"/>
      <c r="F87" s="6" t="s">
        <v>14</v>
      </c>
      <c r="G87" s="48" t="s">
        <v>94</v>
      </c>
      <c r="H87" s="7" t="s">
        <v>181</v>
      </c>
      <c r="I87" s="8"/>
      <c r="J87" s="45"/>
    </row>
    <row r="88" spans="2:10" x14ac:dyDescent="0.25">
      <c r="B88" s="5" t="s">
        <v>169</v>
      </c>
      <c r="C88" s="6" t="s">
        <v>182</v>
      </c>
      <c r="D88" s="6"/>
      <c r="E88" s="6"/>
      <c r="F88" s="6" t="s">
        <v>14</v>
      </c>
      <c r="G88" s="48" t="s">
        <v>22</v>
      </c>
      <c r="H88" s="37" t="s">
        <v>183</v>
      </c>
      <c r="I88" s="114"/>
      <c r="J88" s="45"/>
    </row>
    <row r="89" spans="2:10" x14ac:dyDescent="0.25">
      <c r="B89" s="5" t="s">
        <v>169</v>
      </c>
      <c r="C89" s="6" t="s">
        <v>184</v>
      </c>
      <c r="D89" s="6"/>
      <c r="E89" s="6"/>
      <c r="F89" s="6" t="s">
        <v>14</v>
      </c>
      <c r="G89" s="48" t="s">
        <v>22</v>
      </c>
      <c r="H89" s="37" t="s">
        <v>185</v>
      </c>
      <c r="I89" s="114"/>
      <c r="J89" s="45"/>
    </row>
    <row r="90" spans="2:10" x14ac:dyDescent="0.25">
      <c r="B90" s="5" t="s">
        <v>169</v>
      </c>
      <c r="C90" s="6" t="s">
        <v>186</v>
      </c>
      <c r="D90" s="6"/>
      <c r="E90" s="6"/>
      <c r="F90" s="6" t="s">
        <v>14</v>
      </c>
      <c r="G90" s="55" t="s">
        <v>22</v>
      </c>
      <c r="H90" s="37" t="s">
        <v>187</v>
      </c>
      <c r="I90" s="114"/>
      <c r="J90" s="45"/>
    </row>
    <row r="91" spans="2:10" x14ac:dyDescent="0.25">
      <c r="B91" s="5" t="s">
        <v>169</v>
      </c>
      <c r="C91" s="6" t="s">
        <v>188</v>
      </c>
      <c r="D91" s="6"/>
      <c r="E91" s="6"/>
      <c r="F91" s="6"/>
      <c r="G91" s="48" t="s">
        <v>189</v>
      </c>
      <c r="H91" s="7" t="s">
        <v>190</v>
      </c>
      <c r="I91" s="8"/>
      <c r="J91" s="45"/>
    </row>
    <row r="92" spans="2:10" x14ac:dyDescent="0.25">
      <c r="B92" s="5" t="s">
        <v>169</v>
      </c>
      <c r="C92" s="6" t="s">
        <v>191</v>
      </c>
      <c r="D92" s="6"/>
      <c r="E92" s="6"/>
      <c r="F92" s="6" t="s">
        <v>14</v>
      </c>
      <c r="G92" s="48" t="s">
        <v>94</v>
      </c>
      <c r="H92" s="7" t="s">
        <v>192</v>
      </c>
      <c r="I92" s="38"/>
      <c r="J92" s="45"/>
    </row>
    <row r="93" spans="2:10" x14ac:dyDescent="0.25">
      <c r="B93" s="5" t="s">
        <v>169</v>
      </c>
      <c r="C93" s="6" t="s">
        <v>193</v>
      </c>
      <c r="D93" s="6"/>
      <c r="E93" s="6"/>
      <c r="F93" s="87" t="str">
        <f>IF(I92="No Batteries"," ","X")</f>
        <v>X</v>
      </c>
      <c r="G93" s="48" t="s">
        <v>94</v>
      </c>
      <c r="H93" s="7" t="s">
        <v>194</v>
      </c>
      <c r="I93" s="54"/>
      <c r="J93" s="45"/>
    </row>
    <row r="94" spans="2:10" x14ac:dyDescent="0.25">
      <c r="B94" s="5" t="s">
        <v>169</v>
      </c>
      <c r="C94" s="6" t="s">
        <v>195</v>
      </c>
      <c r="D94" s="6"/>
      <c r="E94" s="6"/>
      <c r="F94" s="87" t="str">
        <f>IF(I92="No Batteries"," ","X")</f>
        <v>X</v>
      </c>
      <c r="G94" s="48" t="s">
        <v>94</v>
      </c>
      <c r="H94" s="7" t="s">
        <v>196</v>
      </c>
      <c r="I94" s="54"/>
      <c r="J94" s="45"/>
    </row>
    <row r="95" spans="2:10" x14ac:dyDescent="0.25">
      <c r="B95" s="5" t="s">
        <v>169</v>
      </c>
      <c r="C95" s="6" t="s">
        <v>197</v>
      </c>
      <c r="D95" s="6"/>
      <c r="E95" s="6"/>
      <c r="F95" s="6"/>
      <c r="G95" s="48" t="s">
        <v>94</v>
      </c>
      <c r="H95" s="7" t="s">
        <v>198</v>
      </c>
      <c r="I95" s="38"/>
      <c r="J95" s="45"/>
    </row>
    <row r="96" spans="2:10" x14ac:dyDescent="0.25">
      <c r="B96" s="5" t="s">
        <v>169</v>
      </c>
      <c r="C96" s="6" t="s">
        <v>199</v>
      </c>
      <c r="D96" s="6"/>
      <c r="E96" s="6"/>
      <c r="F96" s="6"/>
      <c r="G96" s="48" t="s">
        <v>94</v>
      </c>
      <c r="H96" s="7" t="s">
        <v>200</v>
      </c>
      <c r="I96" s="54"/>
      <c r="J96" s="45"/>
    </row>
    <row r="97" spans="2:10" x14ac:dyDescent="0.25">
      <c r="B97" s="5" t="s">
        <v>169</v>
      </c>
      <c r="C97" s="6" t="s">
        <v>201</v>
      </c>
      <c r="D97" s="6"/>
      <c r="E97" s="6"/>
      <c r="F97" s="6"/>
      <c r="G97" s="48" t="s">
        <v>94</v>
      </c>
      <c r="H97" s="7" t="s">
        <v>202</v>
      </c>
      <c r="I97" s="54"/>
      <c r="J97" s="45"/>
    </row>
    <row r="98" spans="2:10" x14ac:dyDescent="0.25">
      <c r="B98" s="5" t="s">
        <v>169</v>
      </c>
      <c r="C98" s="6" t="s">
        <v>203</v>
      </c>
      <c r="D98" s="6"/>
      <c r="E98" s="6"/>
      <c r="F98" s="6"/>
      <c r="G98" s="48" t="s">
        <v>94</v>
      </c>
      <c r="H98" s="7" t="s">
        <v>204</v>
      </c>
      <c r="I98" s="38"/>
      <c r="J98" s="45"/>
    </row>
    <row r="99" spans="2:10" x14ac:dyDescent="0.25">
      <c r="B99" s="5" t="s">
        <v>169</v>
      </c>
      <c r="C99" s="6" t="s">
        <v>205</v>
      </c>
      <c r="D99" s="6"/>
      <c r="E99" s="6"/>
      <c r="F99" s="6"/>
      <c r="G99" s="48" t="s">
        <v>94</v>
      </c>
      <c r="H99" s="7" t="s">
        <v>206</v>
      </c>
      <c r="I99" s="54"/>
      <c r="J99" s="45"/>
    </row>
    <row r="100" spans="2:10" x14ac:dyDescent="0.25">
      <c r="B100" s="5" t="s">
        <v>169</v>
      </c>
      <c r="C100" s="6" t="s">
        <v>207</v>
      </c>
      <c r="D100" s="6"/>
      <c r="E100" s="6"/>
      <c r="F100" s="6"/>
      <c r="G100" s="48" t="s">
        <v>94</v>
      </c>
      <c r="H100" s="7" t="s">
        <v>208</v>
      </c>
      <c r="I100" s="54"/>
      <c r="J100" s="45"/>
    </row>
    <row r="101" spans="2:10" x14ac:dyDescent="0.25">
      <c r="B101" s="5" t="s">
        <v>169</v>
      </c>
      <c r="C101" s="6" t="s">
        <v>209</v>
      </c>
      <c r="D101" s="6"/>
      <c r="E101" s="6"/>
      <c r="F101" s="6"/>
      <c r="G101" s="48" t="s">
        <v>94</v>
      </c>
      <c r="H101" s="7" t="s">
        <v>210</v>
      </c>
      <c r="I101" s="38"/>
      <c r="J101" s="45"/>
    </row>
    <row r="102" spans="2:10" x14ac:dyDescent="0.25">
      <c r="B102" s="5" t="s">
        <v>169</v>
      </c>
      <c r="C102" s="6" t="s">
        <v>211</v>
      </c>
      <c r="D102" s="6"/>
      <c r="E102" s="6"/>
      <c r="F102" s="6"/>
      <c r="G102" s="48" t="s">
        <v>94</v>
      </c>
      <c r="H102" s="7" t="s">
        <v>212</v>
      </c>
      <c r="I102" s="54"/>
      <c r="J102" s="45"/>
    </row>
    <row r="103" spans="2:10" x14ac:dyDescent="0.25">
      <c r="B103" s="5" t="s">
        <v>169</v>
      </c>
      <c r="C103" s="6" t="s">
        <v>213</v>
      </c>
      <c r="D103" s="6"/>
      <c r="E103" s="6"/>
      <c r="F103" s="6"/>
      <c r="G103" s="48" t="s">
        <v>94</v>
      </c>
      <c r="H103" s="7" t="s">
        <v>214</v>
      </c>
      <c r="I103" s="54"/>
      <c r="J103" s="45"/>
    </row>
    <row r="104" spans="2:10" x14ac:dyDescent="0.25">
      <c r="B104" s="5" t="s">
        <v>169</v>
      </c>
      <c r="C104" s="6" t="s">
        <v>215</v>
      </c>
      <c r="D104" s="6"/>
      <c r="E104" s="6"/>
      <c r="F104" s="6" t="s">
        <v>14</v>
      </c>
      <c r="G104" s="48" t="s">
        <v>216</v>
      </c>
      <c r="H104" s="37" t="s">
        <v>217</v>
      </c>
      <c r="I104" s="8"/>
      <c r="J104" s="45"/>
    </row>
    <row r="105" spans="2:10" s="44" customFormat="1" x14ac:dyDescent="0.25">
      <c r="B105" s="5" t="s">
        <v>169</v>
      </c>
      <c r="C105" s="6" t="s">
        <v>218</v>
      </c>
      <c r="D105" s="6"/>
      <c r="E105" s="6"/>
      <c r="F105" s="6" t="s">
        <v>14</v>
      </c>
      <c r="G105" s="48" t="s">
        <v>94</v>
      </c>
      <c r="H105" s="37" t="s">
        <v>219</v>
      </c>
      <c r="I105" s="54"/>
      <c r="J105" s="45"/>
    </row>
    <row r="106" spans="2:10" s="44" customFormat="1" x14ac:dyDescent="0.25">
      <c r="B106" s="5" t="s">
        <v>169</v>
      </c>
      <c r="C106" s="6" t="s">
        <v>220</v>
      </c>
      <c r="D106" s="6"/>
      <c r="E106" s="6"/>
      <c r="F106" s="6" t="s">
        <v>14</v>
      </c>
      <c r="G106" s="48" t="s">
        <v>94</v>
      </c>
      <c r="H106" s="37" t="s">
        <v>221</v>
      </c>
      <c r="I106" s="54"/>
      <c r="J106" s="45"/>
    </row>
    <row r="107" spans="2:10" s="44" customFormat="1" x14ac:dyDescent="0.25">
      <c r="B107" s="5" t="s">
        <v>169</v>
      </c>
      <c r="C107" s="6" t="s">
        <v>222</v>
      </c>
      <c r="D107" s="6"/>
      <c r="E107" s="6"/>
      <c r="F107" s="87" t="str">
        <f>IF(I106="YES","X"," ")</f>
        <v xml:space="preserve"> </v>
      </c>
      <c r="G107" s="48" t="s">
        <v>94</v>
      </c>
      <c r="H107" s="37" t="s">
        <v>223</v>
      </c>
      <c r="I107" s="54"/>
      <c r="J107" s="45"/>
    </row>
    <row r="108" spans="2:10" s="44" customFormat="1" x14ac:dyDescent="0.25">
      <c r="B108" s="5" t="s">
        <v>169</v>
      </c>
      <c r="C108" s="6" t="s">
        <v>224</v>
      </c>
      <c r="D108" s="6"/>
      <c r="E108" s="6"/>
      <c r="F108" s="6" t="s">
        <v>14</v>
      </c>
      <c r="G108" s="48" t="s">
        <v>94</v>
      </c>
      <c r="H108" s="37" t="s">
        <v>225</v>
      </c>
      <c r="I108" s="54"/>
      <c r="J108" s="45"/>
    </row>
    <row r="109" spans="2:10" s="44" customFormat="1" x14ac:dyDescent="0.25">
      <c r="B109" s="5" t="s">
        <v>169</v>
      </c>
      <c r="C109" s="6" t="s">
        <v>226</v>
      </c>
      <c r="D109" s="6"/>
      <c r="E109" s="6"/>
      <c r="F109" s="87" t="str">
        <f>IF(I108="YES","X"," ")</f>
        <v xml:space="preserve"> </v>
      </c>
      <c r="G109" s="48" t="s">
        <v>94</v>
      </c>
      <c r="H109" s="37" t="s">
        <v>227</v>
      </c>
      <c r="I109" s="54"/>
      <c r="J109" s="45"/>
    </row>
    <row r="110" spans="2:10" s="44" customFormat="1" x14ac:dyDescent="0.25">
      <c r="B110" s="5" t="s">
        <v>169</v>
      </c>
      <c r="C110" s="6" t="s">
        <v>228</v>
      </c>
      <c r="D110" s="6"/>
      <c r="E110" s="6"/>
      <c r="F110" s="6" t="s">
        <v>14</v>
      </c>
      <c r="G110" s="48" t="s">
        <v>15</v>
      </c>
      <c r="H110" s="37" t="s">
        <v>229</v>
      </c>
      <c r="I110" s="54"/>
      <c r="J110" s="45"/>
    </row>
    <row r="111" spans="2:10" s="44" customFormat="1" x14ac:dyDescent="0.25">
      <c r="B111" s="5" t="s">
        <v>169</v>
      </c>
      <c r="C111" s="6" t="s">
        <v>230</v>
      </c>
      <c r="D111" s="6"/>
      <c r="E111" s="6"/>
      <c r="F111" s="6" t="s">
        <v>14</v>
      </c>
      <c r="G111" s="48" t="s">
        <v>94</v>
      </c>
      <c r="H111" s="37" t="s">
        <v>231</v>
      </c>
      <c r="I111" s="54"/>
      <c r="J111" s="45"/>
    </row>
    <row r="112" spans="2:10" s="44" customFormat="1" x14ac:dyDescent="0.25">
      <c r="B112" s="5" t="s">
        <v>169</v>
      </c>
      <c r="C112" s="6" t="s">
        <v>232</v>
      </c>
      <c r="D112" s="6"/>
      <c r="E112" s="6"/>
      <c r="F112" s="6" t="s">
        <v>14</v>
      </c>
      <c r="G112" s="48" t="s">
        <v>34</v>
      </c>
      <c r="H112" s="37" t="s">
        <v>233</v>
      </c>
      <c r="I112" s="54"/>
      <c r="J112" s="45"/>
    </row>
    <row r="113" spans="2:10" s="10" customFormat="1" ht="12.75" customHeight="1" x14ac:dyDescent="0.25">
      <c r="B113" s="5" t="s">
        <v>234</v>
      </c>
      <c r="C113" s="9" t="s">
        <v>235</v>
      </c>
      <c r="D113" s="9"/>
      <c r="E113" s="9"/>
      <c r="F113" s="9" t="s">
        <v>14</v>
      </c>
      <c r="G113" s="48" t="s">
        <v>94</v>
      </c>
      <c r="H113" s="9" t="s">
        <v>236</v>
      </c>
      <c r="I113" s="8"/>
      <c r="J113" s="45"/>
    </row>
    <row r="114" spans="2:10" s="10" customFormat="1" ht="12.75" customHeight="1" x14ac:dyDescent="0.25">
      <c r="B114" s="5" t="s">
        <v>234</v>
      </c>
      <c r="C114" s="81" t="s">
        <v>237</v>
      </c>
      <c r="D114" s="81"/>
      <c r="E114" s="81"/>
      <c r="F114" s="81" t="s">
        <v>14</v>
      </c>
      <c r="G114" s="76" t="s">
        <v>22</v>
      </c>
      <c r="H114" s="81" t="s">
        <v>238</v>
      </c>
      <c r="I114" s="54" t="s">
        <v>239</v>
      </c>
      <c r="J114" s="45"/>
    </row>
    <row r="115" spans="2:10" x14ac:dyDescent="0.25">
      <c r="B115" s="142" t="s">
        <v>240</v>
      </c>
      <c r="C115" s="143"/>
      <c r="D115" s="143"/>
      <c r="E115" s="143"/>
      <c r="F115" s="143"/>
      <c r="G115" s="143"/>
      <c r="H115" s="143"/>
      <c r="I115" s="144"/>
      <c r="J115" s="45"/>
    </row>
    <row r="116" spans="2:10" x14ac:dyDescent="0.25">
      <c r="B116" s="51" t="s">
        <v>241</v>
      </c>
      <c r="C116" s="52" t="s">
        <v>242</v>
      </c>
      <c r="D116" s="52"/>
      <c r="E116" s="52"/>
      <c r="F116" s="52" t="s">
        <v>14</v>
      </c>
      <c r="G116" s="48" t="s">
        <v>34</v>
      </c>
      <c r="H116" s="11" t="s">
        <v>243</v>
      </c>
      <c r="I116" s="54" t="s">
        <v>33</v>
      </c>
      <c r="J116" s="45"/>
    </row>
    <row r="117" spans="2:10" s="44" customFormat="1" x14ac:dyDescent="0.25">
      <c r="B117" s="51" t="s">
        <v>241</v>
      </c>
      <c r="C117" s="52" t="s">
        <v>244</v>
      </c>
      <c r="D117" s="52"/>
      <c r="E117" s="52"/>
      <c r="F117" s="52" t="s">
        <v>14</v>
      </c>
      <c r="G117" s="48" t="s">
        <v>22</v>
      </c>
      <c r="H117" s="11" t="s">
        <v>245</v>
      </c>
      <c r="I117" s="28" t="s">
        <v>246</v>
      </c>
      <c r="J117" s="45"/>
    </row>
    <row r="118" spans="2:10" x14ac:dyDescent="0.25">
      <c r="B118" s="51" t="s">
        <v>241</v>
      </c>
      <c r="C118" s="52" t="s">
        <v>247</v>
      </c>
      <c r="D118" s="52"/>
      <c r="E118" s="52"/>
      <c r="F118" s="52"/>
      <c r="G118" s="48" t="s">
        <v>34</v>
      </c>
      <c r="H118" s="11" t="s">
        <v>248</v>
      </c>
      <c r="I118" s="54"/>
      <c r="J118" s="45"/>
    </row>
    <row r="119" spans="2:10" x14ac:dyDescent="0.25">
      <c r="B119" s="51" t="s">
        <v>241</v>
      </c>
      <c r="C119" s="52" t="s">
        <v>249</v>
      </c>
      <c r="D119" s="52"/>
      <c r="E119" s="52"/>
      <c r="F119" s="52" t="s">
        <v>14</v>
      </c>
      <c r="G119" s="48" t="s">
        <v>34</v>
      </c>
      <c r="H119" s="60" t="s">
        <v>250</v>
      </c>
      <c r="I119" s="54"/>
      <c r="J119" s="45"/>
    </row>
    <row r="120" spans="2:10" x14ac:dyDescent="0.25">
      <c r="B120" s="51" t="s">
        <v>241</v>
      </c>
      <c r="C120" s="52" t="s">
        <v>251</v>
      </c>
      <c r="D120" s="52"/>
      <c r="E120" s="52"/>
      <c r="F120" s="52" t="s">
        <v>14</v>
      </c>
      <c r="G120" s="48" t="s">
        <v>22</v>
      </c>
      <c r="H120" s="12" t="s">
        <v>252</v>
      </c>
      <c r="I120" s="54" t="s">
        <v>253</v>
      </c>
      <c r="J120" s="45"/>
    </row>
    <row r="121" spans="2:10" x14ac:dyDescent="0.25">
      <c r="B121" s="51" t="s">
        <v>241</v>
      </c>
      <c r="C121" s="52" t="s">
        <v>254</v>
      </c>
      <c r="D121" s="52"/>
      <c r="E121" s="52"/>
      <c r="F121" s="52" t="s">
        <v>14</v>
      </c>
      <c r="G121" s="48" t="s">
        <v>22</v>
      </c>
      <c r="H121" s="12" t="s">
        <v>255</v>
      </c>
      <c r="I121" s="54" t="s">
        <v>256</v>
      </c>
      <c r="J121" s="45"/>
    </row>
    <row r="122" spans="2:10" ht="25.5" x14ac:dyDescent="0.25">
      <c r="B122" s="51" t="s">
        <v>241</v>
      </c>
      <c r="C122" s="52" t="s">
        <v>257</v>
      </c>
      <c r="D122" s="52"/>
      <c r="E122" s="52"/>
      <c r="F122" s="52" t="s">
        <v>14</v>
      </c>
      <c r="G122" s="48" t="s">
        <v>22</v>
      </c>
      <c r="H122" s="42" t="s">
        <v>258</v>
      </c>
      <c r="I122" s="43" t="s">
        <v>259</v>
      </c>
      <c r="J122" s="45"/>
    </row>
    <row r="123" spans="2:10" x14ac:dyDescent="0.25">
      <c r="B123" s="51" t="s">
        <v>260</v>
      </c>
      <c r="C123" s="52" t="s">
        <v>261</v>
      </c>
      <c r="D123" s="52"/>
      <c r="E123" s="52"/>
      <c r="F123" s="52" t="s">
        <v>14</v>
      </c>
      <c r="G123" s="48" t="s">
        <v>22</v>
      </c>
      <c r="H123" s="11" t="s">
        <v>262</v>
      </c>
      <c r="I123" s="57" t="s">
        <v>380</v>
      </c>
      <c r="J123" s="45"/>
    </row>
    <row r="124" spans="2:10" ht="25.5" x14ac:dyDescent="0.25">
      <c r="B124" s="51" t="s">
        <v>260</v>
      </c>
      <c r="C124" s="52" t="s">
        <v>263</v>
      </c>
      <c r="D124" s="52"/>
      <c r="E124" s="52"/>
      <c r="F124" s="52" t="s">
        <v>14</v>
      </c>
      <c r="G124" s="48" t="s">
        <v>15</v>
      </c>
      <c r="H124" s="60" t="s">
        <v>264</v>
      </c>
      <c r="I124" s="54"/>
      <c r="J124" s="45"/>
    </row>
    <row r="125" spans="2:10" x14ac:dyDescent="0.25">
      <c r="B125" s="51" t="s">
        <v>260</v>
      </c>
      <c r="C125" s="52" t="s">
        <v>265</v>
      </c>
      <c r="D125" s="52"/>
      <c r="E125" s="52"/>
      <c r="F125" s="52" t="s">
        <v>14</v>
      </c>
      <c r="G125" s="48" t="s">
        <v>22</v>
      </c>
      <c r="H125" s="11" t="s">
        <v>266</v>
      </c>
      <c r="I125" s="138">
        <f>I44</f>
        <v>0</v>
      </c>
      <c r="J125" s="45"/>
    </row>
    <row r="126" spans="2:10" x14ac:dyDescent="0.25">
      <c r="B126" s="51" t="s">
        <v>260</v>
      </c>
      <c r="C126" s="52" t="s">
        <v>267</v>
      </c>
      <c r="D126" s="52"/>
      <c r="E126" s="52"/>
      <c r="F126" s="52" t="s">
        <v>14</v>
      </c>
      <c r="G126" s="48" t="s">
        <v>22</v>
      </c>
      <c r="H126" s="11" t="s">
        <v>268</v>
      </c>
      <c r="I126" s="57" t="s">
        <v>42</v>
      </c>
      <c r="J126" s="45"/>
    </row>
    <row r="127" spans="2:10" x14ac:dyDescent="0.25">
      <c r="B127" s="51" t="s">
        <v>260</v>
      </c>
      <c r="C127" s="52" t="s">
        <v>269</v>
      </c>
      <c r="D127" s="52"/>
      <c r="E127" s="52"/>
      <c r="F127" s="52" t="s">
        <v>14</v>
      </c>
      <c r="G127" s="48" t="s">
        <v>94</v>
      </c>
      <c r="H127" s="11" t="s">
        <v>270</v>
      </c>
      <c r="I127" s="54"/>
      <c r="J127" s="45"/>
    </row>
    <row r="128" spans="2:10" x14ac:dyDescent="0.25">
      <c r="B128" s="51" t="s">
        <v>260</v>
      </c>
      <c r="C128" s="52" t="s">
        <v>271</v>
      </c>
      <c r="D128" s="52"/>
      <c r="E128" s="52"/>
      <c r="F128" s="52"/>
      <c r="G128" s="48" t="s">
        <v>128</v>
      </c>
      <c r="H128" s="11" t="s">
        <v>272</v>
      </c>
      <c r="I128" s="54"/>
      <c r="J128" s="45"/>
    </row>
    <row r="129" spans="2:10" x14ac:dyDescent="0.25">
      <c r="B129" s="51" t="s">
        <v>273</v>
      </c>
      <c r="C129" s="52" t="s">
        <v>274</v>
      </c>
      <c r="D129" s="52"/>
      <c r="E129" s="52" t="s">
        <v>13</v>
      </c>
      <c r="F129" s="52" t="s">
        <v>14</v>
      </c>
      <c r="G129" s="48" t="s">
        <v>128</v>
      </c>
      <c r="H129" s="53" t="s">
        <v>275</v>
      </c>
      <c r="I129" s="54"/>
      <c r="J129" s="45"/>
    </row>
    <row r="130" spans="2:10" x14ac:dyDescent="0.25">
      <c r="B130" s="51" t="s">
        <v>273</v>
      </c>
      <c r="C130" s="52" t="s">
        <v>124</v>
      </c>
      <c r="D130" s="52"/>
      <c r="E130" s="52" t="s">
        <v>13</v>
      </c>
      <c r="F130" s="52" t="s">
        <v>14</v>
      </c>
      <c r="G130" s="48" t="s">
        <v>94</v>
      </c>
      <c r="H130" s="53" t="s">
        <v>276</v>
      </c>
      <c r="I130" s="54"/>
      <c r="J130" s="45"/>
    </row>
    <row r="131" spans="2:10" x14ac:dyDescent="0.25">
      <c r="B131" s="51" t="s">
        <v>273</v>
      </c>
      <c r="C131" s="52" t="s">
        <v>277</v>
      </c>
      <c r="D131" s="52"/>
      <c r="E131" s="52"/>
      <c r="F131" s="52" t="s">
        <v>14</v>
      </c>
      <c r="G131" s="48" t="s">
        <v>22</v>
      </c>
      <c r="H131" s="12" t="s">
        <v>278</v>
      </c>
      <c r="I131" s="54" t="s">
        <v>279</v>
      </c>
      <c r="J131" s="45"/>
    </row>
    <row r="132" spans="2:10" x14ac:dyDescent="0.25">
      <c r="B132" s="51" t="s">
        <v>273</v>
      </c>
      <c r="C132" s="52" t="s">
        <v>280</v>
      </c>
      <c r="D132" s="52"/>
      <c r="E132" s="52"/>
      <c r="F132" s="52" t="s">
        <v>14</v>
      </c>
      <c r="G132" s="48" t="s">
        <v>22</v>
      </c>
      <c r="H132" s="12" t="s">
        <v>281</v>
      </c>
      <c r="I132" s="57" t="s">
        <v>282</v>
      </c>
      <c r="J132" s="45"/>
    </row>
    <row r="133" spans="2:10" x14ac:dyDescent="0.25">
      <c r="B133" s="51" t="s">
        <v>273</v>
      </c>
      <c r="C133" s="52" t="s">
        <v>283</v>
      </c>
      <c r="D133" s="52"/>
      <c r="E133" s="52" t="s">
        <v>13</v>
      </c>
      <c r="F133" s="52" t="s">
        <v>14</v>
      </c>
      <c r="G133" s="48" t="s">
        <v>94</v>
      </c>
      <c r="H133" s="53" t="s">
        <v>284</v>
      </c>
      <c r="I133" s="54"/>
      <c r="J133" s="45"/>
    </row>
    <row r="134" spans="2:10" x14ac:dyDescent="0.25">
      <c r="B134" s="51" t="s">
        <v>273</v>
      </c>
      <c r="C134" s="52" t="s">
        <v>285</v>
      </c>
      <c r="D134" s="47" t="s">
        <v>13</v>
      </c>
      <c r="E134" s="47"/>
      <c r="F134" s="47" t="s">
        <v>14</v>
      </c>
      <c r="G134" s="48" t="s">
        <v>22</v>
      </c>
      <c r="H134" s="12" t="s">
        <v>286</v>
      </c>
      <c r="I134" s="54"/>
      <c r="J134" s="45"/>
    </row>
    <row r="135" spans="2:10" x14ac:dyDescent="0.25">
      <c r="B135" s="51" t="s">
        <v>287</v>
      </c>
      <c r="C135" s="52" t="s">
        <v>288</v>
      </c>
      <c r="D135" s="52"/>
      <c r="E135" s="52"/>
      <c r="F135" s="52" t="s">
        <v>14</v>
      </c>
      <c r="G135" s="48" t="s">
        <v>128</v>
      </c>
      <c r="H135" s="12" t="s">
        <v>289</v>
      </c>
      <c r="I135" s="54"/>
      <c r="J135" s="45"/>
    </row>
    <row r="136" spans="2:10" x14ac:dyDescent="0.25">
      <c r="B136" s="51" t="s">
        <v>287</v>
      </c>
      <c r="C136" s="52" t="s">
        <v>290</v>
      </c>
      <c r="D136" s="52"/>
      <c r="E136" s="52"/>
      <c r="F136" s="52" t="s">
        <v>14</v>
      </c>
      <c r="G136" s="48" t="s">
        <v>15</v>
      </c>
      <c r="H136" s="12" t="s">
        <v>291</v>
      </c>
      <c r="I136" s="54"/>
      <c r="J136" s="45"/>
    </row>
    <row r="137" spans="2:10" s="44" customFormat="1" x14ac:dyDescent="0.25">
      <c r="B137" s="18" t="s">
        <v>287</v>
      </c>
      <c r="C137" s="75" t="s">
        <v>292</v>
      </c>
      <c r="D137" s="75"/>
      <c r="E137" s="75"/>
      <c r="F137" s="75" t="s">
        <v>14</v>
      </c>
      <c r="G137" s="76" t="s">
        <v>94</v>
      </c>
      <c r="H137" s="77" t="s">
        <v>293</v>
      </c>
      <c r="I137" s="78"/>
      <c r="J137" s="45"/>
    </row>
    <row r="138" spans="2:10" x14ac:dyDescent="0.25">
      <c r="B138" s="142" t="s">
        <v>294</v>
      </c>
      <c r="C138" s="143"/>
      <c r="D138" s="143"/>
      <c r="E138" s="143"/>
      <c r="F138" s="143"/>
      <c r="G138" s="143"/>
      <c r="H138" s="143"/>
      <c r="I138" s="144"/>
      <c r="J138" s="45"/>
    </row>
    <row r="139" spans="2:10" x14ac:dyDescent="0.25">
      <c r="B139" s="13" t="s">
        <v>295</v>
      </c>
      <c r="C139" s="14" t="s">
        <v>296</v>
      </c>
      <c r="D139" s="14"/>
      <c r="E139" s="14"/>
      <c r="F139" s="14" t="s">
        <v>14</v>
      </c>
      <c r="G139" s="48" t="s">
        <v>22</v>
      </c>
      <c r="H139" s="53" t="s">
        <v>297</v>
      </c>
      <c r="I139" s="57" t="s">
        <v>380</v>
      </c>
      <c r="J139" s="45"/>
    </row>
    <row r="140" spans="2:10" x14ac:dyDescent="0.25">
      <c r="B140" s="13" t="s">
        <v>295</v>
      </c>
      <c r="C140" s="14" t="s">
        <v>298</v>
      </c>
      <c r="D140" s="14"/>
      <c r="E140" s="14"/>
      <c r="F140" s="14" t="s">
        <v>14</v>
      </c>
      <c r="G140" s="48" t="s">
        <v>34</v>
      </c>
      <c r="H140" s="53" t="s">
        <v>299</v>
      </c>
      <c r="I140" s="54"/>
      <c r="J140" s="45"/>
    </row>
    <row r="141" spans="2:10" x14ac:dyDescent="0.25">
      <c r="B141" s="13" t="s">
        <v>295</v>
      </c>
      <c r="C141" s="14" t="s">
        <v>300</v>
      </c>
      <c r="D141" s="14"/>
      <c r="E141" s="14"/>
      <c r="F141" s="14" t="s">
        <v>14</v>
      </c>
      <c r="G141" s="48" t="s">
        <v>22</v>
      </c>
      <c r="H141" s="53" t="s">
        <v>301</v>
      </c>
      <c r="I141" s="54" t="s">
        <v>302</v>
      </c>
      <c r="J141" s="45"/>
    </row>
    <row r="142" spans="2:10" x14ac:dyDescent="0.25">
      <c r="B142" s="13" t="s">
        <v>295</v>
      </c>
      <c r="C142" s="14" t="s">
        <v>303</v>
      </c>
      <c r="D142" s="14"/>
      <c r="E142" s="14"/>
      <c r="F142" s="14" t="s">
        <v>14</v>
      </c>
      <c r="G142" s="48" t="s">
        <v>22</v>
      </c>
      <c r="H142" s="53" t="s">
        <v>304</v>
      </c>
      <c r="I142" s="15" t="s">
        <v>305</v>
      </c>
      <c r="J142" s="45"/>
    </row>
    <row r="143" spans="2:10" x14ac:dyDescent="0.25">
      <c r="B143" s="13" t="s">
        <v>295</v>
      </c>
      <c r="C143" s="14" t="s">
        <v>306</v>
      </c>
      <c r="D143" s="14"/>
      <c r="E143" s="14"/>
      <c r="F143" s="14" t="s">
        <v>14</v>
      </c>
      <c r="G143" s="48" t="s">
        <v>22</v>
      </c>
      <c r="H143" s="53" t="s">
        <v>307</v>
      </c>
      <c r="I143" s="54" t="s">
        <v>308</v>
      </c>
      <c r="J143" s="45"/>
    </row>
    <row r="144" spans="2:10" x14ac:dyDescent="0.25">
      <c r="B144" s="13" t="s">
        <v>295</v>
      </c>
      <c r="C144" s="14" t="s">
        <v>309</v>
      </c>
      <c r="D144" s="14"/>
      <c r="E144" s="14"/>
      <c r="F144" s="14" t="s">
        <v>14</v>
      </c>
      <c r="G144" s="48" t="s">
        <v>22</v>
      </c>
      <c r="H144" s="53" t="s">
        <v>310</v>
      </c>
      <c r="I144" s="54" t="s">
        <v>311</v>
      </c>
      <c r="J144" s="45"/>
    </row>
    <row r="145" spans="2:10" x14ac:dyDescent="0.25">
      <c r="B145" s="13" t="s">
        <v>312</v>
      </c>
      <c r="C145" s="14" t="s">
        <v>313</v>
      </c>
      <c r="D145" s="14"/>
      <c r="E145" s="14"/>
      <c r="F145" s="14" t="s">
        <v>14</v>
      </c>
      <c r="G145" s="48" t="s">
        <v>34</v>
      </c>
      <c r="H145" s="53" t="s">
        <v>314</v>
      </c>
      <c r="I145" s="54"/>
      <c r="J145" s="45"/>
    </row>
    <row r="146" spans="2:10" x14ac:dyDescent="0.25">
      <c r="B146" s="13" t="s">
        <v>312</v>
      </c>
      <c r="C146" s="14" t="s">
        <v>315</v>
      </c>
      <c r="D146" s="14"/>
      <c r="E146" s="14" t="s">
        <v>13</v>
      </c>
      <c r="F146" s="14" t="s">
        <v>14</v>
      </c>
      <c r="G146" s="48" t="s">
        <v>34</v>
      </c>
      <c r="H146" s="53" t="s">
        <v>316</v>
      </c>
      <c r="I146" s="54" t="s">
        <v>317</v>
      </c>
      <c r="J146" s="45"/>
    </row>
    <row r="147" spans="2:10" s="44" customFormat="1" x14ac:dyDescent="0.25">
      <c r="B147" s="13" t="s">
        <v>312</v>
      </c>
      <c r="C147" s="14" t="s">
        <v>318</v>
      </c>
      <c r="D147" s="14"/>
      <c r="E147" s="14"/>
      <c r="F147" s="14" t="s">
        <v>14</v>
      </c>
      <c r="G147" s="48" t="s">
        <v>34</v>
      </c>
      <c r="H147" s="21" t="s">
        <v>319</v>
      </c>
      <c r="I147" s="54" t="s">
        <v>320</v>
      </c>
      <c r="J147" s="45"/>
    </row>
    <row r="148" spans="2:10" x14ac:dyDescent="0.25">
      <c r="B148" s="13" t="s">
        <v>312</v>
      </c>
      <c r="C148" s="14" t="s">
        <v>321</v>
      </c>
      <c r="D148" s="14"/>
      <c r="E148" s="14"/>
      <c r="F148" s="14" t="str">
        <f>IF(I145="VB - Manual reorder point planning","X"," ")</f>
        <v xml:space="preserve"> </v>
      </c>
      <c r="G148" s="48" t="s">
        <v>34</v>
      </c>
      <c r="H148" s="53" t="s">
        <v>322</v>
      </c>
      <c r="I148" s="54"/>
      <c r="J148" s="45"/>
    </row>
    <row r="149" spans="2:10" x14ac:dyDescent="0.25">
      <c r="B149" s="13" t="s">
        <v>312</v>
      </c>
      <c r="C149" s="14" t="s">
        <v>323</v>
      </c>
      <c r="D149" s="14"/>
      <c r="E149" s="14"/>
      <c r="F149" s="14" t="s">
        <v>14</v>
      </c>
      <c r="G149" s="48" t="s">
        <v>34</v>
      </c>
      <c r="H149" s="21" t="s">
        <v>324</v>
      </c>
      <c r="I149" s="54"/>
      <c r="J149" s="45"/>
    </row>
    <row r="150" spans="2:10" x14ac:dyDescent="0.25">
      <c r="B150" s="13" t="s">
        <v>312</v>
      </c>
      <c r="C150" s="14" t="s">
        <v>325</v>
      </c>
      <c r="D150" s="14"/>
      <c r="E150" s="14"/>
      <c r="F150" s="14" t="s">
        <v>14</v>
      </c>
      <c r="G150" s="48" t="s">
        <v>34</v>
      </c>
      <c r="H150" s="21" t="s">
        <v>326</v>
      </c>
      <c r="I150" s="54"/>
      <c r="J150" s="45"/>
    </row>
    <row r="151" spans="2:10" x14ac:dyDescent="0.25">
      <c r="B151" s="13" t="s">
        <v>312</v>
      </c>
      <c r="C151" s="14" t="s">
        <v>327</v>
      </c>
      <c r="D151" s="14"/>
      <c r="E151" s="14"/>
      <c r="F151" s="14"/>
      <c r="G151" s="48" t="s">
        <v>34</v>
      </c>
      <c r="H151" s="3" t="s">
        <v>328</v>
      </c>
      <c r="I151" s="54"/>
      <c r="J151" s="45"/>
    </row>
    <row r="152" spans="2:10" x14ac:dyDescent="0.25">
      <c r="B152" s="13" t="s">
        <v>312</v>
      </c>
      <c r="C152" s="14" t="s">
        <v>329</v>
      </c>
      <c r="D152" s="14"/>
      <c r="E152" s="14"/>
      <c r="F152" s="14" t="s">
        <v>14</v>
      </c>
      <c r="G152" s="48" t="s">
        <v>34</v>
      </c>
      <c r="H152" s="21" t="s">
        <v>330</v>
      </c>
      <c r="I152" s="54"/>
      <c r="J152" s="45"/>
    </row>
    <row r="153" spans="2:10" x14ac:dyDescent="0.25">
      <c r="B153" s="13" t="s">
        <v>312</v>
      </c>
      <c r="C153" s="14" t="s">
        <v>331</v>
      </c>
      <c r="D153" s="14"/>
      <c r="E153" s="14"/>
      <c r="F153" s="14"/>
      <c r="G153" s="48" t="s">
        <v>34</v>
      </c>
      <c r="H153" s="21" t="s">
        <v>332</v>
      </c>
      <c r="I153" s="54"/>
      <c r="J153" s="45"/>
    </row>
    <row r="154" spans="2:10" x14ac:dyDescent="0.25">
      <c r="B154" s="13" t="s">
        <v>312</v>
      </c>
      <c r="C154" s="14" t="s">
        <v>333</v>
      </c>
      <c r="D154" s="14"/>
      <c r="E154" s="14"/>
      <c r="F154" s="14" t="s">
        <v>14</v>
      </c>
      <c r="G154" s="48" t="s">
        <v>34</v>
      </c>
      <c r="H154" s="53" t="s">
        <v>334</v>
      </c>
      <c r="I154" s="54"/>
      <c r="J154" s="45"/>
    </row>
    <row r="155" spans="2:10" x14ac:dyDescent="0.25">
      <c r="B155" s="13" t="s">
        <v>312</v>
      </c>
      <c r="C155" s="14" t="s">
        <v>335</v>
      </c>
      <c r="D155" s="14"/>
      <c r="E155" s="14"/>
      <c r="F155" s="14" t="str">
        <f>IF(I149="FX - Fixed Lotsize","X"," ")</f>
        <v xml:space="preserve"> </v>
      </c>
      <c r="G155" s="48" t="s">
        <v>34</v>
      </c>
      <c r="H155" s="3" t="s">
        <v>336</v>
      </c>
      <c r="I155" s="54"/>
      <c r="J155" s="45"/>
    </row>
    <row r="156" spans="2:10" x14ac:dyDescent="0.25">
      <c r="B156" s="13" t="s">
        <v>337</v>
      </c>
      <c r="C156" s="14" t="s">
        <v>338</v>
      </c>
      <c r="D156" s="14"/>
      <c r="E156" s="14"/>
      <c r="F156" s="14" t="s">
        <v>14</v>
      </c>
      <c r="G156" s="48" t="s">
        <v>34</v>
      </c>
      <c r="H156" s="53" t="s">
        <v>339</v>
      </c>
      <c r="I156" s="54"/>
      <c r="J156" s="45"/>
    </row>
    <row r="157" spans="2:10" x14ac:dyDescent="0.25">
      <c r="B157" s="13" t="s">
        <v>337</v>
      </c>
      <c r="C157" s="14" t="s">
        <v>340</v>
      </c>
      <c r="D157" s="14"/>
      <c r="E157" s="14"/>
      <c r="F157" s="14" t="s">
        <v>14</v>
      </c>
      <c r="G157" s="48" t="s">
        <v>34</v>
      </c>
      <c r="H157" s="53" t="s">
        <v>341</v>
      </c>
      <c r="I157" s="54" t="s">
        <v>342</v>
      </c>
      <c r="J157" s="45"/>
    </row>
    <row r="158" spans="2:10" x14ac:dyDescent="0.25">
      <c r="B158" s="13" t="s">
        <v>337</v>
      </c>
      <c r="C158" s="14" t="s">
        <v>343</v>
      </c>
      <c r="D158" s="14"/>
      <c r="E158" s="14"/>
      <c r="F158" s="14" t="s">
        <v>14</v>
      </c>
      <c r="G158" s="48" t="s">
        <v>34</v>
      </c>
      <c r="H158" s="86" t="s">
        <v>344</v>
      </c>
      <c r="I158" s="54"/>
      <c r="J158" s="45"/>
    </row>
    <row r="159" spans="2:10" x14ac:dyDescent="0.25">
      <c r="B159" s="13" t="s">
        <v>337</v>
      </c>
      <c r="C159" s="14" t="s">
        <v>345</v>
      </c>
      <c r="D159" s="14"/>
      <c r="E159" s="14"/>
      <c r="F159" s="14" t="s">
        <v>14</v>
      </c>
      <c r="G159" s="48" t="s">
        <v>34</v>
      </c>
      <c r="H159" s="53" t="s">
        <v>346</v>
      </c>
      <c r="I159" s="54" t="s">
        <v>347</v>
      </c>
      <c r="J159" s="45"/>
    </row>
    <row r="160" spans="2:10" x14ac:dyDescent="0.25">
      <c r="B160" s="13" t="s">
        <v>337</v>
      </c>
      <c r="C160" s="14" t="s">
        <v>348</v>
      </c>
      <c r="D160" s="14"/>
      <c r="E160" s="14"/>
      <c r="F160" s="14"/>
      <c r="G160" s="48" t="s">
        <v>34</v>
      </c>
      <c r="H160" s="3" t="s">
        <v>349</v>
      </c>
      <c r="I160" s="54"/>
      <c r="J160" s="45"/>
    </row>
    <row r="161" spans="2:10" x14ac:dyDescent="0.25">
      <c r="B161" s="13" t="s">
        <v>337</v>
      </c>
      <c r="C161" s="14" t="s">
        <v>350</v>
      </c>
      <c r="D161" s="14"/>
      <c r="E161" s="14"/>
      <c r="F161" s="14" t="s">
        <v>14</v>
      </c>
      <c r="G161" s="48" t="s">
        <v>34</v>
      </c>
      <c r="H161" s="53" t="s">
        <v>351</v>
      </c>
      <c r="I161" s="54"/>
      <c r="J161" s="45"/>
    </row>
    <row r="162" spans="2:10" x14ac:dyDescent="0.25">
      <c r="B162" s="13" t="s">
        <v>337</v>
      </c>
      <c r="C162" s="14" t="s">
        <v>352</v>
      </c>
      <c r="D162" s="14"/>
      <c r="E162" s="14"/>
      <c r="F162" s="14" t="s">
        <v>14</v>
      </c>
      <c r="G162" s="48" t="s">
        <v>34</v>
      </c>
      <c r="H162" s="3" t="s">
        <v>353</v>
      </c>
      <c r="I162" s="54" t="s">
        <v>354</v>
      </c>
      <c r="J162" s="45"/>
    </row>
    <row r="163" spans="2:10" x14ac:dyDescent="0.25">
      <c r="B163" s="13" t="s">
        <v>355</v>
      </c>
      <c r="C163" s="14" t="s">
        <v>356</v>
      </c>
      <c r="D163" s="14"/>
      <c r="E163" s="14"/>
      <c r="F163" s="14" t="s">
        <v>14</v>
      </c>
      <c r="G163" s="48" t="s">
        <v>34</v>
      </c>
      <c r="H163" s="53" t="s">
        <v>357</v>
      </c>
      <c r="I163" s="54" t="s">
        <v>358</v>
      </c>
      <c r="J163" s="45"/>
    </row>
    <row r="164" spans="2:10" x14ac:dyDescent="0.25">
      <c r="B164" s="13" t="s">
        <v>355</v>
      </c>
      <c r="C164" s="14" t="s">
        <v>359</v>
      </c>
      <c r="D164" s="14"/>
      <c r="E164" s="14"/>
      <c r="F164" s="14" t="s">
        <v>14</v>
      </c>
      <c r="G164" s="48" t="s">
        <v>34</v>
      </c>
      <c r="H164" s="53" t="s">
        <v>360</v>
      </c>
      <c r="I164" s="54" t="s">
        <v>361</v>
      </c>
      <c r="J164" s="45"/>
    </row>
    <row r="165" spans="2:10" x14ac:dyDescent="0.25">
      <c r="B165" s="13" t="s">
        <v>355</v>
      </c>
      <c r="C165" s="14" t="s">
        <v>362</v>
      </c>
      <c r="D165" s="14"/>
      <c r="E165" s="14"/>
      <c r="F165" s="14" t="s">
        <v>14</v>
      </c>
      <c r="G165" s="48" t="s">
        <v>34</v>
      </c>
      <c r="H165" s="53" t="s">
        <v>363</v>
      </c>
      <c r="I165" s="54" t="s">
        <v>302</v>
      </c>
      <c r="J165" s="45"/>
    </row>
    <row r="166" spans="2:10" x14ac:dyDescent="0.25">
      <c r="B166" s="13" t="s">
        <v>355</v>
      </c>
      <c r="C166" s="14" t="s">
        <v>364</v>
      </c>
      <c r="D166" s="14"/>
      <c r="E166" s="14"/>
      <c r="F166" s="14" t="s">
        <v>14</v>
      </c>
      <c r="G166" s="48" t="s">
        <v>34</v>
      </c>
      <c r="H166" s="3" t="s">
        <v>365</v>
      </c>
      <c r="I166" s="16" t="s">
        <v>366</v>
      </c>
      <c r="J166" s="45"/>
    </row>
    <row r="167" spans="2:10" x14ac:dyDescent="0.25">
      <c r="B167" s="13" t="s">
        <v>355</v>
      </c>
      <c r="C167" s="14" t="s">
        <v>367</v>
      </c>
      <c r="D167" s="14"/>
      <c r="E167" s="14"/>
      <c r="F167" s="14" t="s">
        <v>14</v>
      </c>
      <c r="G167" s="48" t="s">
        <v>34</v>
      </c>
      <c r="H167" s="53" t="s">
        <v>368</v>
      </c>
      <c r="I167" s="54" t="s">
        <v>369</v>
      </c>
      <c r="J167" s="45"/>
    </row>
    <row r="168" spans="2:10" x14ac:dyDescent="0.25">
      <c r="B168" s="13" t="s">
        <v>355</v>
      </c>
      <c r="C168" s="14" t="s">
        <v>370</v>
      </c>
      <c r="D168" s="14"/>
      <c r="E168" s="14"/>
      <c r="F168" s="14" t="s">
        <v>14</v>
      </c>
      <c r="G168" s="48" t="s">
        <v>34</v>
      </c>
      <c r="H168" s="3" t="s">
        <v>371</v>
      </c>
      <c r="I168" s="54" t="s">
        <v>372</v>
      </c>
      <c r="J168" s="45"/>
    </row>
    <row r="169" spans="2:10" x14ac:dyDescent="0.25">
      <c r="B169" s="13" t="s">
        <v>373</v>
      </c>
      <c r="C169" s="14" t="s">
        <v>374</v>
      </c>
      <c r="D169" s="14"/>
      <c r="E169" s="14"/>
      <c r="F169" s="14" t="s">
        <v>14</v>
      </c>
      <c r="G169" s="48" t="s">
        <v>34</v>
      </c>
      <c r="H169" s="17" t="s">
        <v>375</v>
      </c>
      <c r="I169" s="57" t="s">
        <v>450</v>
      </c>
      <c r="J169" s="45"/>
    </row>
    <row r="170" spans="2:10" x14ac:dyDescent="0.25">
      <c r="B170" s="142" t="s">
        <v>376</v>
      </c>
      <c r="C170" s="143"/>
      <c r="D170" s="143"/>
      <c r="E170" s="143"/>
      <c r="F170" s="143"/>
      <c r="G170" s="143"/>
      <c r="H170" s="143"/>
      <c r="I170" s="144"/>
      <c r="J170" s="45"/>
    </row>
    <row r="171" spans="2:10" x14ac:dyDescent="0.25">
      <c r="B171" s="13" t="s">
        <v>377</v>
      </c>
      <c r="C171" s="14" t="s">
        <v>378</v>
      </c>
      <c r="D171" s="14"/>
      <c r="E171" s="14" t="s">
        <v>13</v>
      </c>
      <c r="F171" s="14" t="s">
        <v>14</v>
      </c>
      <c r="G171" s="48" t="s">
        <v>22</v>
      </c>
      <c r="H171" s="53" t="s">
        <v>379</v>
      </c>
      <c r="I171" s="54" t="s">
        <v>380</v>
      </c>
      <c r="J171" s="45"/>
    </row>
    <row r="172" spans="2:10" x14ac:dyDescent="0.25">
      <c r="B172" s="13" t="s">
        <v>377</v>
      </c>
      <c r="C172" s="14" t="s">
        <v>381</v>
      </c>
      <c r="D172" s="14"/>
      <c r="E172" s="14" t="s">
        <v>13</v>
      </c>
      <c r="F172" s="14" t="s">
        <v>14</v>
      </c>
      <c r="G172" s="48" t="s">
        <v>94</v>
      </c>
      <c r="H172" s="53" t="s">
        <v>382</v>
      </c>
      <c r="I172" s="54"/>
      <c r="J172" s="45"/>
    </row>
    <row r="173" spans="2:10" x14ac:dyDescent="0.25">
      <c r="B173" s="13" t="s">
        <v>377</v>
      </c>
      <c r="C173" s="14" t="s">
        <v>383</v>
      </c>
      <c r="D173" s="14"/>
      <c r="E173" s="14"/>
      <c r="F173" s="14" t="s">
        <v>13</v>
      </c>
      <c r="G173" s="48" t="s">
        <v>15</v>
      </c>
      <c r="H173" s="11" t="s">
        <v>384</v>
      </c>
      <c r="I173" s="54"/>
      <c r="J173" s="45"/>
    </row>
    <row r="174" spans="2:10" s="44" customFormat="1" x14ac:dyDescent="0.25">
      <c r="B174" s="29" t="s">
        <v>385</v>
      </c>
      <c r="C174" s="30" t="s">
        <v>386</v>
      </c>
      <c r="D174" s="30"/>
      <c r="E174" s="30"/>
      <c r="F174" s="30"/>
      <c r="G174" s="48" t="s">
        <v>387</v>
      </c>
      <c r="H174" s="31" t="s">
        <v>388</v>
      </c>
      <c r="I174" s="32"/>
      <c r="J174" s="45"/>
    </row>
    <row r="175" spans="2:10" s="10" customFormat="1" x14ac:dyDescent="0.25">
      <c r="B175" s="18" t="s">
        <v>389</v>
      </c>
      <c r="C175" s="19" t="s">
        <v>390</v>
      </c>
      <c r="D175" s="19"/>
      <c r="E175" s="19"/>
      <c r="F175" s="19" t="s">
        <v>14</v>
      </c>
      <c r="G175" s="48" t="s">
        <v>22</v>
      </c>
      <c r="H175" s="20" t="s">
        <v>391</v>
      </c>
      <c r="I175" s="54" t="s">
        <v>239</v>
      </c>
      <c r="J175" s="45"/>
    </row>
    <row r="176" spans="2:10" s="10" customFormat="1" x14ac:dyDescent="0.25">
      <c r="B176" s="18" t="s">
        <v>389</v>
      </c>
      <c r="C176" s="19" t="s">
        <v>392</v>
      </c>
      <c r="D176" s="19"/>
      <c r="E176" s="19"/>
      <c r="F176" s="14" t="str">
        <f>IF(I175="YES","X"," ")</f>
        <v xml:space="preserve"> </v>
      </c>
      <c r="G176" s="48" t="s">
        <v>22</v>
      </c>
      <c r="H176" s="20" t="s">
        <v>393</v>
      </c>
      <c r="I176" s="54"/>
      <c r="J176" s="45"/>
    </row>
    <row r="177" spans="2:10" s="10" customFormat="1" x14ac:dyDescent="0.25">
      <c r="B177" s="18" t="s">
        <v>389</v>
      </c>
      <c r="C177" s="19" t="s">
        <v>394</v>
      </c>
      <c r="D177" s="19"/>
      <c r="E177" s="19"/>
      <c r="F177" s="19" t="s">
        <v>14</v>
      </c>
      <c r="G177" s="48" t="s">
        <v>94</v>
      </c>
      <c r="H177" s="21" t="s">
        <v>395</v>
      </c>
      <c r="I177" s="15" t="s">
        <v>305</v>
      </c>
      <c r="J177" s="45"/>
    </row>
    <row r="178" spans="2:10" s="10" customFormat="1" x14ac:dyDescent="0.25">
      <c r="B178" s="18" t="s">
        <v>389</v>
      </c>
      <c r="C178" s="19" t="s">
        <v>396</v>
      </c>
      <c r="D178" s="19"/>
      <c r="E178" s="19"/>
      <c r="F178" s="19" t="s">
        <v>14</v>
      </c>
      <c r="G178" s="48" t="s">
        <v>94</v>
      </c>
      <c r="H178" s="20" t="s">
        <v>397</v>
      </c>
      <c r="I178" s="58" t="s">
        <v>398</v>
      </c>
      <c r="J178" s="45"/>
    </row>
    <row r="179" spans="2:10" s="10" customFormat="1" x14ac:dyDescent="0.25">
      <c r="B179" s="74" t="s">
        <v>389</v>
      </c>
      <c r="C179" s="19" t="s">
        <v>399</v>
      </c>
      <c r="D179" s="75"/>
      <c r="E179" s="75"/>
      <c r="F179" s="75" t="s">
        <v>14</v>
      </c>
      <c r="G179" s="76" t="s">
        <v>22</v>
      </c>
      <c r="H179" s="77" t="s">
        <v>458</v>
      </c>
      <c r="I179" s="78" t="s">
        <v>400</v>
      </c>
      <c r="J179" s="45"/>
    </row>
    <row r="180" spans="2:10" x14ac:dyDescent="0.25">
      <c r="B180" s="142" t="s">
        <v>401</v>
      </c>
      <c r="C180" s="143"/>
      <c r="D180" s="143"/>
      <c r="E180" s="143"/>
      <c r="F180" s="143"/>
      <c r="G180" s="143"/>
      <c r="H180" s="143"/>
      <c r="I180" s="144"/>
      <c r="J180" s="45"/>
    </row>
    <row r="181" spans="2:10" x14ac:dyDescent="0.25">
      <c r="B181" s="51" t="s">
        <v>402</v>
      </c>
      <c r="C181" s="52" t="s">
        <v>403</v>
      </c>
      <c r="D181" s="52"/>
      <c r="E181" s="52"/>
      <c r="F181" s="52" t="s">
        <v>14</v>
      </c>
      <c r="G181" s="48" t="s">
        <v>22</v>
      </c>
      <c r="H181" s="12" t="s">
        <v>404</v>
      </c>
      <c r="I181" s="54" t="s">
        <v>405</v>
      </c>
      <c r="J181" s="45"/>
    </row>
    <row r="182" spans="2:10" x14ac:dyDescent="0.25">
      <c r="B182" s="51" t="s">
        <v>402</v>
      </c>
      <c r="C182" s="52" t="s">
        <v>406</v>
      </c>
      <c r="D182" s="47" t="s">
        <v>13</v>
      </c>
      <c r="E182" s="47"/>
      <c r="F182" s="47" t="s">
        <v>14</v>
      </c>
      <c r="G182" s="48" t="s">
        <v>15</v>
      </c>
      <c r="H182" s="12" t="s">
        <v>407</v>
      </c>
      <c r="I182" s="54"/>
      <c r="J182" s="45"/>
    </row>
    <row r="183" spans="2:10" s="44" customFormat="1" x14ac:dyDescent="0.25">
      <c r="B183" s="51" t="s">
        <v>402</v>
      </c>
      <c r="C183" s="52"/>
      <c r="D183" s="52" t="s">
        <v>13</v>
      </c>
      <c r="E183" s="52"/>
      <c r="F183" s="52" t="s">
        <v>14</v>
      </c>
      <c r="G183" s="48" t="s">
        <v>15</v>
      </c>
      <c r="H183" s="12" t="s">
        <v>408</v>
      </c>
      <c r="I183" s="54"/>
      <c r="J183" s="45"/>
    </row>
    <row r="184" spans="2:10" x14ac:dyDescent="0.25">
      <c r="B184" s="51" t="s">
        <v>402</v>
      </c>
      <c r="C184" s="52" t="s">
        <v>409</v>
      </c>
      <c r="D184" s="47" t="s">
        <v>13</v>
      </c>
      <c r="E184" s="47"/>
      <c r="F184" s="47" t="s">
        <v>14</v>
      </c>
      <c r="G184" s="48" t="s">
        <v>22</v>
      </c>
      <c r="H184" s="12" t="s">
        <v>410</v>
      </c>
      <c r="I184" s="54" t="s">
        <v>456</v>
      </c>
      <c r="J184" s="45"/>
    </row>
    <row r="185" spans="2:10" x14ac:dyDescent="0.25">
      <c r="B185" s="51" t="s">
        <v>402</v>
      </c>
      <c r="C185" s="52" t="s">
        <v>411</v>
      </c>
      <c r="D185" s="47" t="s">
        <v>13</v>
      </c>
      <c r="E185" s="47"/>
      <c r="F185" s="47" t="s">
        <v>14</v>
      </c>
      <c r="G185" s="48" t="s">
        <v>22</v>
      </c>
      <c r="H185" s="12" t="s">
        <v>412</v>
      </c>
      <c r="I185" s="54" t="s">
        <v>413</v>
      </c>
      <c r="J185" s="45"/>
    </row>
    <row r="186" spans="2:10" x14ac:dyDescent="0.25">
      <c r="B186" s="51" t="s">
        <v>414</v>
      </c>
      <c r="C186" s="52" t="s">
        <v>415</v>
      </c>
      <c r="D186" s="47" t="s">
        <v>13</v>
      </c>
      <c r="E186" s="47"/>
      <c r="F186" s="47" t="s">
        <v>14</v>
      </c>
      <c r="G186" s="48" t="s">
        <v>22</v>
      </c>
      <c r="H186" s="12" t="s">
        <v>416</v>
      </c>
      <c r="I186" s="54" t="s">
        <v>456</v>
      </c>
      <c r="J186" s="45"/>
    </row>
    <row r="187" spans="2:10" x14ac:dyDescent="0.25">
      <c r="B187" s="51" t="s">
        <v>414</v>
      </c>
      <c r="C187" s="52" t="s">
        <v>417</v>
      </c>
      <c r="D187" s="47" t="s">
        <v>13</v>
      </c>
      <c r="E187" s="47"/>
      <c r="F187" s="47" t="s">
        <v>14</v>
      </c>
      <c r="G187" s="48" t="s">
        <v>22</v>
      </c>
      <c r="H187" s="12" t="s">
        <v>418</v>
      </c>
      <c r="I187" s="54"/>
      <c r="J187" s="45"/>
    </row>
    <row r="188" spans="2:10" x14ac:dyDescent="0.25">
      <c r="B188" s="51" t="s">
        <v>414</v>
      </c>
      <c r="C188" s="52" t="s">
        <v>419</v>
      </c>
      <c r="D188" s="47" t="s">
        <v>13</v>
      </c>
      <c r="E188" s="47"/>
      <c r="F188" s="47" t="s">
        <v>14</v>
      </c>
      <c r="G188" s="48" t="s">
        <v>34</v>
      </c>
      <c r="H188" s="12" t="s">
        <v>420</v>
      </c>
      <c r="I188" s="50"/>
      <c r="J188" s="45"/>
    </row>
    <row r="189" spans="2:10" x14ac:dyDescent="0.25">
      <c r="B189" s="51" t="s">
        <v>414</v>
      </c>
      <c r="C189" s="52" t="s">
        <v>421</v>
      </c>
      <c r="D189" s="52"/>
      <c r="E189" s="52"/>
      <c r="F189" s="52" t="s">
        <v>14</v>
      </c>
      <c r="G189" s="48" t="s">
        <v>22</v>
      </c>
      <c r="H189" s="12" t="s">
        <v>422</v>
      </c>
      <c r="I189" s="15" t="s">
        <v>305</v>
      </c>
      <c r="J189" s="45"/>
    </row>
    <row r="190" spans="2:10" s="44" customFormat="1" x14ac:dyDescent="0.25">
      <c r="B190" s="51" t="s">
        <v>414</v>
      </c>
      <c r="C190" s="52" t="s">
        <v>423</v>
      </c>
      <c r="D190" s="52"/>
      <c r="E190" s="52"/>
      <c r="F190" s="52" t="s">
        <v>14</v>
      </c>
      <c r="G190" s="48" t="s">
        <v>22</v>
      </c>
      <c r="H190" s="12" t="s">
        <v>424</v>
      </c>
      <c r="I190" s="15" t="s">
        <v>305</v>
      </c>
      <c r="J190" s="45"/>
    </row>
    <row r="191" spans="2:10" ht="25.5" x14ac:dyDescent="0.25">
      <c r="B191" s="51" t="s">
        <v>425</v>
      </c>
      <c r="C191" s="52" t="s">
        <v>426</v>
      </c>
      <c r="D191" s="52"/>
      <c r="E191" s="52"/>
      <c r="F191" s="52" t="s">
        <v>14</v>
      </c>
      <c r="G191" s="48" t="s">
        <v>427</v>
      </c>
      <c r="H191" s="139" t="s">
        <v>457</v>
      </c>
      <c r="I191" s="54"/>
      <c r="J191" s="45"/>
    </row>
    <row r="192" spans="2:10" s="44" customFormat="1" x14ac:dyDescent="0.25">
      <c r="B192" s="142" t="s">
        <v>428</v>
      </c>
      <c r="C192" s="143"/>
      <c r="D192" s="143"/>
      <c r="E192" s="143"/>
      <c r="F192" s="143"/>
      <c r="G192" s="143"/>
      <c r="H192" s="143"/>
      <c r="I192" s="144"/>
      <c r="J192" s="45"/>
    </row>
    <row r="193" spans="2:10" s="44" customFormat="1" x14ac:dyDescent="0.25">
      <c r="B193" s="18" t="s">
        <v>429</v>
      </c>
      <c r="C193" s="19" t="s">
        <v>430</v>
      </c>
      <c r="D193" s="19"/>
      <c r="E193" s="19" t="s">
        <v>13</v>
      </c>
      <c r="F193" s="19" t="s">
        <v>14</v>
      </c>
      <c r="G193" s="48" t="s">
        <v>94</v>
      </c>
      <c r="H193" s="20" t="s">
        <v>431</v>
      </c>
      <c r="I193" s="50"/>
      <c r="J193" s="45"/>
    </row>
    <row r="194" spans="2:10" s="44" customFormat="1" x14ac:dyDescent="0.25">
      <c r="B194" s="18" t="s">
        <v>429</v>
      </c>
      <c r="C194" s="19" t="s">
        <v>432</v>
      </c>
      <c r="D194" s="19"/>
      <c r="E194" s="19"/>
      <c r="F194" s="19" t="s">
        <v>14</v>
      </c>
      <c r="G194" s="48" t="s">
        <v>22</v>
      </c>
      <c r="H194" s="20" t="s">
        <v>433</v>
      </c>
      <c r="I194" s="50" t="s">
        <v>434</v>
      </c>
      <c r="J194" s="45"/>
    </row>
    <row r="195" spans="2:10" x14ac:dyDescent="0.25">
      <c r="B195" s="142" t="s">
        <v>435</v>
      </c>
      <c r="C195" s="143"/>
      <c r="D195" s="143"/>
      <c r="E195" s="143"/>
      <c r="F195" s="143"/>
      <c r="G195" s="143"/>
      <c r="H195" s="143"/>
      <c r="I195" s="144"/>
      <c r="J195" s="45"/>
    </row>
    <row r="196" spans="2:10" x14ac:dyDescent="0.25">
      <c r="B196" s="51" t="s">
        <v>436</v>
      </c>
      <c r="C196" s="48" t="s">
        <v>436</v>
      </c>
      <c r="D196" s="47" t="s">
        <v>13</v>
      </c>
      <c r="E196" s="47"/>
      <c r="F196" s="47" t="s">
        <v>14</v>
      </c>
      <c r="G196" s="48" t="s">
        <v>15</v>
      </c>
      <c r="H196" s="48" t="s">
        <v>437</v>
      </c>
      <c r="I196" s="54"/>
      <c r="J196" s="45"/>
    </row>
    <row r="197" spans="2:10" x14ac:dyDescent="0.25">
      <c r="B197" s="51" t="s">
        <v>436</v>
      </c>
      <c r="C197" s="48" t="s">
        <v>436</v>
      </c>
      <c r="D197" s="47" t="s">
        <v>13</v>
      </c>
      <c r="E197" s="47"/>
      <c r="F197" s="47" t="s">
        <v>14</v>
      </c>
      <c r="G197" s="48" t="s">
        <v>15</v>
      </c>
      <c r="H197" s="48" t="s">
        <v>438</v>
      </c>
      <c r="I197" s="54"/>
      <c r="J197" s="45"/>
    </row>
    <row r="198" spans="2:10" s="40" customFormat="1" ht="25.5" x14ac:dyDescent="0.25">
      <c r="B198" s="51" t="s">
        <v>436</v>
      </c>
      <c r="C198" s="48"/>
      <c r="D198" s="48"/>
      <c r="E198" s="48"/>
      <c r="F198" s="48" t="s">
        <v>14</v>
      </c>
      <c r="G198" s="48" t="s">
        <v>15</v>
      </c>
      <c r="H198" s="73" t="s">
        <v>439</v>
      </c>
      <c r="I198" s="41"/>
      <c r="J198" s="45"/>
    </row>
    <row r="199" spans="2:10" s="44" customFormat="1" ht="25.5" x14ac:dyDescent="0.25">
      <c r="B199" s="51" t="s">
        <v>436</v>
      </c>
      <c r="C199" s="48"/>
      <c r="D199" s="48"/>
      <c r="E199" s="48"/>
      <c r="F199" s="48" t="s">
        <v>14</v>
      </c>
      <c r="G199" s="48" t="s">
        <v>15</v>
      </c>
      <c r="H199" s="73" t="s">
        <v>440</v>
      </c>
      <c r="I199" s="41"/>
      <c r="J199" s="45"/>
    </row>
    <row r="200" spans="2:10" s="44" customFormat="1" x14ac:dyDescent="0.25">
      <c r="B200" s="51"/>
      <c r="C200" s="48"/>
      <c r="D200" s="48"/>
      <c r="E200" s="48"/>
      <c r="F200" s="48" t="s">
        <v>14</v>
      </c>
      <c r="G200" s="48" t="s">
        <v>15</v>
      </c>
      <c r="H200" s="73" t="s">
        <v>461</v>
      </c>
      <c r="I200" s="41"/>
      <c r="J200" s="45"/>
    </row>
    <row r="201" spans="2:10" s="44" customFormat="1" ht="25.5" x14ac:dyDescent="0.25">
      <c r="B201" s="51" t="s">
        <v>436</v>
      </c>
      <c r="C201" s="48"/>
      <c r="D201" s="48"/>
      <c r="E201" s="48"/>
      <c r="F201" s="48"/>
      <c r="G201" s="48" t="s">
        <v>189</v>
      </c>
      <c r="H201" s="73" t="s">
        <v>441</v>
      </c>
      <c r="I201" s="54"/>
      <c r="J201" s="45"/>
    </row>
    <row r="202" spans="2:10" x14ac:dyDescent="0.25">
      <c r="B202" s="51" t="s">
        <v>436</v>
      </c>
      <c r="C202" s="48" t="s">
        <v>436</v>
      </c>
      <c r="D202" s="48"/>
      <c r="E202" s="48"/>
      <c r="F202" s="48" t="s">
        <v>14</v>
      </c>
      <c r="G202" s="48" t="s">
        <v>34</v>
      </c>
      <c r="H202" s="48" t="s">
        <v>442</v>
      </c>
      <c r="I202" s="54"/>
      <c r="J202" s="45"/>
    </row>
    <row r="203" spans="2:10" x14ac:dyDescent="0.25">
      <c r="B203" s="51" t="s">
        <v>436</v>
      </c>
      <c r="C203" s="48" t="s">
        <v>436</v>
      </c>
      <c r="D203" s="48"/>
      <c r="E203" s="48"/>
      <c r="F203" s="48"/>
      <c r="G203" s="48" t="s">
        <v>15</v>
      </c>
      <c r="H203" s="48" t="s">
        <v>443</v>
      </c>
      <c r="I203" s="54"/>
      <c r="J203" s="45"/>
    </row>
    <row r="204" spans="2:10" x14ac:dyDescent="0.25">
      <c r="B204" s="51" t="s">
        <v>436</v>
      </c>
      <c r="C204" s="48" t="s">
        <v>436</v>
      </c>
      <c r="D204" s="48"/>
      <c r="E204" s="48"/>
      <c r="F204" s="48"/>
      <c r="G204" s="48" t="s">
        <v>22</v>
      </c>
      <c r="H204" s="48" t="s">
        <v>444</v>
      </c>
      <c r="I204" s="54"/>
      <c r="J204" s="45"/>
    </row>
    <row r="205" spans="2:10" ht="15.75" thickBot="1" x14ac:dyDescent="0.3">
      <c r="B205" s="145"/>
      <c r="C205" s="146"/>
      <c r="D205" s="146"/>
      <c r="E205" s="146"/>
      <c r="F205" s="146"/>
      <c r="G205" s="146"/>
      <c r="H205" s="146"/>
      <c r="I205" s="22" t="s">
        <v>445</v>
      </c>
      <c r="J205" s="45"/>
    </row>
    <row r="207" spans="2:10" x14ac:dyDescent="0.25">
      <c r="B207" s="44"/>
      <c r="C207" s="23"/>
      <c r="D207" s="23"/>
      <c r="E207" s="23"/>
      <c r="F207" s="23"/>
      <c r="G207" s="24"/>
      <c r="J207" s="44"/>
    </row>
    <row r="208" spans="2:10" x14ac:dyDescent="0.25">
      <c r="B208" s="44"/>
      <c r="C208" s="44"/>
      <c r="G208" s="24"/>
      <c r="J208" s="44"/>
    </row>
    <row r="209" spans="2:10" x14ac:dyDescent="0.25">
      <c r="B209" s="44"/>
      <c r="C209" s="44"/>
      <c r="G209" s="24"/>
      <c r="J209" s="44"/>
    </row>
    <row r="210" spans="2:10" x14ac:dyDescent="0.25">
      <c r="B210" s="44"/>
      <c r="C210" s="25"/>
      <c r="D210" s="25"/>
      <c r="E210" s="25"/>
      <c r="F210" s="25"/>
      <c r="G210" s="26"/>
      <c r="H210" s="45"/>
      <c r="J210" s="44"/>
    </row>
    <row r="211" spans="2:10" x14ac:dyDescent="0.25">
      <c r="B211" s="44"/>
      <c r="C211" s="44"/>
      <c r="G211" s="27"/>
      <c r="H211" s="45"/>
      <c r="J211" s="44"/>
    </row>
    <row r="212" spans="2:10" s="2" customFormat="1" x14ac:dyDescent="0.25">
      <c r="B212" s="44"/>
      <c r="C212" s="44"/>
      <c r="D212" s="44"/>
      <c r="E212" s="44"/>
      <c r="F212" s="44"/>
      <c r="G212" s="27"/>
      <c r="H212" s="45"/>
      <c r="J212" s="44"/>
    </row>
    <row r="213" spans="2:10" s="2" customFormat="1" x14ac:dyDescent="0.25">
      <c r="B213" s="44"/>
      <c r="C213" s="44"/>
      <c r="D213" s="44"/>
      <c r="E213" s="44"/>
      <c r="F213" s="44"/>
      <c r="G213" s="27"/>
      <c r="J213" s="44"/>
    </row>
  </sheetData>
  <autoFilter ref="B4:I205"/>
  <customSheetViews>
    <customSheetView guid="{5A58501C-EFCC-4725-9AC2-9BAB6ADE0AD3}" scale="80" showPageBreaks="1" fitToPage="1" showAutoFilter="1" hiddenColumns="1">
      <selection activeCell="G18" sqref="G18"/>
      <pageMargins left="0" right="0" top="0" bottom="0" header="0" footer="0"/>
      <pageSetup paperSize="9" scale="55" fitToHeight="0" orientation="portrait" r:id="rId1"/>
      <headerFooter>
        <oddFooter>&amp;LVersion 5&amp;C&amp;P&amp;R&amp;A</oddFooter>
      </headerFooter>
      <autoFilter ref="B4:G196"/>
    </customSheetView>
    <customSheetView guid="{79C6FCFE-0DF9-404A-BB66-80C2D9B9FE8B}" showPageBreaks="1" fitToPage="1" showAutoFilter="1" hiddenColumns="1" view="pageLayout">
      <selection activeCell="B2" sqref="B2"/>
      <pageMargins left="0" right="0" top="0" bottom="0" header="0" footer="0"/>
      <pageSetup paperSize="9" scale="55" fitToHeight="0" orientation="portrait" r:id="rId2"/>
      <headerFooter>
        <oddFooter>&amp;LVersion 5&amp;C&amp;P&amp;R&amp;A</oddFooter>
      </headerFooter>
      <autoFilter ref="B4:G195"/>
    </customSheetView>
  </customSheetViews>
  <mergeCells count="10">
    <mergeCell ref="B3:H3"/>
    <mergeCell ref="B180:I180"/>
    <mergeCell ref="B195:I195"/>
    <mergeCell ref="B205:H205"/>
    <mergeCell ref="B5:I5"/>
    <mergeCell ref="B80:I80"/>
    <mergeCell ref="B115:I115"/>
    <mergeCell ref="B138:I138"/>
    <mergeCell ref="B170:I170"/>
    <mergeCell ref="B192:I192"/>
  </mergeCells>
  <conditionalFormatting sqref="I139:I141 I129:I130 I7 I196:I197 I204 I178:I179 I132:I136 I32:I33 I9:I11 I171:I173 I35:I38 I14:I19 I181:I187 I143:I157 I116 I64:I79 I40:I59 I118:I127 I159:I169 I201:I202">
    <cfRule type="notContainsBlanks" dxfId="42" priority="59">
      <formula>LEN(TRIM(I7))&gt;0</formula>
    </cfRule>
  </conditionalFormatting>
  <conditionalFormatting sqref="I178:I179">
    <cfRule type="notContainsBlanks" dxfId="41" priority="58">
      <formula>LEN(TRIM(I178))&gt;0</formula>
    </cfRule>
  </conditionalFormatting>
  <conditionalFormatting sqref="I128">
    <cfRule type="notContainsBlanks" dxfId="40" priority="57">
      <formula>LEN(TRIM(I128))&gt;0</formula>
    </cfRule>
  </conditionalFormatting>
  <conditionalFormatting sqref="I203">
    <cfRule type="notContainsBlanks" dxfId="39" priority="56">
      <formula>LEN(TRIM(I203))&gt;0</formula>
    </cfRule>
  </conditionalFormatting>
  <conditionalFormatting sqref="I189">
    <cfRule type="notContainsBlanks" dxfId="38" priority="53">
      <formula>LEN(TRIM(I189))&gt;0</formula>
    </cfRule>
  </conditionalFormatting>
  <conditionalFormatting sqref="I190">
    <cfRule type="notContainsBlanks" dxfId="37" priority="52">
      <formula>LEN(TRIM(I190))&gt;0</formula>
    </cfRule>
  </conditionalFormatting>
  <conditionalFormatting sqref="I177">
    <cfRule type="notContainsBlanks" dxfId="36" priority="51">
      <formula>LEN(TRIM(I177))&gt;0</formula>
    </cfRule>
  </conditionalFormatting>
  <conditionalFormatting sqref="I142">
    <cfRule type="notContainsBlanks" dxfId="35" priority="50">
      <formula>LEN(TRIM(I142))&gt;0</formula>
    </cfRule>
  </conditionalFormatting>
  <conditionalFormatting sqref="I12:I13">
    <cfRule type="notContainsBlanks" dxfId="34" priority="49">
      <formula>LEN(TRIM(I12))&gt;0</formula>
    </cfRule>
  </conditionalFormatting>
  <conditionalFormatting sqref="I131">
    <cfRule type="notContainsBlanks" dxfId="33" priority="47">
      <formula>LEN(TRIM(I131))&gt;0</formula>
    </cfRule>
  </conditionalFormatting>
  <conditionalFormatting sqref="I34">
    <cfRule type="notContainsBlanks" dxfId="32" priority="40">
      <formula>LEN(TRIM(I34))&gt;0</formula>
    </cfRule>
  </conditionalFormatting>
  <conditionalFormatting sqref="I194">
    <cfRule type="notContainsBlanks" dxfId="31" priority="35">
      <formula>LEN(TRIM(I194))&gt;0</formula>
    </cfRule>
  </conditionalFormatting>
  <conditionalFormatting sqref="I194">
    <cfRule type="notContainsBlanks" dxfId="30" priority="34">
      <formula>LEN(TRIM(I194))&gt;0</formula>
    </cfRule>
  </conditionalFormatting>
  <conditionalFormatting sqref="I193">
    <cfRule type="notContainsBlanks" dxfId="29" priority="33">
      <formula>LEN(TRIM(I193))&gt;0</formula>
    </cfRule>
  </conditionalFormatting>
  <conditionalFormatting sqref="I175">
    <cfRule type="notContainsBlanks" dxfId="28" priority="32">
      <formula>LEN(TRIM(I175))&gt;0</formula>
    </cfRule>
  </conditionalFormatting>
  <conditionalFormatting sqref="I175">
    <cfRule type="notContainsBlanks" dxfId="27" priority="31">
      <formula>LEN(TRIM(I175))&gt;0</formula>
    </cfRule>
  </conditionalFormatting>
  <conditionalFormatting sqref="I105:I112">
    <cfRule type="notContainsBlanks" dxfId="26" priority="30">
      <formula>LEN(TRIM(I105))&gt;0</formula>
    </cfRule>
  </conditionalFormatting>
  <conditionalFormatting sqref="I39">
    <cfRule type="notContainsBlanks" dxfId="25" priority="29">
      <formula>LEN(TRIM(I39))&gt;0</formula>
    </cfRule>
  </conditionalFormatting>
  <conditionalFormatting sqref="I6">
    <cfRule type="notContainsBlanks" dxfId="24" priority="28">
      <formula>LEN(TRIM(I6))&gt;0</formula>
    </cfRule>
  </conditionalFormatting>
  <conditionalFormatting sqref="I27:I31">
    <cfRule type="notContainsBlanks" dxfId="23" priority="27">
      <formula>LEN(TRIM(I27))&gt;0</formula>
    </cfRule>
  </conditionalFormatting>
  <conditionalFormatting sqref="I174">
    <cfRule type="notContainsBlanks" dxfId="22" priority="25">
      <formula>LEN(TRIM(I174))&gt;0</formula>
    </cfRule>
    <cfRule type="cellIs" dxfId="21" priority="26" operator="equal">
      <formula>""""""</formula>
    </cfRule>
  </conditionalFormatting>
  <conditionalFormatting sqref="I188">
    <cfRule type="notContainsBlanks" dxfId="20" priority="24">
      <formula>LEN(TRIM(I188))&gt;0</formula>
    </cfRule>
  </conditionalFormatting>
  <conditionalFormatting sqref="I188">
    <cfRule type="notContainsBlanks" dxfId="19" priority="23">
      <formula>LEN(TRIM(I188))&gt;0</formula>
    </cfRule>
  </conditionalFormatting>
  <conditionalFormatting sqref="I137">
    <cfRule type="notContainsBlanks" dxfId="18" priority="21">
      <formula>LEN(TRIM(I137))&gt;0</formula>
    </cfRule>
  </conditionalFormatting>
  <conditionalFormatting sqref="I114">
    <cfRule type="notContainsBlanks" dxfId="17" priority="19">
      <formula>LEN(TRIM(I114))&gt;0</formula>
    </cfRule>
  </conditionalFormatting>
  <conditionalFormatting sqref="I60">
    <cfRule type="notContainsBlanks" dxfId="16" priority="18">
      <formula>LEN(TRIM(I60))&gt;0</formula>
    </cfRule>
  </conditionalFormatting>
  <conditionalFormatting sqref="I117">
    <cfRule type="notContainsBlanks" dxfId="15" priority="17">
      <formula>LEN(TRIM(I117))&gt;0</formula>
    </cfRule>
  </conditionalFormatting>
  <conditionalFormatting sqref="I158">
    <cfRule type="notContainsBlanks" dxfId="14" priority="15">
      <formula>LEN(TRIM(I158))&gt;0</formula>
    </cfRule>
  </conditionalFormatting>
  <conditionalFormatting sqref="I61:I63">
    <cfRule type="notContainsBlanks" dxfId="13" priority="14">
      <formula>LEN(TRIM(I61))&gt;0</formula>
    </cfRule>
  </conditionalFormatting>
  <conditionalFormatting sqref="I82">
    <cfRule type="notContainsBlanks" dxfId="12" priority="12">
      <formula>LEN(TRIM(I82))&gt;0</formula>
    </cfRule>
  </conditionalFormatting>
  <conditionalFormatting sqref="I176">
    <cfRule type="notContainsBlanks" dxfId="11" priority="11">
      <formula>LEN(TRIM(I176))&gt;0</formula>
    </cfRule>
  </conditionalFormatting>
  <conditionalFormatting sqref="I103">
    <cfRule type="notContainsBlanks" dxfId="10" priority="10">
      <formula>LEN(TRIM(I103))&gt;0</formula>
    </cfRule>
  </conditionalFormatting>
  <conditionalFormatting sqref="I102">
    <cfRule type="notContainsBlanks" dxfId="9" priority="9">
      <formula>LEN(TRIM(I102))&gt;0</formula>
    </cfRule>
  </conditionalFormatting>
  <conditionalFormatting sqref="I100">
    <cfRule type="notContainsBlanks" dxfId="8" priority="8">
      <formula>LEN(TRIM(I100))&gt;0</formula>
    </cfRule>
  </conditionalFormatting>
  <conditionalFormatting sqref="I99">
    <cfRule type="notContainsBlanks" dxfId="7" priority="7">
      <formula>LEN(TRIM(I99))&gt;0</formula>
    </cfRule>
  </conditionalFormatting>
  <conditionalFormatting sqref="I97">
    <cfRule type="notContainsBlanks" dxfId="6" priority="6">
      <formula>LEN(TRIM(I97))&gt;0</formula>
    </cfRule>
  </conditionalFormatting>
  <conditionalFormatting sqref="I96">
    <cfRule type="notContainsBlanks" dxfId="5" priority="5">
      <formula>LEN(TRIM(I96))&gt;0</formula>
    </cfRule>
  </conditionalFormatting>
  <conditionalFormatting sqref="I94">
    <cfRule type="notContainsBlanks" dxfId="4" priority="4">
      <formula>LEN(TRIM(I94))&gt;0</formula>
    </cfRule>
  </conditionalFormatting>
  <conditionalFormatting sqref="I93">
    <cfRule type="notContainsBlanks" dxfId="3" priority="3">
      <formula>LEN(TRIM(I93))&gt;0</formula>
    </cfRule>
  </conditionalFormatting>
  <conditionalFormatting sqref="I20:I25">
    <cfRule type="notContainsBlanks" dxfId="2" priority="2">
      <formula>LEN(TRIM(I20))&gt;0</formula>
    </cfRule>
  </conditionalFormatting>
  <conditionalFormatting sqref="I26">
    <cfRule type="notContainsBlanks" dxfId="1" priority="1">
      <formula>LEN(TRIM(I26))&gt;0</formula>
    </cfRule>
  </conditionalFormatting>
  <conditionalFormatting sqref="I8">
    <cfRule type="notContainsBlanks" dxfId="0" priority="37">
      <formula>LEN(TRIM(#REF!))&gt;0</formula>
    </cfRule>
  </conditionalFormatting>
  <dataValidations count="56">
    <dataValidation type="list" allowBlank="1" showInputMessage="1" showErrorMessage="1" sqref="I101">
      <formula1>bebat4</formula1>
    </dataValidation>
    <dataValidation type="list" allowBlank="1" showInputMessage="1" showErrorMessage="1" sqref="I98">
      <formula1>bebat3</formula1>
    </dataValidation>
    <dataValidation type="list" allowBlank="1" showInputMessage="1" showErrorMessage="1" sqref="I95">
      <formula1>bebat2</formula1>
    </dataValidation>
    <dataValidation type="list" allowBlank="1" showInputMessage="1" showErrorMessage="1" sqref="I92">
      <formula1>bebat1</formula1>
    </dataValidation>
    <dataValidation type="list" allowBlank="1" showInputMessage="1" showErrorMessage="1" sqref="I143">
      <formula1>source</formula1>
    </dataValidation>
    <dataValidation type="list" allowBlank="1" showInputMessage="1" showErrorMessage="1" sqref="I130">
      <formula1>Batch</formula1>
    </dataValidation>
    <dataValidation type="list" allowBlank="1" showInputMessage="1" showErrorMessage="1" sqref="I184 I186">
      <formula1>ACCC</formula1>
    </dataValidation>
    <dataValidation type="list" allowBlank="1" showInputMessage="1" showErrorMessage="1" sqref="I134">
      <formula1>PROFI_HAWA</formula1>
    </dataValidation>
    <dataValidation type="list" allowBlank="1" showInputMessage="1" showErrorMessage="1" sqref="I91">
      <formula1>LPPFR</formula1>
    </dataValidation>
    <dataValidation type="list" allowBlank="1" showInputMessage="1" showErrorMessage="1" sqref="I83">
      <formula1>Z_LEGAL</formula1>
    </dataValidation>
    <dataValidation type="list" allowBlank="1" showInputMessage="1" showErrorMessage="1" sqref="I14">
      <formula1>SALES</formula1>
    </dataValidation>
    <dataValidation type="list" allowBlank="1" showInputMessage="1" showErrorMessage="1" sqref="I18 I12:I13">
      <formula1>PlantHAWA</formula1>
    </dataValidation>
    <dataValidation type="list" allowBlank="1" showInputMessage="1" showErrorMessage="1" sqref="I17">
      <formula1>zeroHtwenty</formula1>
    </dataValidation>
    <dataValidation type="list" allowBlank="1" showInputMessage="1" showErrorMessage="1" sqref="I33">
      <formula1>MATGR</formula1>
    </dataValidation>
    <dataValidation type="list" allowBlank="1" showInputMessage="1" showErrorMessage="1" sqref="I86 I111:I112 I105 I137 I114">
      <formula1>Z_SPARE</formula1>
    </dataValidation>
    <dataValidation type="list" allowBlank="1" showInputMessage="1" showErrorMessage="1" sqref="I84">
      <formula1>Z_REACH_FLAG</formula1>
    </dataValidation>
    <dataValidation type="list" allowBlank="1" showInputMessage="1" showErrorMessage="1" sqref="I87">
      <formula1>Z_STER</formula1>
    </dataValidation>
    <dataValidation type="list" allowBlank="1" showInputMessage="1" showErrorMessage="1" sqref="I81">
      <formula1>Z_CE</formula1>
    </dataValidation>
    <dataValidation type="list" allowBlank="1" showInputMessage="1" showErrorMessage="1" sqref="I45">
      <formula1>GENCAT1</formula1>
    </dataValidation>
    <dataValidation type="list" allowBlank="1" showInputMessage="1" showErrorMessage="1" sqref="I48 I64">
      <formula1>AltUoM</formula1>
    </dataValidation>
    <dataValidation type="list" allowBlank="1" showInputMessage="1" showErrorMessage="1" sqref="I52 I42 I68">
      <formula1>EANCAT</formula1>
    </dataValidation>
    <dataValidation type="list" allowBlank="1" showInputMessage="1" showErrorMessage="1" sqref="I119">
      <formula1>ROUND</formula1>
    </dataValidation>
    <dataValidation type="list" allowBlank="1" showInputMessage="1" showErrorMessage="1" sqref="I127">
      <formula1>BEBAT</formula1>
    </dataValidation>
    <dataValidation type="list" allowBlank="1" showInputMessage="1" showErrorMessage="1" sqref="I129">
      <formula1>TRANSGR</formula1>
    </dataValidation>
    <dataValidation type="list" allowBlank="1" showInputMessage="1" showErrorMessage="1" sqref="I124">
      <formula1>GI</formula1>
    </dataValidation>
    <dataValidation type="list" allowBlank="1" showInputMessage="1" showErrorMessage="1" sqref="I128 I175 I198:I200">
      <formula1>YN</formula1>
    </dataValidation>
    <dataValidation type="list" allowBlank="1" showInputMessage="1" showErrorMessage="1" sqref="I140">
      <formula1>PGROUP</formula1>
    </dataValidation>
    <dataValidation type="list" allowBlank="1" showInputMessage="1" showErrorMessage="1" sqref="I133">
      <formula1>SerialNuprof</formula1>
    </dataValidation>
    <dataValidation type="list" allowBlank="1" showInputMessage="1" showErrorMessage="1" sqref="I46">
      <formula1>MS</formula1>
    </dataValidation>
    <dataValidation type="list" allowBlank="1" showInputMessage="1" showErrorMessage="1" sqref="I145">
      <formula1>MRPHAWA</formula1>
    </dataValidation>
    <dataValidation type="list" allowBlank="1" showInputMessage="1" showErrorMessage="1" sqref="I146">
      <formula1>MRPCO</formula1>
    </dataValidation>
    <dataValidation type="list" allowBlank="1" showInputMessage="1" showErrorMessage="1" sqref="I157">
      <formula1>Fremd</formula1>
    </dataValidation>
    <dataValidation type="list" allowBlank="1" showInputMessage="1" showErrorMessage="1" sqref="I149">
      <formula1>LSZEFP</formula1>
    </dataValidation>
    <dataValidation type="list" allowBlank="1" showInputMessage="1" showErrorMessage="1" sqref="I158">
      <formula1>SpecProc</formula1>
    </dataValidation>
    <dataValidation type="list" allowBlank="1" showInputMessage="1" showErrorMessage="1" sqref="I159">
      <formula1>defaultstor</formula1>
    </dataValidation>
    <dataValidation type="list" allowBlank="1" showInputMessage="1" showErrorMessage="1" sqref="I161">
      <formula1>zerothree</formula1>
    </dataValidation>
    <dataValidation type="list" allowBlank="1" showInputMessage="1" showErrorMessage="1" sqref="I164:I165">
      <formula1>zerosixty</formula1>
    </dataValidation>
    <dataValidation type="list" allowBlank="1" showInputMessage="1" showErrorMessage="1" sqref="I168">
      <formula1>zerone</formula1>
    </dataValidation>
    <dataValidation type="list" allowBlank="1" showInputMessage="1" showErrorMessage="1" sqref="I163">
      <formula1>zerotwo</formula1>
    </dataValidation>
    <dataValidation type="list" allowBlank="1" showInputMessage="1" showErrorMessage="1" sqref="I167">
      <formula1>planningstratgr</formula1>
    </dataValidation>
    <dataValidation type="list" allowBlank="1" showInputMessage="1" showErrorMessage="1" sqref="I173">
      <formula1>TEMP</formula1>
    </dataValidation>
    <dataValidation type="list" allowBlank="1" showInputMessage="1" showErrorMessage="1" sqref="I185">
      <formula1>ValClass</formula1>
    </dataValidation>
    <dataValidation type="list" allowBlank="1" showInputMessage="1" showErrorMessage="1" sqref="I187">
      <formula1>ORI</formula1>
    </dataValidation>
    <dataValidation type="list" allowBlank="1" showInputMessage="1" showErrorMessage="1" sqref="I193">
      <formula1>SERIAL</formula1>
    </dataValidation>
    <dataValidation type="list" allowBlank="1" showInputMessage="1" showErrorMessage="1" sqref="I131">
      <formula1>loadingGR</formula1>
    </dataValidation>
    <dataValidation type="list" allowBlank="1" showInputMessage="1" showErrorMessage="1" sqref="I147">
      <formula1>MAPGR</formula1>
    </dataValidation>
    <dataValidation type="list" allowBlank="1" showInputMessage="1" showErrorMessage="1" sqref="I113">
      <formula1>HAWABATCH</formula1>
    </dataValidation>
    <dataValidation type="textLength" operator="lessThanOrEqual" allowBlank="1" showInputMessage="1" showErrorMessage="1" error="Material Description can not be longer as 18 characters" sqref="I6">
      <formula1>18</formula1>
    </dataValidation>
    <dataValidation type="textLength" operator="lessThanOrEqual" allowBlank="1" showInputMessage="1" showErrorMessage="1" error="Material Description can not be longer as 40 characters" sqref="I26:I31">
      <formula1>40</formula1>
    </dataValidation>
    <dataValidation type="list" allowBlank="1" showInputMessage="1" showErrorMessage="1" sqref="I174">
      <formula1>HAZARD</formula1>
    </dataValidation>
    <dataValidation type="list" allowBlank="1" showInputMessage="1" showErrorMessage="1" sqref="I188">
      <formula1>SPECIALFERT</formula1>
    </dataValidation>
    <dataValidation type="list" allowBlank="1" showInputMessage="1" showErrorMessage="1" sqref="I106 I108">
      <formula1>CLASS_SANCTION</formula1>
    </dataValidation>
    <dataValidation type="list" allowBlank="1" showInputMessage="1" showErrorMessage="1" sqref="I117">
      <formula1>XCHAIN</formula1>
    </dataValidation>
    <dataValidation type="list" allowBlank="1" showInputMessage="1" showErrorMessage="1" sqref="I85">
      <formula1>REACHSUBSTANCE</formula1>
    </dataValidation>
    <dataValidation type="list" allowBlank="1" showInputMessage="1" showErrorMessage="1" sqref="G139:G169 G196:G204 G193:G194 G6:G79 G181:G190 G171:G179 G116:G137 G81:G114">
      <formula1>#REF!</formula1>
    </dataValidation>
    <dataValidation type="list" allowBlank="1" showInputMessage="1" showErrorMessage="1" sqref="I10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r:id="rId3"/>
  <headerFooter>
    <oddFooter>&amp;LVersion 5&amp;C&amp;P&amp;R&amp;A</oddFooter>
  </headerFooter>
  <customProperties>
    <customPr name="_pios_id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92D0FC1FD784295583CB0E8DEECE8" ma:contentTypeVersion="6" ma:contentTypeDescription="Create a new document." ma:contentTypeScope="" ma:versionID="409375652bd4df9dd50ef32e74d95200">
  <xsd:schema xmlns:xsd="http://www.w3.org/2001/XMLSchema" xmlns:xs="http://www.w3.org/2001/XMLSchema" xmlns:p="http://schemas.microsoft.com/office/2006/metadata/properties" xmlns:ns2="f259d627-797c-486e-a875-7c158c7067ec" xmlns:ns3="d1736f64-3303-4f84-ac6a-e72f70f5cd27" targetNamespace="http://schemas.microsoft.com/office/2006/metadata/properties" ma:root="true" ma:fieldsID="fa29a2fe2d534579934823ecb577f378" ns2:_="" ns3:_="">
    <xsd:import namespace="f259d627-797c-486e-a875-7c158c7067ec"/>
    <xsd:import namespace="d1736f64-3303-4f84-ac6a-e72f70f5cd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Status_x0020_of_x0020_Documen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9d627-797c-486e-a875-7c158c7067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36f64-3303-4f84-ac6a-e72f70f5cd27" elementFormDefault="qualified">
    <xsd:import namespace="http://schemas.microsoft.com/office/2006/documentManagement/types"/>
    <xsd:import namespace="http://schemas.microsoft.com/office/infopath/2007/PartnerControls"/>
    <xsd:element name="Status_x0020_of_x0020_Document" ma:index="10" ma:displayName="Status of Document" ma:default="New" ma:format="Dropdown" ma:internalName="Status_x0020_of_x0020_Document">
      <xsd:simpleType>
        <xsd:restriction base="dms:Choice">
          <xsd:enumeration value="Approved"/>
          <xsd:enumeration value="Rejected"/>
          <xsd:enumeration value="New"/>
          <xsd:enumeration value="Review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tatus_x0020_of_x0020_Document xmlns="d1736f64-3303-4f84-ac6a-e72f70f5cd27">New</Status_x0020_of_x0020_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2DC34-27D7-4B6A-9660-781147FA8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9d627-797c-486e-a875-7c158c7067ec"/>
    <ds:schemaRef ds:uri="d1736f64-3303-4f84-ac6a-e72f70f5cd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499601-AE10-4A70-B729-02F052B8A7D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f259d627-797c-486e-a875-7c158c7067e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1736f64-3303-4f84-ac6a-e72f70f5cd2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00FE6B-3D9C-4513-8D60-A66B4EDABE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QS-702AA Intro</vt:lpstr>
      <vt:lpstr>Sharepoint</vt:lpstr>
      <vt:lpstr>QS-702C HAWA OCP-Trading Goods</vt:lpstr>
      <vt:lpstr>'QS-702AA Intro'!Print_Area</vt:lpstr>
      <vt:lpstr>'QS-702C HAWA OCP-Trading Goods'!Print_Titles</vt:lpstr>
      <vt:lpstr>SH_AVG</vt:lpstr>
      <vt:lpstr>SH_ITEM</vt:lpstr>
      <vt:lpstr>SH_NEXT</vt:lpstr>
      <vt:lpstr>SH_QTY</vt:lpstr>
      <vt:lpstr>SH_SAP_ITEM</vt:lpstr>
      <vt:lpstr>SH_TAB</vt:lpstr>
    </vt:vector>
  </TitlesOfParts>
  <Manager/>
  <Company>Terumo Europe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Adriaenssens Dieter</dc:creator>
  <cp:keywords/>
  <dc:description/>
  <cp:lastModifiedBy>Baklanova Svetlana</cp:lastModifiedBy>
  <cp:revision/>
  <dcterms:created xsi:type="dcterms:W3CDTF">2014-04-04T12:12:57Z</dcterms:created>
  <dcterms:modified xsi:type="dcterms:W3CDTF">2017-08-04T07:23:33Z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0x010100BA892D0FC1FD784295583CB0E8DEECE8</vt:lpwstr>
  </property>
  <property fmtid="{D5CDD505-2E9C-101B-9397-08002B2CF9AE}" pid="3" name="SH_NEXT">
    <vt:lpwstr/>
  </property>
  <property fmtid="{D5CDD505-2E9C-101B-9397-08002B2CF9AE}" pid="4" name="SH_TAB">
    <vt:lpwstr/>
  </property>
  <property fmtid="{D5CDD505-2E9C-101B-9397-08002B2CF9AE}" pid="5" name="SH_ITEM">
    <vt:lpwstr/>
  </property>
  <property fmtid="{D5CDD505-2E9C-101B-9397-08002B2CF9AE}" pid="6" name="SH_AVG">
    <vt:lpwstr/>
  </property>
</Properties>
</file>