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Gusev\Моя\Стереть\"/>
    </mc:Choice>
  </mc:AlternateContent>
  <bookViews>
    <workbookView xWindow="0" yWindow="0" windowWidth="28800" windowHeight="12930"/>
  </bookViews>
  <sheets>
    <sheet name="СМ.б" sheetId="3" r:id="rId1"/>
    <sheet name="Лист2" sheetId="2" r:id="rId2"/>
  </sheets>
  <externalReferences>
    <externalReference r:id="rId3"/>
  </externalReferences>
  <definedNames>
    <definedName name="_xlnm._FilterDatabase" localSheetId="0" hidden="1">СМ.б!$C$2:$H$230</definedName>
    <definedName name="zachto">[1]Супоришнома!$B$69:$B$113</definedName>
    <definedName name="дес">{"","бист","сӣ","чил","панҷоҳ","шаст","ҳафтод","ҳаштод","навад"}</definedName>
    <definedName name="ед">{"","як ","ду ","се ","чор ","панҷ ","шаш ","ҳафт ","ҳашт ","нӯҳ "}</definedName>
    <definedName name="_xlnm.Print_Titles" localSheetId="0">СМ.б!$3:$3</definedName>
    <definedName name="исх">OFFSET([1]Ташкилот!$B$2,,,MATCH("яя",[1]Ташкилот!$B$1:$B$100))</definedName>
    <definedName name="_xlnm.Print_Area" localSheetId="0">СМ.б!$C$3:$H$230</definedName>
    <definedName name="сот">{"","яксад","дусад","сесад","чорсад","панҷсад","шашсад","хафсад","ҳашсад","нӯҳсад"}</definedName>
    <definedName name="тшклт">OFFSET('[1]1'!$A$2,,,SUM(--NOT(ISERR('[1]1'!$A$1:$A$112)))-1)</definedName>
    <definedName name="цать">{"даҳ ","ёздаҳ ","дувоздаҳ ","сенздаҳ ","чордаҳ ","понздаҳ ","шонздаҳ ","ҳабдаҳ ","ҳаждаҳ ","нуздаҳ "}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30" i="3" l="1"/>
  <c r="D229" i="3"/>
  <c r="D228" i="3"/>
  <c r="D227" i="3"/>
  <c r="D226" i="3"/>
  <c r="D225" i="3"/>
  <c r="D223" i="3"/>
  <c r="D222" i="3"/>
  <c r="D220" i="3"/>
  <c r="D219" i="3"/>
  <c r="D218" i="3"/>
  <c r="D217" i="3"/>
  <c r="D214" i="3"/>
  <c r="D213" i="3"/>
  <c r="D212" i="3"/>
  <c r="D210" i="3"/>
  <c r="D207" i="3"/>
  <c r="D206" i="3"/>
  <c r="D205" i="3"/>
  <c r="D204" i="3"/>
  <c r="D203" i="3"/>
  <c r="D202" i="3"/>
  <c r="D201" i="3"/>
  <c r="D200" i="3"/>
  <c r="D198" i="3"/>
  <c r="D197" i="3"/>
  <c r="D196" i="3"/>
  <c r="D195" i="3"/>
  <c r="D192" i="3"/>
  <c r="D191" i="3"/>
  <c r="D190" i="3"/>
  <c r="D188" i="3"/>
  <c r="D187" i="3"/>
  <c r="D185" i="3"/>
  <c r="D184" i="3"/>
  <c r="D183" i="3"/>
  <c r="D181" i="3"/>
  <c r="D180" i="3"/>
  <c r="D179" i="3"/>
  <c r="D177" i="3"/>
  <c r="D176" i="3"/>
  <c r="D175" i="3"/>
  <c r="D173" i="3"/>
  <c r="D172" i="3"/>
  <c r="D170" i="3"/>
  <c r="D169" i="3"/>
  <c r="D168" i="3"/>
  <c r="D164" i="3"/>
  <c r="D162" i="3"/>
  <c r="D160" i="3"/>
  <c r="D158" i="3"/>
  <c r="D156" i="3"/>
  <c r="D153" i="3"/>
  <c r="D151" i="3"/>
  <c r="D149" i="3"/>
  <c r="D147" i="3"/>
  <c r="D145" i="3"/>
  <c r="D143" i="3"/>
  <c r="D141" i="3"/>
  <c r="D139" i="3"/>
  <c r="D137" i="3"/>
  <c r="D134" i="3"/>
  <c r="D132" i="3"/>
  <c r="D131" i="3"/>
  <c r="D129" i="3"/>
  <c r="D127" i="3"/>
  <c r="D123" i="3"/>
  <c r="D122" i="3"/>
  <c r="D121" i="3"/>
  <c r="D119" i="3"/>
  <c r="D118" i="3"/>
  <c r="D114" i="3"/>
  <c r="D112" i="3"/>
  <c r="D110" i="3"/>
  <c r="D108" i="3"/>
  <c r="D107" i="3"/>
  <c r="D106" i="3"/>
  <c r="D104" i="3"/>
  <c r="D103" i="3"/>
  <c r="D101" i="3"/>
  <c r="D100" i="3"/>
  <c r="D96" i="3"/>
  <c r="D95" i="3"/>
  <c r="D93" i="3"/>
  <c r="D92" i="3"/>
  <c r="D91" i="3"/>
  <c r="D87" i="3"/>
  <c r="D85" i="3"/>
  <c r="D84" i="3"/>
  <c r="D83" i="3"/>
  <c r="D82" i="3"/>
  <c r="D80" i="3"/>
  <c r="D76" i="3"/>
  <c r="D74" i="3"/>
  <c r="D71" i="3"/>
  <c r="D69" i="3"/>
  <c r="D68" i="3"/>
  <c r="D67" i="3"/>
  <c r="D66" i="3"/>
  <c r="D64" i="3"/>
  <c r="D63" i="3"/>
  <c r="D62" i="3"/>
  <c r="D61" i="3"/>
  <c r="D60" i="3"/>
  <c r="D59" i="3"/>
  <c r="D58" i="3"/>
  <c r="D56" i="3"/>
  <c r="D55" i="3"/>
  <c r="D54" i="3"/>
  <c r="D53" i="3"/>
  <c r="D51" i="3"/>
  <c r="D50" i="3"/>
  <c r="D49" i="3"/>
  <c r="D48" i="3"/>
  <c r="D47" i="3"/>
  <c r="D45" i="3"/>
  <c r="D44" i="3"/>
  <c r="D43" i="3"/>
  <c r="D42" i="3"/>
  <c r="D41" i="3"/>
  <c r="D40" i="3"/>
  <c r="D39" i="3"/>
  <c r="D38" i="3"/>
  <c r="D36" i="3"/>
  <c r="D35" i="3"/>
  <c r="D34" i="3"/>
  <c r="D33" i="3"/>
  <c r="D32" i="3"/>
  <c r="D31" i="3"/>
  <c r="D29" i="3"/>
  <c r="D27" i="3"/>
  <c r="D26" i="3"/>
  <c r="D25" i="3"/>
  <c r="D24" i="3"/>
  <c r="D23" i="3"/>
  <c r="D22" i="3"/>
  <c r="D21" i="3"/>
  <c r="D17" i="3"/>
  <c r="D16" i="3"/>
  <c r="D14" i="3"/>
  <c r="D11" i="3"/>
  <c r="D10" i="3"/>
  <c r="D9" i="3"/>
  <c r="D8" i="3"/>
  <c r="D7" i="3"/>
  <c r="D224" i="3" l="1"/>
  <c r="D221" i="3" s="1"/>
  <c r="D216" i="3" s="1"/>
  <c r="D215" i="3" s="1"/>
  <c r="D211" i="3" s="1"/>
  <c r="D209" i="3" s="1"/>
  <c r="H230" i="3"/>
  <c r="H229" i="3"/>
  <c r="H228" i="3"/>
  <c r="H227" i="3"/>
  <c r="H226" i="3"/>
  <c r="H225" i="3"/>
  <c r="G224" i="3"/>
  <c r="F224" i="3"/>
  <c r="E224" i="3"/>
  <c r="H223" i="3"/>
  <c r="H222" i="3"/>
  <c r="G221" i="3"/>
  <c r="F221" i="3"/>
  <c r="E221" i="3"/>
  <c r="H220" i="3"/>
  <c r="H219" i="3"/>
  <c r="H218" i="3"/>
  <c r="H217" i="3"/>
  <c r="G216" i="3"/>
  <c r="F216" i="3"/>
  <c r="E216" i="3"/>
  <c r="H214" i="3"/>
  <c r="H213" i="3"/>
  <c r="H212" i="3"/>
  <c r="G211" i="3"/>
  <c r="F211" i="3"/>
  <c r="E211" i="3"/>
  <c r="H210" i="3"/>
  <c r="G209" i="3"/>
  <c r="F209" i="3"/>
  <c r="E209" i="3"/>
  <c r="H207" i="3"/>
  <c r="H206" i="3"/>
  <c r="H205" i="3"/>
  <c r="H204" i="3"/>
  <c r="H203" i="3"/>
  <c r="H202" i="3"/>
  <c r="H201" i="3"/>
  <c r="H200" i="3"/>
  <c r="G199" i="3"/>
  <c r="F199" i="3"/>
  <c r="E199" i="3"/>
  <c r="H198" i="3"/>
  <c r="H197" i="3"/>
  <c r="H196" i="3"/>
  <c r="H195" i="3"/>
  <c r="G194" i="3"/>
  <c r="F194" i="3"/>
  <c r="E194" i="3"/>
  <c r="H192" i="3"/>
  <c r="H191" i="3"/>
  <c r="H190" i="3"/>
  <c r="G189" i="3"/>
  <c r="F189" i="3"/>
  <c r="E189" i="3"/>
  <c r="H188" i="3"/>
  <c r="H187" i="3"/>
  <c r="G186" i="3"/>
  <c r="F186" i="3"/>
  <c r="E186" i="3"/>
  <c r="H185" i="3"/>
  <c r="H184" i="3"/>
  <c r="H183" i="3"/>
  <c r="G182" i="3"/>
  <c r="F182" i="3"/>
  <c r="E182" i="3"/>
  <c r="H181" i="3"/>
  <c r="H180" i="3"/>
  <c r="H179" i="3"/>
  <c r="G178" i="3"/>
  <c r="F178" i="3"/>
  <c r="E178" i="3"/>
  <c r="H177" i="3"/>
  <c r="H176" i="3"/>
  <c r="H175" i="3"/>
  <c r="G174" i="3"/>
  <c r="F174" i="3"/>
  <c r="E174" i="3"/>
  <c r="H173" i="3"/>
  <c r="H172" i="3"/>
  <c r="G171" i="3"/>
  <c r="F171" i="3"/>
  <c r="E171" i="3"/>
  <c r="H170" i="3"/>
  <c r="H169" i="3"/>
  <c r="H168" i="3"/>
  <c r="G167" i="3"/>
  <c r="F167" i="3"/>
  <c r="E167" i="3"/>
  <c r="H164" i="3"/>
  <c r="G163" i="3"/>
  <c r="F163" i="3"/>
  <c r="E163" i="3"/>
  <c r="H162" i="3"/>
  <c r="G161" i="3"/>
  <c r="F161" i="3"/>
  <c r="E161" i="3"/>
  <c r="H160" i="3"/>
  <c r="G159" i="3"/>
  <c r="F159" i="3"/>
  <c r="E159" i="3"/>
  <c r="H158" i="3"/>
  <c r="G157" i="3"/>
  <c r="F157" i="3"/>
  <c r="E157" i="3"/>
  <c r="H156" i="3"/>
  <c r="G155" i="3"/>
  <c r="F155" i="3"/>
  <c r="E155" i="3"/>
  <c r="H153" i="3"/>
  <c r="G152" i="3"/>
  <c r="F152" i="3"/>
  <c r="E152" i="3"/>
  <c r="H151" i="3"/>
  <c r="G150" i="3"/>
  <c r="F150" i="3"/>
  <c r="E150" i="3"/>
  <c r="H149" i="3"/>
  <c r="G148" i="3"/>
  <c r="F148" i="3"/>
  <c r="E148" i="3"/>
  <c r="H147" i="3"/>
  <c r="G146" i="3"/>
  <c r="F146" i="3"/>
  <c r="E146" i="3"/>
  <c r="H145" i="3"/>
  <c r="G144" i="3"/>
  <c r="F144" i="3"/>
  <c r="E144" i="3"/>
  <c r="H143" i="3"/>
  <c r="G142" i="3"/>
  <c r="F142" i="3"/>
  <c r="E142" i="3"/>
  <c r="H141" i="3"/>
  <c r="G140" i="3"/>
  <c r="F140" i="3"/>
  <c r="E140" i="3"/>
  <c r="H139" i="3"/>
  <c r="G138" i="3"/>
  <c r="F138" i="3"/>
  <c r="E138" i="3"/>
  <c r="H137" i="3"/>
  <c r="G136" i="3"/>
  <c r="F136" i="3"/>
  <c r="E136" i="3"/>
  <c r="H134" i="3"/>
  <c r="G133" i="3"/>
  <c r="F133" i="3"/>
  <c r="E133" i="3"/>
  <c r="H132" i="3"/>
  <c r="H131" i="3"/>
  <c r="G130" i="3"/>
  <c r="F130" i="3"/>
  <c r="E130" i="3"/>
  <c r="H129" i="3"/>
  <c r="G128" i="3"/>
  <c r="F128" i="3"/>
  <c r="E128" i="3"/>
  <c r="H127" i="3"/>
  <c r="G126" i="3"/>
  <c r="F126" i="3"/>
  <c r="E126" i="3"/>
  <c r="H123" i="3"/>
  <c r="H122" i="3"/>
  <c r="H121" i="3"/>
  <c r="G120" i="3"/>
  <c r="F120" i="3"/>
  <c r="E120" i="3"/>
  <c r="H119" i="3"/>
  <c r="H118" i="3"/>
  <c r="G117" i="3"/>
  <c r="F117" i="3"/>
  <c r="E117" i="3"/>
  <c r="H114" i="3"/>
  <c r="G113" i="3"/>
  <c r="F113" i="3"/>
  <c r="E113" i="3"/>
  <c r="H112" i="3"/>
  <c r="G111" i="3"/>
  <c r="F111" i="3"/>
  <c r="E111" i="3"/>
  <c r="H110" i="3"/>
  <c r="G109" i="3"/>
  <c r="F109" i="3"/>
  <c r="E109" i="3"/>
  <c r="H108" i="3"/>
  <c r="H107" i="3"/>
  <c r="H106" i="3"/>
  <c r="G105" i="3"/>
  <c r="F105" i="3"/>
  <c r="E105" i="3"/>
  <c r="H104" i="3"/>
  <c r="H103" i="3"/>
  <c r="G102" i="3"/>
  <c r="F102" i="3"/>
  <c r="E102" i="3"/>
  <c r="H101" i="3"/>
  <c r="H100" i="3"/>
  <c r="G99" i="3"/>
  <c r="F99" i="3"/>
  <c r="E99" i="3"/>
  <c r="H96" i="3"/>
  <c r="H95" i="3"/>
  <c r="G94" i="3"/>
  <c r="F94" i="3"/>
  <c r="E94" i="3"/>
  <c r="H93" i="3"/>
  <c r="H92" i="3"/>
  <c r="H91" i="3"/>
  <c r="G90" i="3"/>
  <c r="F90" i="3"/>
  <c r="E90" i="3"/>
  <c r="H87" i="3"/>
  <c r="G86" i="3"/>
  <c r="F86" i="3"/>
  <c r="E86" i="3"/>
  <c r="H85" i="3"/>
  <c r="H84" i="3"/>
  <c r="H83" i="3"/>
  <c r="H82" i="3"/>
  <c r="G81" i="3"/>
  <c r="F81" i="3"/>
  <c r="E81" i="3"/>
  <c r="H80" i="3"/>
  <c r="G79" i="3"/>
  <c r="F79" i="3"/>
  <c r="E79" i="3"/>
  <c r="H76" i="3"/>
  <c r="G75" i="3"/>
  <c r="F75" i="3"/>
  <c r="E75" i="3"/>
  <c r="H74" i="3"/>
  <c r="G73" i="3"/>
  <c r="F73" i="3"/>
  <c r="E73" i="3"/>
  <c r="H71" i="3"/>
  <c r="G70" i="3"/>
  <c r="F70" i="3"/>
  <c r="E70" i="3"/>
  <c r="H69" i="3"/>
  <c r="H68" i="3"/>
  <c r="H67" i="3"/>
  <c r="H66" i="3"/>
  <c r="G65" i="3"/>
  <c r="F65" i="3"/>
  <c r="E65" i="3"/>
  <c r="H64" i="3"/>
  <c r="H63" i="3"/>
  <c r="H62" i="3"/>
  <c r="H61" i="3"/>
  <c r="H60" i="3"/>
  <c r="H59" i="3"/>
  <c r="H58" i="3"/>
  <c r="G57" i="3"/>
  <c r="F57" i="3"/>
  <c r="E57" i="3"/>
  <c r="H56" i="3"/>
  <c r="H55" i="3"/>
  <c r="H54" i="3"/>
  <c r="H53" i="3"/>
  <c r="G52" i="3"/>
  <c r="F52" i="3"/>
  <c r="E52" i="3"/>
  <c r="H51" i="3"/>
  <c r="H50" i="3"/>
  <c r="H49" i="3"/>
  <c r="H48" i="3"/>
  <c r="G47" i="3"/>
  <c r="G46" i="3" s="1"/>
  <c r="F47" i="3"/>
  <c r="E47" i="3"/>
  <c r="E46" i="3" s="1"/>
  <c r="H45" i="3"/>
  <c r="H44" i="3"/>
  <c r="H43" i="3"/>
  <c r="H42" i="3"/>
  <c r="H41" i="3"/>
  <c r="H40" i="3"/>
  <c r="H39" i="3"/>
  <c r="H38" i="3"/>
  <c r="G37" i="3"/>
  <c r="F37" i="3"/>
  <c r="E37" i="3"/>
  <c r="H36" i="3"/>
  <c r="H35" i="3"/>
  <c r="H34" i="3"/>
  <c r="H33" i="3"/>
  <c r="H32" i="3"/>
  <c r="H31" i="3"/>
  <c r="G30" i="3"/>
  <c r="F30" i="3"/>
  <c r="E30" i="3"/>
  <c r="H29" i="3"/>
  <c r="H27" i="3"/>
  <c r="H26" i="3"/>
  <c r="H25" i="3"/>
  <c r="H24" i="3"/>
  <c r="H23" i="3"/>
  <c r="H22" i="3"/>
  <c r="H21" i="3"/>
  <c r="H17" i="3"/>
  <c r="H16" i="3"/>
  <c r="H14" i="3"/>
  <c r="H12" i="3" s="1"/>
  <c r="H11" i="3"/>
  <c r="H10" i="3"/>
  <c r="H9" i="3"/>
  <c r="H8" i="3"/>
  <c r="H7" i="3"/>
  <c r="G193" i="3" l="1"/>
  <c r="D208" i="3"/>
  <c r="E135" i="3"/>
  <c r="E166" i="3"/>
  <c r="E208" i="3"/>
  <c r="G89" i="3"/>
  <c r="G88" i="3" s="1"/>
  <c r="H5" i="3"/>
  <c r="H3" i="3"/>
  <c r="H6" i="3"/>
  <c r="G72" i="3"/>
  <c r="E89" i="3"/>
  <c r="E88" i="3" s="1"/>
  <c r="F98" i="3"/>
  <c r="F97" i="3" s="1"/>
  <c r="G135" i="3"/>
  <c r="F135" i="3"/>
  <c r="E154" i="3"/>
  <c r="H4" i="3"/>
  <c r="F166" i="3"/>
  <c r="G215" i="3"/>
  <c r="G116" i="3"/>
  <c r="G115" i="3" s="1"/>
  <c r="E125" i="3"/>
  <c r="G166" i="3"/>
  <c r="F215" i="3"/>
  <c r="F78" i="3"/>
  <c r="F77" i="3" s="1"/>
  <c r="E98" i="3"/>
  <c r="E97" i="3" s="1"/>
  <c r="F116" i="3"/>
  <c r="F115" i="3" s="1"/>
  <c r="G154" i="3"/>
  <c r="F193" i="3"/>
  <c r="E215" i="3"/>
  <c r="E72" i="3"/>
  <c r="G78" i="3"/>
  <c r="G77" i="3" s="1"/>
  <c r="E78" i="3"/>
  <c r="E77" i="3" s="1"/>
  <c r="F89" i="3"/>
  <c r="F88" i="3" s="1"/>
  <c r="E116" i="3"/>
  <c r="E115" i="3" s="1"/>
  <c r="F125" i="3"/>
  <c r="E193" i="3"/>
  <c r="F208" i="3"/>
  <c r="G98" i="3"/>
  <c r="G97" i="3" s="1"/>
  <c r="F46" i="3"/>
  <c r="H47" i="3"/>
  <c r="G125" i="3"/>
  <c r="F72" i="3"/>
  <c r="F154" i="3"/>
  <c r="G208" i="3"/>
  <c r="H13" i="3"/>
  <c r="H117" i="3"/>
  <c r="H120" i="3"/>
  <c r="H209" i="3"/>
  <c r="H216" i="3"/>
  <c r="H221" i="3"/>
  <c r="H224" i="3"/>
  <c r="H211" i="3"/>
  <c r="E124" i="3" l="1"/>
  <c r="D199" i="3"/>
  <c r="G124" i="3"/>
  <c r="G165" i="3"/>
  <c r="G28" i="3" s="1"/>
  <c r="G20" i="3" s="1"/>
  <c r="H215" i="3"/>
  <c r="H116" i="3"/>
  <c r="H115" i="3" s="1"/>
  <c r="E165" i="3"/>
  <c r="F124" i="3"/>
  <c r="F28" i="3" s="1"/>
  <c r="F19" i="3" s="1"/>
  <c r="F165" i="3"/>
  <c r="E28" i="3"/>
  <c r="E19" i="3" s="1"/>
  <c r="H208" i="3"/>
  <c r="D194" i="3" l="1"/>
  <c r="H199" i="3"/>
  <c r="E20" i="3"/>
  <c r="G18" i="3"/>
  <c r="E18" i="3"/>
  <c r="F18" i="3"/>
  <c r="F20" i="3"/>
  <c r="G19" i="3"/>
  <c r="H194" i="3" l="1"/>
  <c r="D193" i="3"/>
  <c r="E15" i="3"/>
  <c r="E12" i="3" s="1"/>
  <c r="G15" i="3"/>
  <c r="G13" i="3" s="1"/>
  <c r="F15" i="3"/>
  <c r="D189" i="3" l="1"/>
  <c r="H193" i="3"/>
  <c r="E13" i="3"/>
  <c r="E5" i="3" s="1"/>
  <c r="G12" i="3"/>
  <c r="G6" i="3" s="1"/>
  <c r="F12" i="3"/>
  <c r="F13" i="3"/>
  <c r="D186" i="3" l="1"/>
  <c r="H189" i="3"/>
  <c r="E4" i="3"/>
  <c r="E6" i="3"/>
  <c r="E3" i="3"/>
  <c r="G3" i="3"/>
  <c r="G5" i="3"/>
  <c r="G4" i="3"/>
  <c r="F6" i="3"/>
  <c r="F5" i="3"/>
  <c r="F3" i="3"/>
  <c r="F4" i="3"/>
  <c r="D182" i="3" l="1"/>
  <c r="H186" i="3"/>
  <c r="D178" i="3" l="1"/>
  <c r="H182" i="3"/>
  <c r="D174" i="3" l="1"/>
  <c r="H178" i="3"/>
  <c r="D171" i="3" l="1"/>
  <c r="H174" i="3"/>
  <c r="D167" i="3" l="1"/>
  <c r="H171" i="3"/>
  <c r="H167" i="3" l="1"/>
  <c r="D166" i="3"/>
  <c r="H166" i="3" l="1"/>
  <c r="D165" i="3"/>
  <c r="D163" i="3" l="1"/>
  <c r="H165" i="3"/>
  <c r="D161" i="3" l="1"/>
  <c r="H163" i="3"/>
  <c r="D159" i="3" l="1"/>
  <c r="H161" i="3"/>
  <c r="D157" i="3" l="1"/>
  <c r="H159" i="3"/>
  <c r="D155" i="3" l="1"/>
  <c r="H157" i="3"/>
  <c r="H155" i="3" l="1"/>
  <c r="D154" i="3"/>
  <c r="D152" i="3" l="1"/>
  <c r="H154" i="3"/>
  <c r="D150" i="3" l="1"/>
  <c r="H152" i="3"/>
  <c r="D148" i="3" l="1"/>
  <c r="H150" i="3"/>
  <c r="D146" i="3" l="1"/>
  <c r="H148" i="3"/>
  <c r="D144" i="3" l="1"/>
  <c r="H146" i="3"/>
  <c r="D142" i="3" l="1"/>
  <c r="H144" i="3"/>
  <c r="D140" i="3" l="1"/>
  <c r="H142" i="3"/>
  <c r="D138" i="3" l="1"/>
  <c r="H140" i="3"/>
  <c r="D136" i="3" l="1"/>
  <c r="H138" i="3"/>
  <c r="H136" i="3" l="1"/>
  <c r="D135" i="3"/>
  <c r="D133" i="3" l="1"/>
  <c r="H135" i="3"/>
  <c r="D130" i="3" l="1"/>
  <c r="H133" i="3"/>
  <c r="D128" i="3" l="1"/>
  <c r="H130" i="3"/>
  <c r="D126" i="3" l="1"/>
  <c r="H128" i="3"/>
  <c r="H126" i="3" l="1"/>
  <c r="D125" i="3"/>
  <c r="H125" i="3" l="1"/>
  <c r="D124" i="3"/>
  <c r="D120" i="3" l="1"/>
  <c r="D117" i="3" s="1"/>
  <c r="D116" i="3" s="1"/>
  <c r="D115" i="3" s="1"/>
  <c r="D113" i="3" s="1"/>
  <c r="H124" i="3"/>
  <c r="D111" i="3" l="1"/>
  <c r="H113" i="3"/>
  <c r="D109" i="3" l="1"/>
  <c r="H111" i="3"/>
  <c r="D105" i="3" l="1"/>
  <c r="H109" i="3"/>
  <c r="D102" i="3" l="1"/>
  <c r="H105" i="3"/>
  <c r="D99" i="3" l="1"/>
  <c r="H102" i="3"/>
  <c r="H99" i="3" l="1"/>
  <c r="D98" i="3"/>
  <c r="H98" i="3" l="1"/>
  <c r="D97" i="3"/>
  <c r="D94" i="3" l="1"/>
  <c r="H97" i="3"/>
  <c r="D90" i="3" l="1"/>
  <c r="H94" i="3"/>
  <c r="H90" i="3" l="1"/>
  <c r="D89" i="3"/>
  <c r="H89" i="3" l="1"/>
  <c r="D88" i="3"/>
  <c r="D86" i="3" l="1"/>
  <c r="H88" i="3"/>
  <c r="D81" i="3" l="1"/>
  <c r="H86" i="3"/>
  <c r="D79" i="3" l="1"/>
  <c r="H81" i="3"/>
  <c r="H79" i="3" l="1"/>
  <c r="D78" i="3"/>
  <c r="D77" i="3" l="1"/>
  <c r="H78" i="3"/>
  <c r="D75" i="3" l="1"/>
  <c r="H77" i="3"/>
  <c r="D73" i="3" l="1"/>
  <c r="H75" i="3"/>
  <c r="H73" i="3" l="1"/>
  <c r="D72" i="3"/>
  <c r="D70" i="3" l="1"/>
  <c r="H72" i="3"/>
  <c r="D65" i="3" l="1"/>
  <c r="H70" i="3"/>
  <c r="D57" i="3" l="1"/>
  <c r="H65" i="3"/>
  <c r="D52" i="3" l="1"/>
  <c r="H57" i="3"/>
  <c r="D46" i="3" l="1"/>
  <c r="H52" i="3"/>
  <c r="D37" i="3" l="1"/>
  <c r="H46" i="3"/>
  <c r="D30" i="3" l="1"/>
  <c r="H37" i="3"/>
  <c r="D28" i="3" l="1"/>
  <c r="H30" i="3"/>
  <c r="D20" i="3" l="1"/>
  <c r="H28" i="3"/>
  <c r="H20" i="3" l="1"/>
  <c r="D19" i="3"/>
  <c r="D18" i="3" l="1"/>
  <c r="H19" i="3"/>
  <c r="D15" i="3" l="1"/>
  <c r="H18" i="3"/>
  <c r="D13" i="3" l="1"/>
  <c r="D12" i="3" s="1"/>
  <c r="D6" i="3" s="1"/>
  <c r="D5" i="3" s="1"/>
  <c r="D4" i="3" s="1"/>
  <c r="D3" i="3" s="1"/>
  <c r="H15" i="3"/>
</calcChain>
</file>

<file path=xl/sharedStrings.xml><?xml version="1.0" encoding="utf-8"?>
<sst xmlns="http://schemas.openxmlformats.org/spreadsheetml/2006/main" count="3" uniqueCount="3">
  <si>
    <t>до этой строки я ввел Вашу формулу,</t>
  </si>
  <si>
    <t>должно быть</t>
  </si>
  <si>
    <t>но как видите она итожит многократно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</si>
</sst>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9"/>
      <name val="Calibri Light"/>
      <family val="1"/>
      <charset val="204"/>
      <scheme val="major"/>
    </font>
    <font>
      <sz val="10"/>
      <color indexed="8"/>
      <name val="Arial"/>
      <family val="2"/>
      <charset val="204"/>
    </font>
    <font>
      <b/>
      <sz val="12"/>
      <name val="Calibri Light"/>
      <family val="1"/>
      <charset val="204"/>
      <scheme val="major"/>
    </font>
    <font>
      <b/>
      <sz val="10"/>
      <name val="Calibri Light"/>
      <family val="1"/>
      <charset val="204"/>
      <scheme val="major"/>
    </font>
    <font>
      <b/>
      <sz val="11"/>
      <name val="Calibri Light"/>
      <family val="1"/>
      <charset val="204"/>
      <scheme val="major"/>
    </font>
    <font>
      <sz val="10"/>
      <name val="Calibri Light"/>
      <family val="1"/>
      <charset val="204"/>
      <scheme val="major"/>
    </font>
    <font>
      <sz val="10"/>
      <color indexed="8"/>
      <name val="Calibri Light"/>
      <family val="1"/>
      <charset val="204"/>
      <scheme val="major"/>
    </font>
    <font>
      <sz val="10"/>
      <color indexed="8"/>
      <name val="Calibri"/>
      <family val="2"/>
      <charset val="204"/>
      <scheme val="minor"/>
    </font>
    <font>
      <b/>
      <sz val="11"/>
      <color indexed="8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8"/>
      <name val="Calibri Light"/>
      <family val="1"/>
      <charset val="204"/>
      <scheme val="major"/>
    </font>
    <font>
      <sz val="9"/>
      <name val="Calibri Light"/>
      <family val="1"/>
      <charset val="204"/>
      <scheme val="major"/>
    </font>
    <font>
      <b/>
      <sz val="8"/>
      <name val="Calibri Light"/>
      <family val="1"/>
      <charset val="204"/>
      <scheme val="major"/>
    </font>
    <font>
      <sz val="9"/>
      <name val="Arial"/>
      <family val="2"/>
      <charset val="204"/>
    </font>
    <font>
      <sz val="14"/>
      <color theme="0"/>
      <name val="Calibri Light"/>
      <family val="1"/>
      <charset val="204"/>
      <scheme val="major"/>
    </font>
    <font>
      <b/>
      <sz val="14"/>
      <color theme="0"/>
      <name val="Calibri Light"/>
      <family val="1"/>
      <charset val="204"/>
      <scheme val="major"/>
    </font>
    <font>
      <b/>
      <sz val="14"/>
      <name val="Calibri Light"/>
      <family val="2"/>
      <charset val="204"/>
      <scheme val="maj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CC99"/>
        <bgColor indexed="64"/>
      </patternFill>
    </fill>
    <fill>
      <gradientFill>
        <stop position="0">
          <color theme="0"/>
        </stop>
        <stop position="1">
          <color theme="1" tint="0.34900967436750391"/>
        </stop>
      </gradientFill>
    </fill>
    <fill>
      <patternFill patternType="solid">
        <fgColor indexed="9"/>
        <bgColor indexed="64"/>
      </patternFill>
    </fill>
    <fill>
      <patternFill patternType="solid">
        <fgColor theme="1"/>
        <bgColor indexed="64"/>
      </patternFill>
    </fill>
  </fills>
  <borders count="4">
    <border>
      <left/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auto="1"/>
      </right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3" fillId="0" borderId="0"/>
    <xf numFmtId="9" fontId="16" fillId="0" borderId="0" applyFont="0" applyFill="0" applyBorder="0" applyAlignment="0" applyProtection="0"/>
  </cellStyleXfs>
  <cellXfs count="34">
    <xf numFmtId="0" fontId="0" fillId="0" borderId="0" xfId="0"/>
    <xf numFmtId="0" fontId="2" fillId="2" borderId="1" xfId="1" applyNumberFormat="1" applyFont="1" applyFill="1" applyBorder="1" applyAlignment="1">
      <alignment horizontal="left" vertical="center"/>
    </xf>
    <xf numFmtId="4" fontId="4" fillId="3" borderId="2" xfId="1" applyNumberFormat="1" applyFont="1" applyFill="1" applyBorder="1" applyAlignment="1">
      <alignment horizontal="right" vertical="center"/>
    </xf>
    <xf numFmtId="4" fontId="4" fillId="3" borderId="3" xfId="1" applyNumberFormat="1" applyFont="1" applyFill="1" applyBorder="1" applyAlignment="1">
      <alignment horizontal="right" vertical="center"/>
    </xf>
    <xf numFmtId="0" fontId="5" fillId="0" borderId="0" xfId="1" applyNumberFormat="1" applyFont="1" applyFill="1" applyBorder="1" applyAlignment="1">
      <alignment horizontal="left" vertical="center"/>
    </xf>
    <xf numFmtId="4" fontId="5" fillId="0" borderId="0" xfId="1" applyNumberFormat="1" applyFont="1" applyFill="1" applyBorder="1" applyAlignment="1">
      <alignment horizontal="right" vertical="center"/>
    </xf>
    <xf numFmtId="4" fontId="6" fillId="0" borderId="0" xfId="1" applyNumberFormat="1" applyFont="1" applyFill="1" applyBorder="1" applyAlignment="1">
      <alignment horizontal="right" vertical="center"/>
    </xf>
    <xf numFmtId="0" fontId="7" fillId="0" borderId="0" xfId="1" applyNumberFormat="1" applyFont="1" applyFill="1" applyBorder="1" applyAlignment="1">
      <alignment horizontal="left" vertical="center"/>
    </xf>
    <xf numFmtId="4" fontId="7" fillId="0" borderId="0" xfId="1" applyNumberFormat="1" applyFont="1" applyFill="1" applyBorder="1" applyAlignment="1">
      <alignment horizontal="right" vertical="center"/>
    </xf>
    <xf numFmtId="4" fontId="6" fillId="4" borderId="0" xfId="1" applyNumberFormat="1" applyFont="1" applyFill="1" applyBorder="1" applyAlignment="1">
      <alignment horizontal="right" vertical="center"/>
    </xf>
    <xf numFmtId="0" fontId="8" fillId="0" borderId="0" xfId="2" applyNumberFormat="1" applyFont="1" applyFill="1" applyBorder="1" applyAlignment="1" applyProtection="1">
      <alignment horizontal="left" vertical="center"/>
      <protection hidden="1"/>
    </xf>
    <xf numFmtId="0" fontId="9" fillId="0" borderId="0" xfId="2" applyNumberFormat="1" applyFont="1" applyFill="1" applyBorder="1" applyAlignment="1" applyProtection="1">
      <alignment horizontal="left" vertical="center"/>
      <protection hidden="1"/>
    </xf>
    <xf numFmtId="4" fontId="9" fillId="0" borderId="0" xfId="2" applyNumberFormat="1" applyFont="1" applyFill="1" applyBorder="1" applyAlignment="1" applyProtection="1">
      <alignment horizontal="right" vertical="center"/>
      <protection hidden="1"/>
    </xf>
    <xf numFmtId="4" fontId="10" fillId="4" borderId="0" xfId="2" applyNumberFormat="1" applyFont="1" applyFill="1" applyBorder="1" applyAlignment="1" applyProtection="1">
      <alignment horizontal="right" vertical="center"/>
      <protection hidden="1"/>
    </xf>
    <xf numFmtId="4" fontId="11" fillId="0" borderId="0" xfId="1" applyNumberFormat="1" applyFont="1" applyFill="1" applyBorder="1" applyAlignment="1">
      <alignment horizontal="right" vertical="center"/>
    </xf>
    <xf numFmtId="0" fontId="11" fillId="0" borderId="0" xfId="1" applyNumberFormat="1" applyFont="1" applyFill="1" applyBorder="1" applyAlignment="1">
      <alignment horizontal="left" vertical="center"/>
    </xf>
    <xf numFmtId="4" fontId="12" fillId="4" borderId="0" xfId="1" applyNumberFormat="1" applyFont="1" applyFill="1" applyBorder="1" applyAlignment="1">
      <alignment horizontal="right" vertical="center"/>
    </xf>
    <xf numFmtId="0" fontId="14" fillId="5" borderId="0" xfId="1" applyFont="1" applyFill="1" applyAlignment="1">
      <alignment horizontal="left" vertical="center"/>
    </xf>
    <xf numFmtId="0" fontId="11" fillId="0" borderId="0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/>
    </xf>
    <xf numFmtId="0" fontId="7" fillId="0" borderId="0" xfId="1" applyFont="1" applyFill="1" applyBorder="1" applyAlignment="1">
      <alignment horizontal="center" vertical="center"/>
    </xf>
    <xf numFmtId="0" fontId="7" fillId="5" borderId="0" xfId="1" applyFont="1" applyFill="1" applyAlignment="1">
      <alignment horizontal="right" vertical="center"/>
    </xf>
    <xf numFmtId="0" fontId="5" fillId="5" borderId="0" xfId="1" applyFont="1" applyFill="1" applyAlignment="1">
      <alignment horizontal="right" vertical="center"/>
    </xf>
    <xf numFmtId="0" fontId="7" fillId="0" borderId="0" xfId="1" applyFont="1" applyFill="1" applyAlignment="1">
      <alignment horizontal="center" vertical="center"/>
    </xf>
    <xf numFmtId="0" fontId="13" fillId="0" borderId="0" xfId="1" applyFont="1" applyFill="1" applyAlignment="1">
      <alignment horizontal="center" vertical="center"/>
    </xf>
    <xf numFmtId="0" fontId="5" fillId="0" borderId="0" xfId="1" applyFont="1" applyFill="1" applyAlignment="1">
      <alignment horizontal="center" vertical="center"/>
    </xf>
    <xf numFmtId="0" fontId="15" fillId="0" borderId="0" xfId="1" applyFont="1" applyFill="1" applyAlignment="1">
      <alignment horizontal="center" vertical="center"/>
    </xf>
    <xf numFmtId="0" fontId="14" fillId="0" borderId="0" xfId="1" applyFont="1" applyFill="1" applyAlignment="1">
      <alignment horizontal="left" vertical="center"/>
    </xf>
    <xf numFmtId="0" fontId="7" fillId="0" borderId="0" xfId="1" applyFont="1" applyFill="1" applyAlignment="1">
      <alignment horizontal="right" vertical="center"/>
    </xf>
    <xf numFmtId="0" fontId="5" fillId="0" borderId="0" xfId="1" applyFont="1" applyFill="1" applyAlignment="1">
      <alignment horizontal="right" vertical="center"/>
    </xf>
    <xf numFmtId="0" fontId="17" fillId="6" borderId="0" xfId="1" applyFont="1" applyFill="1" applyAlignment="1">
      <alignment horizontal="right" vertical="center"/>
    </xf>
    <xf numFmtId="0" fontId="18" fillId="6" borderId="0" xfId="1" applyFont="1" applyFill="1" applyAlignment="1">
      <alignment horizontal="right" vertical="center"/>
    </xf>
    <xf numFmtId="0" fontId="19" fillId="0" borderId="0" xfId="1" applyFont="1" applyFill="1" applyAlignment="1">
      <alignment horizontal="center" vertical="center"/>
    </xf>
    <xf numFmtId="0" fontId="5" fillId="0" borderId="0" xfId="1" applyFont="1" applyFill="1" applyBorder="1" applyAlignment="1">
      <alignment horizontal="center" vertical="center"/>
    </xf>
  </cellXfs>
  <cellStyles count="4">
    <cellStyle name="Обычный" xfId="0" builtinId="0"/>
    <cellStyle name="Обычный 2" xfId="1"/>
    <cellStyle name="Обычный_Лист1" xfId="2"/>
    <cellStyle name="Процентный 2" xfId="3"/>
  </cellStyles>
  <dxfs count="4">
    <dxf>
      <font>
        <b/>
        <i val="0"/>
      </font>
      <fill>
        <patternFill>
          <bgColor theme="0" tint="-0.24994659260841701"/>
        </patternFill>
      </fill>
      <border>
        <left/>
        <right/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2" tint="-0.24994659260841701"/>
        </patternFill>
      </fill>
    </dxf>
    <dxf>
      <font>
        <b/>
        <i val="0"/>
      </font>
      <fill>
        <patternFill>
          <bgColor theme="9" tint="0.59996337778862885"/>
        </patternFill>
      </fill>
    </dxf>
    <dxf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..666\&#1059;&#1050;&#1057;\&#1057;&#1055;-2017-01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БД"/>
      <sheetName val="Ташкилот"/>
      <sheetName val="Супоришнома"/>
      <sheetName val="Кайд"/>
      <sheetName val="СМ.б"/>
      <sheetName val="СМ.см"/>
      <sheetName val="СМ+"/>
      <sheetName val="f1"/>
    </sheetNames>
    <sheetDataSet>
      <sheetData sheetId="0">
        <row r="2">
          <cell r="A2" t="str">
            <v>АСИН (1 %)</v>
          </cell>
        </row>
        <row r="3">
          <cell r="A3" t="str">
            <v>АСИН (25 %)</v>
          </cell>
        </row>
        <row r="4">
          <cell r="A4" t="str">
            <v>Бахши КВД "Тоҷиксуғурта" дар н.И.Сомонӣ</v>
          </cell>
        </row>
        <row r="5">
          <cell r="A5" t="str">
            <v>БДА "Амонатбонк" ш. Ваҳдат</v>
          </cell>
        </row>
        <row r="6">
          <cell r="A6" t="str">
            <v>БДА ҶТ "Амонатбонк" ш.Душанбе (музди меҳнат)</v>
          </cell>
        </row>
        <row r="7">
          <cell r="A7" t="str">
            <v>Дорухонаи Воҳиди Давлатии назди маркази тиббии ИХДИП ҶТ</v>
          </cell>
        </row>
        <row r="8">
          <cell r="A8" t="str">
            <v>Захираҳои иловагии молиявӣ (5%)</v>
          </cell>
        </row>
        <row r="9">
          <cell r="A9" t="str">
            <v>КВД "Истеҳсоли лампаҳои каммасрафи барқӣ"</v>
          </cell>
        </row>
        <row r="10">
          <cell r="A10" t="str">
            <v>КВД "Маркази дастгирии амалиётҳои молиявии байнибуҷетӣ"</v>
          </cell>
        </row>
        <row r="11">
          <cell r="A11" t="str">
            <v>КВД "Маркази ҳифзи техникии иттилоот сертификатсия ва экспертиза"</v>
          </cell>
        </row>
        <row r="12">
          <cell r="A12" t="str">
            <v>Кумитаи иттифоқи касабаи муассиса</v>
          </cell>
        </row>
        <row r="13">
          <cell r="A13" t="str">
            <v>Маҷаллаи "Молия ва ҳисобдорӣ"</v>
          </cell>
        </row>
        <row r="14">
          <cell r="A14" t="str">
            <v>Раёсати молияи ноҳияи И.Сомонӣ</v>
          </cell>
        </row>
        <row r="15">
          <cell r="A15" t="str">
            <v>Раёсати молияи ноҳияи Шоҳмансур</v>
          </cell>
        </row>
        <row r="16">
          <cell r="A16" t="str">
            <v xml:space="preserve">РБДА ВКД ҶТ </v>
          </cell>
        </row>
        <row r="17">
          <cell r="A17" t="str">
            <v>РВКД дар ш.Душанбе</v>
          </cell>
        </row>
        <row r="18">
          <cell r="A18" t="str">
            <v>Сарраёсати молияи ш.Душанбе</v>
          </cell>
        </row>
        <row r="19">
          <cell r="A19" t="str">
            <v>Сарраёсати молияи ш.Душанбе (15%)</v>
          </cell>
        </row>
        <row r="20">
          <cell r="A20" t="str">
            <v>СИ Ахмедов Давлатбек Баладжонович</v>
          </cell>
        </row>
        <row r="21">
          <cell r="A21" t="str">
            <v>СИ Иброҳимов Исматулло</v>
          </cell>
        </row>
        <row r="22">
          <cell r="A22" t="str">
            <v>СИ Мирзоаҳмедов Ф.Ф.</v>
          </cell>
        </row>
        <row r="23">
          <cell r="A23" t="str">
            <v xml:space="preserve">Хадамоти алоқаи назди Ҳукумати ҶТ </v>
          </cell>
        </row>
        <row r="24">
          <cell r="A24" t="str">
            <v>ҶДММ "Висол-3"</v>
          </cell>
        </row>
        <row r="25">
          <cell r="A25" t="str">
            <v>ҶДММ "Восток"</v>
          </cell>
        </row>
        <row r="26">
          <cell r="A26" t="str">
            <v>ҶДММ "Газпромнефт-Тоҷикистон"</v>
          </cell>
        </row>
        <row r="27">
          <cell r="A27" t="str">
            <v>ҶДММ "Дилошӯб"</v>
          </cell>
        </row>
        <row r="28">
          <cell r="A28" t="str">
            <v>ҶДММ "Дилшод Б.Б."</v>
          </cell>
        </row>
        <row r="29">
          <cell r="A29" t="str">
            <v>ҶДММ "ИБК Иншоот"</v>
          </cell>
        </row>
        <row r="30">
          <cell r="A30" t="str">
            <v>ҶДММ "Комрон-Ойл"</v>
          </cell>
        </row>
        <row r="31">
          <cell r="A31" t="str">
            <v>ҶДММ "Курушкада"</v>
          </cell>
        </row>
        <row r="32">
          <cell r="A32" t="str">
            <v>ҶДММ "Манора-2013"</v>
          </cell>
        </row>
        <row r="33">
          <cell r="A33" t="str">
            <v>ҶДММ "Маркази дастгирии суғуртаи мутақобила"</v>
          </cell>
        </row>
        <row r="34">
          <cell r="A34" t="str">
            <v>ҶДММ "Муоинаи техникии автомобилии пойтахт"</v>
          </cell>
        </row>
        <row r="35">
          <cell r="A35" t="str">
            <v>ҶДММ "Муҳсин"</v>
          </cell>
        </row>
        <row r="36">
          <cell r="A36" t="str">
            <v>ҶДММ "Олами  тозагӣ"</v>
          </cell>
        </row>
        <row r="37">
          <cell r="A37" t="str">
            <v>ҶДММ "Ором тиҷорат"</v>
          </cell>
        </row>
        <row r="38">
          <cell r="A38" t="str">
            <v>ҶДММ "Осиё-2012"</v>
          </cell>
        </row>
        <row r="39">
          <cell r="A39" t="str">
            <v>ҶДММ "Офсет-Империя"</v>
          </cell>
        </row>
        <row r="40">
          <cell r="A40" t="str">
            <v>ҶДММ "Планета Баф"</v>
          </cell>
        </row>
        <row r="41">
          <cell r="A41" t="str">
            <v>ҶДММ "Сазовор"</v>
          </cell>
        </row>
        <row r="42">
          <cell r="A42" t="str">
            <v>ҶДММ "Сарандеб"</v>
          </cell>
        </row>
        <row r="43">
          <cell r="A43" t="str">
            <v>ҶДММ "Ситораи беназир"</v>
          </cell>
        </row>
        <row r="44">
          <cell r="A44" t="str">
            <v>ҶДММ "Тозагии ҳаёт"</v>
          </cell>
        </row>
        <row r="45">
          <cell r="A45" t="str">
            <v>ҶДММ "ТОР СБ"</v>
          </cell>
        </row>
        <row r="46">
          <cell r="A46" t="str">
            <v>ҶДММ "Тоҷиксохтмон"</v>
          </cell>
        </row>
        <row r="47">
          <cell r="A47" t="str">
            <v>ҶДММ "Тоҷир 2011"</v>
          </cell>
        </row>
        <row r="48">
          <cell r="A48" t="str">
            <v>ҶДММ "Фавз"</v>
          </cell>
        </row>
        <row r="49">
          <cell r="A49" t="str">
            <v>ҶДММ "Фарзин-7"</v>
          </cell>
        </row>
        <row r="50">
          <cell r="A50" t="str">
            <v>ҶДММ "Фонд"</v>
          </cell>
        </row>
        <row r="51">
          <cell r="A51" t="str">
            <v>ҶДММ "Хонасози Дилшод"</v>
          </cell>
        </row>
        <row r="52">
          <cell r="A52" t="str">
            <v>ҶДММ "Шойзар"</v>
          </cell>
        </row>
        <row r="53">
          <cell r="A53" t="str">
            <v>ҶДММ "Шоҳин Кампани"</v>
          </cell>
        </row>
        <row r="54">
          <cell r="A54" t="str">
            <v>ҶДММ МХТ "Марказ"</v>
          </cell>
        </row>
        <row r="55">
          <cell r="A55" t="str">
            <v>ҶСК "Агроинвестбонк"
(1 %, барои хизматрасонӣ)</v>
          </cell>
        </row>
        <row r="56">
          <cell r="A56" t="str">
            <v>ҶСК "Агроинвестбонк"
(музди меҳнат)</v>
          </cell>
        </row>
        <row r="57">
          <cell r="A57" t="str">
            <v>ҶСК "Тоҷиктелеком" (алоқа)</v>
          </cell>
        </row>
        <row r="58">
          <cell r="A58" t="str">
            <v>ҶСК "Тоҷиктелеком" ШҶТМ (интернет)</v>
          </cell>
        </row>
        <row r="59">
          <cell r="A59" t="str">
            <v>ҶСК "Шабакаҳои барқи ш.Душанбе"</v>
          </cell>
        </row>
        <row r="60">
          <cell r="A60" t="str">
            <v>ҶСП БС "Конт"</v>
          </cell>
        </row>
        <row r="61">
          <cell r="A61" t="str">
            <v>ШБДА МВКД дар ноҳияи И.Сомонӣ</v>
          </cell>
        </row>
        <row r="62">
          <cell r="A62" t="str">
            <v>ШСХК "Барқи тоҷик"</v>
          </cell>
        </row>
        <row r="63">
          <cell r="A63" t="e">
            <v>#NUM!</v>
          </cell>
        </row>
        <row r="64">
          <cell r="A64" t="e">
            <v>#NUM!</v>
          </cell>
        </row>
        <row r="65">
          <cell r="A65" t="e">
            <v>#NUM!</v>
          </cell>
        </row>
        <row r="66">
          <cell r="A66" t="e">
            <v>#NUM!</v>
          </cell>
        </row>
        <row r="67">
          <cell r="A67" t="e">
            <v>#NUM!</v>
          </cell>
        </row>
        <row r="68">
          <cell r="A68" t="e">
            <v>#NUM!</v>
          </cell>
        </row>
        <row r="69">
          <cell r="A69" t="e">
            <v>#NUM!</v>
          </cell>
        </row>
        <row r="70">
          <cell r="A70" t="e">
            <v>#NUM!</v>
          </cell>
        </row>
        <row r="71">
          <cell r="A71" t="e">
            <v>#NUM!</v>
          </cell>
        </row>
        <row r="72">
          <cell r="A72" t="e">
            <v>#NUM!</v>
          </cell>
        </row>
        <row r="73">
          <cell r="A73" t="e">
            <v>#NUM!</v>
          </cell>
        </row>
        <row r="74">
          <cell r="A74" t="e">
            <v>#NUM!</v>
          </cell>
        </row>
        <row r="75">
          <cell r="A75" t="e">
            <v>#NUM!</v>
          </cell>
        </row>
        <row r="76">
          <cell r="A76" t="e">
            <v>#NUM!</v>
          </cell>
        </row>
        <row r="77">
          <cell r="A77" t="e">
            <v>#NUM!</v>
          </cell>
        </row>
        <row r="78">
          <cell r="A78" t="e">
            <v>#NUM!</v>
          </cell>
        </row>
        <row r="79">
          <cell r="A79" t="e">
            <v>#NUM!</v>
          </cell>
        </row>
        <row r="80">
          <cell r="A80" t="e">
            <v>#NUM!</v>
          </cell>
        </row>
        <row r="81">
          <cell r="A81" t="e">
            <v>#NUM!</v>
          </cell>
        </row>
        <row r="82">
          <cell r="A82" t="e">
            <v>#NUM!</v>
          </cell>
        </row>
        <row r="83">
          <cell r="A83" t="e">
            <v>#NUM!</v>
          </cell>
        </row>
        <row r="84">
          <cell r="A84" t="e">
            <v>#NUM!</v>
          </cell>
        </row>
        <row r="85">
          <cell r="A85" t="e">
            <v>#NUM!</v>
          </cell>
        </row>
        <row r="86">
          <cell r="A86" t="e">
            <v>#NUM!</v>
          </cell>
        </row>
        <row r="87">
          <cell r="A87" t="e">
            <v>#NUM!</v>
          </cell>
        </row>
        <row r="88">
          <cell r="A88" t="e">
            <v>#NUM!</v>
          </cell>
        </row>
        <row r="89">
          <cell r="A89" t="e">
            <v>#NUM!</v>
          </cell>
        </row>
        <row r="90">
          <cell r="A90" t="e">
            <v>#NUM!</v>
          </cell>
        </row>
        <row r="91">
          <cell r="A91" t="e">
            <v>#NUM!</v>
          </cell>
        </row>
        <row r="92">
          <cell r="A92" t="e">
            <v>#NUM!</v>
          </cell>
        </row>
        <row r="93">
          <cell r="A93" t="e">
            <v>#NUM!</v>
          </cell>
        </row>
        <row r="94">
          <cell r="A94" t="e">
            <v>#NUM!</v>
          </cell>
        </row>
        <row r="95">
          <cell r="A95" t="e">
            <v>#NUM!</v>
          </cell>
        </row>
        <row r="96">
          <cell r="A96" t="e">
            <v>#NUM!</v>
          </cell>
        </row>
        <row r="97">
          <cell r="A97" t="e">
            <v>#NUM!</v>
          </cell>
        </row>
        <row r="98">
          <cell r="A98" t="e">
            <v>#NUM!</v>
          </cell>
        </row>
        <row r="99">
          <cell r="A99" t="e">
            <v>#NUM!</v>
          </cell>
        </row>
        <row r="100">
          <cell r="A100" t="e">
            <v>#NUM!</v>
          </cell>
        </row>
        <row r="101">
          <cell r="A101" t="e">
            <v>#NUM!</v>
          </cell>
        </row>
        <row r="102">
          <cell r="A102" t="e">
            <v>#NUM!</v>
          </cell>
        </row>
        <row r="103">
          <cell r="A103" t="e">
            <v>#NUM!</v>
          </cell>
        </row>
        <row r="104">
          <cell r="A104" t="e">
            <v>#NUM!</v>
          </cell>
        </row>
        <row r="105">
          <cell r="A105" t="e">
            <v>#NUM!</v>
          </cell>
        </row>
        <row r="106">
          <cell r="A106" t="e">
            <v>#NUM!</v>
          </cell>
        </row>
        <row r="107">
          <cell r="A107" t="e">
            <v>#NUM!</v>
          </cell>
        </row>
        <row r="108">
          <cell r="A108" t="e">
            <v>#NUM!</v>
          </cell>
        </row>
        <row r="109">
          <cell r="A109" t="e">
            <v>#NUM!</v>
          </cell>
        </row>
        <row r="110">
          <cell r="A110" t="e">
            <v>#NUM!</v>
          </cell>
        </row>
        <row r="111">
          <cell r="A111" t="e">
            <v>#NUM!</v>
          </cell>
        </row>
        <row r="112">
          <cell r="A112" t="e">
            <v>#NUM!</v>
          </cell>
        </row>
      </sheetData>
      <sheetData sheetId="1"/>
      <sheetData sheetId="2">
        <row r="1">
          <cell r="B1" t="str">
            <v>ТАШКИЛОТ</v>
          </cell>
        </row>
        <row r="2">
          <cell r="B2" t="str">
            <v>АСИН (1 %)</v>
          </cell>
        </row>
        <row r="3">
          <cell r="B3" t="str">
            <v>АСИН (25 %)</v>
          </cell>
        </row>
        <row r="4">
          <cell r="B4" t="str">
            <v>Бахши КВД "Тоҷиксуғурта" дар н.И.Сомонӣ</v>
          </cell>
        </row>
        <row r="5">
          <cell r="B5" t="str">
            <v>БДА "Амонатбонк" ш. Ваҳдат</v>
          </cell>
        </row>
        <row r="6">
          <cell r="B6" t="str">
            <v>БДА ҶТ "Амонатбонк" ш.Душанбе (музди меҳнат)</v>
          </cell>
        </row>
        <row r="7">
          <cell r="B7" t="str">
            <v>Дорухонаи Воҳиди Давлатии назди маркази тиббии ИХДИП ҶТ</v>
          </cell>
        </row>
        <row r="8">
          <cell r="B8" t="str">
            <v>Захираҳои иловагии молиявӣ (5%)</v>
          </cell>
        </row>
        <row r="9">
          <cell r="B9" t="str">
            <v>КВД "Истеҳсоли лампаҳои каммасрафи барқӣ"</v>
          </cell>
        </row>
        <row r="10">
          <cell r="B10" t="str">
            <v>КВД "Маркази дастгирии амалиётҳои молиявии байнибуҷетӣ"</v>
          </cell>
        </row>
        <row r="11">
          <cell r="B11" t="str">
            <v>КВД "Маркази ҳифзи техникии иттилоот сертификатсия ва экспертиза"</v>
          </cell>
        </row>
        <row r="12">
          <cell r="B12" t="str">
            <v>Кумитаи иттифоқи касабаи муассиса</v>
          </cell>
        </row>
        <row r="13">
          <cell r="B13" t="str">
            <v>Маҷаллаи "Молия ва ҳисобдорӣ"</v>
          </cell>
        </row>
        <row r="14">
          <cell r="B14" t="str">
            <v>Раёсати молияи ноҳияи И.Сомонӣ</v>
          </cell>
        </row>
        <row r="15">
          <cell r="B15" t="str">
            <v>Раёсати молияи ноҳияи Шоҳмансур</v>
          </cell>
        </row>
        <row r="16">
          <cell r="B16" t="str">
            <v xml:space="preserve">РБДА ВКД ҶТ </v>
          </cell>
        </row>
        <row r="17">
          <cell r="B17" t="str">
            <v>РВКД дар ш.Душанбе</v>
          </cell>
        </row>
        <row r="18">
          <cell r="B18" t="str">
            <v>Сарраёсати молияи ш.Душанбе</v>
          </cell>
        </row>
        <row r="19">
          <cell r="B19" t="str">
            <v>Сарраёсати молияи ш.Душанбе (15%)</v>
          </cell>
        </row>
        <row r="20">
          <cell r="B20" t="str">
            <v>СИ Ахмедов Давлатбек Баладжонович</v>
          </cell>
        </row>
        <row r="21">
          <cell r="B21" t="str">
            <v>СИ Иброҳимов Исматулло</v>
          </cell>
        </row>
        <row r="22">
          <cell r="B22" t="str">
            <v>СИ Мирзоаҳмедов Ф.Ф.</v>
          </cell>
        </row>
        <row r="23">
          <cell r="B23" t="str">
            <v xml:space="preserve">Хадамоти алоқаи назди Ҳукумати ҶТ </v>
          </cell>
        </row>
        <row r="24">
          <cell r="B24" t="str">
            <v>ҶДММ "Висол-3"</v>
          </cell>
        </row>
        <row r="25">
          <cell r="B25" t="str">
            <v>ҶДММ "Восток"</v>
          </cell>
        </row>
        <row r="26">
          <cell r="B26" t="str">
            <v>ҶДММ "Газпромнефт-Тоҷикистон"</v>
          </cell>
        </row>
        <row r="27">
          <cell r="B27" t="str">
            <v>ҶДММ "Дилошӯб"</v>
          </cell>
        </row>
        <row r="28">
          <cell r="B28" t="str">
            <v>ҶДММ "Дилшод Б.Б."</v>
          </cell>
        </row>
        <row r="29">
          <cell r="B29" t="str">
            <v>ҶДММ "ИБК Иншоот"</v>
          </cell>
        </row>
        <row r="30">
          <cell r="B30" t="str">
            <v>ҶДММ "Комрон-Ойл"</v>
          </cell>
        </row>
        <row r="31">
          <cell r="B31" t="str">
            <v>ҶДММ "Курушкада"</v>
          </cell>
        </row>
        <row r="32">
          <cell r="B32" t="str">
            <v>ҶДММ "Манора-2013"</v>
          </cell>
        </row>
        <row r="33">
          <cell r="B33" t="str">
            <v>ҶДММ "Маркази дастгирии суғуртаи мутақобила"</v>
          </cell>
        </row>
        <row r="34">
          <cell r="B34" t="str">
            <v>ҶДММ "Муоинаи техникии автомобилии пойтахт"</v>
          </cell>
        </row>
        <row r="35">
          <cell r="B35" t="str">
            <v>ҶДММ "Муҳсин"</v>
          </cell>
        </row>
        <row r="36">
          <cell r="B36" t="str">
            <v>ҶДММ "Олами  тозагӣ"</v>
          </cell>
        </row>
        <row r="37">
          <cell r="B37" t="str">
            <v>ҶДММ "Ором тиҷорат"</v>
          </cell>
        </row>
        <row r="38">
          <cell r="B38" t="str">
            <v>ҶДММ "Осиё-2012"</v>
          </cell>
        </row>
        <row r="39">
          <cell r="B39" t="str">
            <v>ҶДММ "Офсет-Империя"</v>
          </cell>
        </row>
        <row r="40">
          <cell r="B40" t="str">
            <v>ҶДММ "Планета Баф"</v>
          </cell>
        </row>
        <row r="41">
          <cell r="B41" t="str">
            <v>ҶДММ "Сазовор"</v>
          </cell>
        </row>
        <row r="42">
          <cell r="B42" t="str">
            <v>ҶДММ "Сарандеб"</v>
          </cell>
        </row>
        <row r="43">
          <cell r="B43" t="str">
            <v>ҶДММ "Ситораи беназир"</v>
          </cell>
        </row>
        <row r="44">
          <cell r="B44" t="str">
            <v>ҶДММ "Тозагии ҳаёт"</v>
          </cell>
        </row>
        <row r="45">
          <cell r="B45" t="str">
            <v>ҶДММ "ТОР СБ"</v>
          </cell>
        </row>
        <row r="46">
          <cell r="B46" t="str">
            <v>ҶДММ "Тоҷиксохтмон"</v>
          </cell>
        </row>
        <row r="47">
          <cell r="B47" t="str">
            <v>ҶДММ "Тоҷир 2011"</v>
          </cell>
        </row>
        <row r="48">
          <cell r="B48" t="str">
            <v>ҶДММ "Фавз"</v>
          </cell>
        </row>
        <row r="49">
          <cell r="B49" t="str">
            <v>ҶДММ "Фарзин-7"</v>
          </cell>
        </row>
        <row r="50">
          <cell r="B50" t="str">
            <v>ҶДММ "Фонд"</v>
          </cell>
        </row>
        <row r="51">
          <cell r="B51" t="str">
            <v>ҶДММ "Хонасози Дилшод"</v>
          </cell>
        </row>
        <row r="52">
          <cell r="B52" t="str">
            <v>ҶДММ "Шойзар"</v>
          </cell>
        </row>
        <row r="53">
          <cell r="B53" t="str">
            <v>ҶДММ "Шоҳин Кампани"</v>
          </cell>
        </row>
        <row r="54">
          <cell r="B54" t="str">
            <v>ҶДММ МХТ "Марказ"</v>
          </cell>
        </row>
        <row r="55">
          <cell r="B55" t="str">
            <v>ҶСК "Агроинвестбонк"
(1 %, барои хизматрасонӣ)</v>
          </cell>
        </row>
        <row r="56">
          <cell r="B56" t="str">
            <v>ҶСК "Агроинвестбонк"
(музди меҳнат)</v>
          </cell>
        </row>
        <row r="57">
          <cell r="B57" t="str">
            <v>ҶСК "Тоҷиктелеком" (алоқа)</v>
          </cell>
        </row>
        <row r="58">
          <cell r="B58" t="str">
            <v>ҶСК "Тоҷиктелеком" ШҶТМ (интернет)</v>
          </cell>
        </row>
        <row r="59">
          <cell r="B59" t="str">
            <v>ҶСК "Шабакаҳои барқи ш.Душанбе"</v>
          </cell>
        </row>
        <row r="60">
          <cell r="B60" t="str">
            <v>ҶСП БС "Конт"</v>
          </cell>
        </row>
        <row r="61">
          <cell r="B61" t="str">
            <v>ШБДА МВКД дар ноҳияи И.Сомонӣ</v>
          </cell>
        </row>
        <row r="62">
          <cell r="B62" t="str">
            <v>ШСХК "Барқи тоҷик"</v>
          </cell>
        </row>
      </sheetData>
      <sheetData sheetId="3">
        <row r="69">
          <cell r="B69" t="str">
            <v>0,7% барои хизматрасонии Амонатбонк, барои моҳи августи соли 2017.
Шартномаи №547/2 аз 10.07.2017, ҳ/ф №64 аз 12.07.2017, борхати №857 аз 12.07.2017, 
ГФБ-07601, ГИБ-21111</v>
          </cell>
        </row>
        <row r="70">
          <cell r="B70" t="str">
            <v>АСИН 1% аз музди меҳнат, барои моҳи августи соли 2017.
Шартномаи №547/2 аз 10.07.2017, ҳ/ф №64 аз 12.07.2017, борхати №857 аз 12.07.2017, 
ГФБ-07601, ГИБ-21111</v>
          </cell>
        </row>
        <row r="71">
          <cell r="B71" t="str">
            <v>0,35% аз музди меҳнат (КМИК КМД), барои моҳи августи соли 2017.
Шартномаи №547/2 аз 10.07.2017, ҳ/ф №64 аз 12.07.2017, борхати №857 аз 12.07.2017, 
ГФБ-07601, ГИБ-21111</v>
          </cell>
        </row>
        <row r="72">
          <cell r="B72" t="str">
            <v>0,65% аз музди меҳнат (КМИК Муассиса), барои моҳи августи соли 2017.
Шартномаи №547/2 аз 10.07.2017, ҳ/ф №64 аз 12.07.2017, борхати №857 аз 12.07.2017, 
ГФБ-07601, ГИБ-21111</v>
          </cell>
        </row>
        <row r="73">
          <cell r="B73" t="str">
            <v>1,4% аз музди меҳнат, барои моҳи августи соли 2017.
Шартномаи №547/2 аз 10.07.2017, ҳ/ф №64 аз 12.07.2017, борхати №857 аз 12.07.2017, 
ГФБ-07601, ГИБ-21211</v>
          </cell>
        </row>
        <row r="74">
          <cell r="B74" t="str">
            <v>АСИН 23,6% аз музди меҳнат, барои моҳи августи соли 2017.
Шартномаи №547/2 аз 10.07.2017, ҳ/ф №64 аз 12.07.2017, борхати №857 аз 12.07.2017, 
ГФБ-07601, ГИБ-21211</v>
          </cell>
        </row>
        <row r="75">
          <cell r="B75" t="str">
            <v>Алименти Соҳибов О.Б. ба фоидаи Шукурова О.К., барои моҳи августи соли 2017.
Шартномаи №547/2 аз 10.07.2017, ҳ/ф №64 аз 12.07.2017, борхати №857 аз 12.07.2017, 
ГФБ-07601, ГИБ-21111</v>
          </cell>
        </row>
        <row r="76">
          <cell r="B76" t="str">
            <v>Андоз аз шахсони воқеӣ, барои моҳи августи соли 2017.
Шартномаи №547/2 аз 10.07.2017, ҳ/ф №64 аз 12.07.2017, борхати №857 аз 12.07.2017, 
ГФБ-07601, ГИБ-21111</v>
          </cell>
        </row>
        <row r="77">
          <cell r="B77" t="str">
            <v>Музди меҳнат, барои моҳи августи соли 2017.
Шартномаи №547/2 аз 10.07.2017, ҳ/ф №64 аз 12.07.2017, борхати №857 аз 12.07.2017, 
ГФБ-07601, ГИБ-21111</v>
          </cell>
        </row>
        <row r="78">
          <cell r="B78" t="str">
            <v>Молҳои конселярӣ ва маводи дарсӣ, барои моҳи августи соли 2017.
Шартномаи №547/2 аз 10.07.2017, ҳ/ф №64 аз 12.07.2017, борхати №857 аз 12.07.2017, 
ГФБ-07601, ГИБ-22111</v>
          </cell>
        </row>
        <row r="79">
          <cell r="B79" t="str">
            <v>Молҳо ва инвентари хоҷагидорӣ, барои моҳи августи соли 2017.
Шартномаи №547/2 аз 10.07.2017, ҳ/ф №64 аз 12.07.2017, борхати №857 аз 12.07.2017, 
ГФБ-07601, ГИБ-22112</v>
          </cell>
        </row>
        <row r="80">
          <cell r="B80" t="str">
            <v>Масолеҳи масрафӣ, барои моҳи августи соли 2017.
Шартномаи №547/2 аз 10.07.2017, ҳ/ф №64 аз 12.07.2017, борхати №857 аз 12.07.2017, 
ГФБ-07601, ГИБ-22113</v>
          </cell>
        </row>
        <row r="81">
          <cell r="B81" t="str">
            <v>Инвентари мулоим ва либоси расмӣ, барои моҳи августи соли 2017.
Шартномаи №547/2 аз 10.07.2017, ҳ/ф №64 аз 12.07.2017, борхати №857 аз 12.07.2017, 
ГФБ-07601, ГИБ-22114</v>
          </cell>
        </row>
        <row r="82">
          <cell r="B82" t="str">
            <v>Доруворӣ, воситаҳои басту банд, барои моҳи августи соли 2017.
Шартномаи №547/2 аз 10.07.2017, ҳ/ф №64 аз 12.07.2017, борхати №857 аз 12.07.2017, 
ГФБ-07601, ГИБ-22116</v>
          </cell>
        </row>
        <row r="83">
          <cell r="B83" t="str">
            <v>Бензин, барои моҳи августи соли 2017.
Шартномаи №547/2 аз 10.07.2017, ҳ/ф №64 аз 12.07.2017, борхати №857 аз 12.07.2017, 
ГФБ-07601, ГИБ-22131</v>
          </cell>
        </row>
        <row r="84">
          <cell r="B84" t="str">
            <v>Сӯзишвории дизелӣ (Солярка), барои моҳи августи соли 2017.
Шартномаи №547/2 аз 10.07.2017, ҳ/ф №64 аз 12.07.2017, борхати №857 аз 12.07.2017, 
ГФБ-07601, ГИБ-22132</v>
          </cell>
        </row>
        <row r="85">
          <cell r="B85" t="str">
            <v>Равғани автомобил, барои моҳи августи соли 2017.
Шартномаи №547/2 аз 10.07.2017, ҳ/ф №64 аз 12.07.2017, борхати №857 аз 12.07.2017, 
ГФБ-07601, ГИБ-22135</v>
          </cell>
        </row>
        <row r="86">
          <cell r="B86" t="str">
            <v>Дигар маводи сӯхт, барои моҳи августи соли 2017.
Шартномаи №547/2 аз 10.07.2017, ҳ/ф №64 аз 12.07.2017, борхати №857 аз 12.07.2017, 
ГФБ-07601, ГИБ-22136</v>
          </cell>
        </row>
        <row r="87">
          <cell r="B87" t="str">
            <v>Таълим ва таҷдиди таълими кормандон, барои моҳи августи соли 2017.
Шартномаи №547/2 аз 10.07.2017, ҳ/ф №64 аз 12.07.2017, борхати №857 аз 12.07.2017, 
ГФБ-07601, ГИБ-22142</v>
          </cell>
        </row>
        <row r="88">
          <cell r="B88" t="str">
            <v>Хароҷоти намояндагӣ, барои моҳи августи соли 2017.
Шартномаи №547/2 аз 10.07.2017, ҳ/ф №64 аз 12.07.2017, борхати №857 аз 12.07.2017, 
ГФБ-07601, ГИБ-22143</v>
          </cell>
        </row>
        <row r="89">
          <cell r="B89" t="str">
            <v>Тайёр кардани мукофотҳо, сертификатҳо, медалҳо, сиккаҳо ва хариди тӯҳфаҳо, барои моҳи августи соли 2017.
Шартномаи №547/2 аз 10.07.2017, ҳ/ф №64 аз 12.07.2017, борхати №857 аз 12.07.2017, 
ГФБ-07601, ГИБ-22144</v>
          </cell>
        </row>
        <row r="90">
          <cell r="B90" t="str">
            <v>Хароҷоти сафари хизматӣ, барои моҳи августи соли 2017.
Шартномаи №547/2 аз 10.07.2017, ҳ/ф №64 аз 12.07.2017, борхати №857 аз 12.07.2017, 
ГФБ-07601, ГИБ-22145</v>
          </cell>
        </row>
        <row r="91">
          <cell r="B91" t="str">
            <v>Хароҷот оиди комиссияи бонкӣ, барои моҳи августи соли 2017.
Шартномаи №547/2 аз 10.07.2017, ҳ/ф №64 аз 12.07.2017, борхати №857 аз 12.07.2017, 
ГФБ-07601, ГИБ-22147</v>
          </cell>
        </row>
        <row r="92">
          <cell r="B92" t="str">
            <v>Таъмири биноҳо ва иншоот, барои моҳи августи соли 2017.
Шартномаи №547/2 аз 10.07.2017, ҳ/ф №64 аз 12.07.2017, борхати №857 аз 12.07.2017, 
ГФБ-07601, ГИБ-22151</v>
          </cell>
        </row>
        <row r="93">
          <cell r="B93" t="str">
            <v>Таъмири роҳҳо, барои моҳи августи соли 2017.
Шартномаи №547/2 аз 10.07.2017, ҳ/ф №64 аз 12.07.2017, борхати №857 аз 12.07.2017, 
ГФБ-07601, ГИБ-22152</v>
          </cell>
        </row>
        <row r="94">
          <cell r="B94" t="str">
            <v>Таъмири воситаҳои нақлиёт ва таҷҳизоти вазнин, барои моҳи августи соли 2017.
Шартномаи №547/2 аз 10.07.2017, ҳ/ф №64 аз 12.07.2017, борхати №857 аз 12.07.2017, 
ГФБ-07601, ГИБ-22153</v>
          </cell>
        </row>
        <row r="95">
          <cell r="B95" t="str">
            <v>Таъмири мебели идорӣ ва таҷҳизоти техникии идорӣ, барои моҳи августи соли 2017.
Шартномаи №547/2 аз 10.07.2017, ҳ/ф №64 аз 12.07.2017, борхати №857 аз 12.07.2017, 
ГФБ-07601, ГИБ-22154</v>
          </cell>
        </row>
        <row r="96">
          <cell r="B96" t="str">
            <v>Хизматрасонии техникӣ ва таъмири ҷории ба категорияҳои дигар мансубнашуда, барои моҳи августи соли 2017.
Шартномаи №547/2 аз 10.07.2017, ҳ/ф №64 аз 12.07.2017, борхати №857 аз 12.07.2017, 
ГФБ-07601, ГИБ-22155</v>
          </cell>
        </row>
        <row r="97">
          <cell r="B97" t="str">
            <v>Пардохти хизматрасонии мутахассисон, барои моҳи августи соли 2017.
Шартномаи №547/2 аз 10.07.2017, ҳ/ф №64 аз 12.07.2017, борхати №857 аз 12.07.2017, 
ГФБ-07601, ГИБ-22161</v>
          </cell>
        </row>
        <row r="98">
          <cell r="B98" t="str">
            <v>Хизматрасонии алоқаманд бо эълонҳо ва корҳои нашриётӣ, барои моҳи августи соли 2017.
Шартномаи №547/2 аз 10.07.2017, ҳ/ф №64 аз 12.07.2017, борхати №857 аз 12.07.2017, 
ГФБ-07601, ГИБ-22162</v>
          </cell>
        </row>
        <row r="99">
          <cell r="B99" t="str">
            <v>Хизматрасониҳои алоқаманд бо насби дастгоҳҳои техникӣ ва таҷҳизот, барои моҳи августи соли 2017.
Шартномаи №547/2 аз 10.07.2017, ҳ/ф №64 аз 12.07.2017, борхати №857 аз 12.07.2017, 
ГФБ-07601, ГИБ-22163</v>
          </cell>
        </row>
        <row r="100">
          <cell r="B100" t="str">
            <v>Нерӯи барқ, барои моҳи августи соли 2017.
Шартномаи №547/2 аз 10.07.2017, ҳ/ф №64 аз 12.07.2017, борхати №857 аз 12.07.2017, 
ГФБ-07601, ГИБ-22171</v>
          </cell>
        </row>
        <row r="101">
          <cell r="B101" t="str">
            <v>Партоббарӣ, барои моҳи августи соли 2017.
Шартномаи №547/2 аз 10.07.2017, ҳ/ф №64 аз 12.07.2017, борхати №857 аз 12.07.2017, 
ГФБ-07601, ГИБ-22174</v>
          </cell>
        </row>
        <row r="102">
          <cell r="B102" t="str">
            <v>Обтаъминкунӣ, барои моҳи августи соли 2017.
Шартномаи №547/2 аз 10.07.2017, ҳ/ф №64 аз 12.07.2017, борхати №857 аз 12.07.2017, 
ГФБ-07601, ГИБ-22175</v>
          </cell>
        </row>
        <row r="103">
          <cell r="B103" t="str">
            <v>Истифодаи Интернет, барои моҳи августи соли 2017.
Шартномаи №547/2 аз 10.07.2017, ҳ/ф №64 аз 12.07.2017, борхати №857 аз 12.07.2017, 
ГФБ-07601, ГИБ-22181</v>
          </cell>
        </row>
        <row r="104">
          <cell r="B104" t="str">
            <v>Хизматрасониҳои алоқа, барои моҳи августи соли 2017.
Шартномаи №547/2 аз 10.07.2017, ҳ/ф №64 аз 12.07.2017, борхати №857 аз 12.07.2017, 
ГФБ-07601, ГИБ-22181</v>
          </cell>
        </row>
        <row r="105">
          <cell r="B105" t="str">
            <v>Хизматрасониҳои почта, барои моҳи августи соли 2017.
Шартномаи №547/2 аз 10.07.2017, ҳ/ф №64 аз 12.07.2017, борхати №857 аз 12.07.2017, 
ГФБ-07601, ГИБ-22183</v>
          </cell>
        </row>
        <row r="106">
          <cell r="B106" t="str">
            <v>Пардохти музди меҳнати кормандони идораи давлатӣ ва муассисаҳои буҷетӣ, барои моҳи августи соли 2017.
Шартномаи №547/2 аз 10.07.2017, ҳ/ф №64 аз 12.07.2017, борхати №857 аз 12.07.2017, 
ГФБ-07601, ГИБ-22210</v>
          </cell>
        </row>
        <row r="107">
          <cell r="B107" t="str">
            <v>Пардохтҳо/маблағҷудокуниҳо ба эҳтиёҷоти иҷтимоӣ, барои моҳи августи соли 2017.
Шартномаи №547/2 аз 10.07.2017, ҳ/ф №64 аз 12.07.2017, борхати №857 аз 12.07.2017, 
ГФБ-07601, ГИБ-22220</v>
          </cell>
        </row>
        <row r="108">
          <cell r="B108" t="str">
            <v>Хароҷоти суғуртаи таҷҳизот, барои моҳи августи соли 2017.
Шартномаи №547/2 аз 10.07.2017, ҳ/ф №64 аз 12.07.2017, борхати №857 аз 12.07.2017, 
ГФБ-07601, ГИБ-27132</v>
          </cell>
        </row>
        <row r="109">
          <cell r="B109" t="str">
            <v>Ҷубронпулиҳо барои хурокворӣ, барои моҳи августи соли 2017.
Шартномаи №547/2 аз 10.07.2017, ҳ/ф №64 аз 12.07.2017, борхати №857 аз 12.07.2017, 
ГФБ-07601, ГИБ-27231</v>
          </cell>
        </row>
        <row r="110">
          <cell r="B110" t="str">
            <v>Пардохти даромадҳое, ки аз болои хароҷотҳо барзиёд мебошанд ().
Шартномаи №547/2 аз 10.07.2017, ҳ/ф №64 аз 12.07.2017, борхати №857 аз 12.07.2017, 
ГФБ-07601, ГИБ-27291</v>
          </cell>
        </row>
        <row r="111">
          <cell r="B111" t="str">
            <v>Барои маблағгузории сохтмони иншоотҳои муҳими давлатӣ,  ()
Шартномаи №547/2 аз 10.07.2017, ҳ/ф №64 аз 12.07.2017, борхати №857 аз 12.07.2017, 
ГФБ-07601, ГИБ-27321</v>
          </cell>
        </row>
        <row r="112">
          <cell r="B112" t="str">
            <v>Хариди дигар мошин ва таҷҳизот, барои моҳи августи соли 2017.
Шартномаи №547/2 аз 10.07.2017, ҳ/ф №64 аз 12.07.2017, борхати №857 аз 12.07.2017, 
ГФБ-07601, ГИБ-28142</v>
          </cell>
        </row>
      </sheetData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6">
    <outlinePr summaryBelow="0" summaryRight="0"/>
    <pageSetUpPr fitToPage="1"/>
  </sheetPr>
  <dimension ref="A1:J230"/>
  <sheetViews>
    <sheetView showZeros="0" tabSelected="1" zoomScale="85" zoomScaleNormal="85" zoomScaleSheetLayoutView="100" workbookViewId="0">
      <pane ySplit="3" topLeftCell="A4" activePane="bottomLeft" state="frozen"/>
      <selection activeCell="A3" sqref="A3"/>
      <selection pane="bottomLeft" activeCell="D3" sqref="D3"/>
    </sheetView>
  </sheetViews>
  <sheetFormatPr defaultColWidth="9.140625" defaultRowHeight="12.75" x14ac:dyDescent="0.25"/>
  <cols>
    <col min="1" max="1" width="19.5703125" style="23" customWidth="1"/>
    <col min="2" max="2" width="20.28515625" style="24" customWidth="1"/>
    <col min="3" max="3" width="8.140625" style="17" customWidth="1"/>
    <col min="4" max="6" width="12.7109375" style="21" customWidth="1"/>
    <col min="7" max="7" width="14.7109375" style="21" customWidth="1"/>
    <col min="8" max="8" width="16.140625" style="22" bestFit="1" customWidth="1"/>
    <col min="9" max="16384" width="9.140625" style="23"/>
  </cols>
  <sheetData>
    <row r="1" spans="1:10" ht="18.75" x14ac:dyDescent="0.25">
      <c r="B1" s="32" t="s">
        <v>1</v>
      </c>
      <c r="C1" s="27"/>
      <c r="D1" s="30">
        <v>2</v>
      </c>
      <c r="E1" s="30">
        <v>3</v>
      </c>
      <c r="F1" s="30">
        <v>4</v>
      </c>
      <c r="G1" s="30">
        <v>5</v>
      </c>
      <c r="H1" s="31">
        <v>14</v>
      </c>
    </row>
    <row r="2" spans="1:10" ht="14.25" customHeight="1" x14ac:dyDescent="0.25">
      <c r="C2" s="27"/>
      <c r="D2" s="28"/>
      <c r="E2" s="28"/>
      <c r="F2" s="28"/>
      <c r="G2" s="28"/>
      <c r="H2" s="29"/>
    </row>
    <row r="3" spans="1:10" s="25" customFormat="1" ht="15.95" customHeight="1" x14ac:dyDescent="0.25">
      <c r="B3" s="26"/>
      <c r="C3" s="1">
        <v>2</v>
      </c>
      <c r="D3" s="2">
        <f>SUMPRODUCT(D4:D$230*($C3&amp;""=LEFTB($C4:$C$230,LEN($C3))))/(5-LEN($C3))</f>
        <v>465</v>
      </c>
      <c r="E3" s="2">
        <f t="shared" ref="E3:G6" si="0">SUMPRODUCT(E$7:E$230*($C3&amp;""=LEFTB($C$7:$C$230,LEN($C3))))</f>
        <v>5</v>
      </c>
      <c r="F3" s="2">
        <f t="shared" si="0"/>
        <v>6</v>
      </c>
      <c r="G3" s="2">
        <f t="shared" si="0"/>
        <v>7</v>
      </c>
      <c r="H3" s="3">
        <f t="shared" ref="H3:H6" si="1">SUMPRODUCT(H$7:H$11*($C3&amp;""=LEFTB($C$7:$C$11,LEN($C3))))</f>
        <v>26</v>
      </c>
    </row>
    <row r="4" spans="1:10" s="19" customFormat="1" ht="15" x14ac:dyDescent="0.25">
      <c r="B4" s="26"/>
      <c r="C4" s="4">
        <v>21</v>
      </c>
      <c r="D4" s="5">
        <f>SUMPRODUCT(D5:D$230*($C4&amp;""=LEFTB($C5:$C$230,LEN($C4))))/(5-LEN($C4))</f>
        <v>23</v>
      </c>
      <c r="E4" s="5">
        <f t="shared" si="0"/>
        <v>5</v>
      </c>
      <c r="F4" s="5">
        <f t="shared" si="0"/>
        <v>6</v>
      </c>
      <c r="G4" s="5">
        <f t="shared" si="0"/>
        <v>7</v>
      </c>
      <c r="H4" s="6">
        <f t="shared" si="1"/>
        <v>26</v>
      </c>
    </row>
    <row r="5" spans="1:10" s="20" customFormat="1" ht="15" x14ac:dyDescent="0.25">
      <c r="A5" s="19"/>
      <c r="B5" s="26"/>
      <c r="C5" s="7">
        <v>211</v>
      </c>
      <c r="D5" s="8">
        <f>SUMPRODUCT(D6:D$230*($C5&amp;""=LEFTB($C6:$C$230,LEN($C5))))/(5-LEN($C5))</f>
        <v>17</v>
      </c>
      <c r="E5" s="8">
        <f t="shared" si="0"/>
        <v>2</v>
      </c>
      <c r="F5" s="8">
        <f t="shared" si="0"/>
        <v>3</v>
      </c>
      <c r="G5" s="8">
        <f t="shared" si="0"/>
        <v>4</v>
      </c>
      <c r="H5" s="9">
        <f t="shared" si="1"/>
        <v>26</v>
      </c>
    </row>
    <row r="6" spans="1:10" s="20" customFormat="1" ht="15" x14ac:dyDescent="0.25">
      <c r="A6" s="19"/>
      <c r="B6" s="26"/>
      <c r="C6" s="10">
        <v>2111</v>
      </c>
      <c r="D6" s="8">
        <f>SUMPRODUCT(D7:D$230*($C6&amp;""=LEFTB($C7:$C$230,LEN($C6))))/(5-LEN($C6))</f>
        <v>17</v>
      </c>
      <c r="E6" s="8">
        <f t="shared" si="0"/>
        <v>2</v>
      </c>
      <c r="F6" s="8">
        <f t="shared" si="0"/>
        <v>3</v>
      </c>
      <c r="G6" s="8">
        <f t="shared" si="0"/>
        <v>4</v>
      </c>
      <c r="H6" s="9">
        <f t="shared" si="1"/>
        <v>26</v>
      </c>
    </row>
    <row r="7" spans="1:10" s="18" customFormat="1" ht="15" x14ac:dyDescent="0.25">
      <c r="A7" s="19"/>
      <c r="B7" s="26"/>
      <c r="C7" s="11">
        <v>21111</v>
      </c>
      <c r="D7" s="12">
        <f>J7</f>
        <v>1</v>
      </c>
      <c r="E7" s="12">
        <v>2</v>
      </c>
      <c r="F7" s="12">
        <v>3</v>
      </c>
      <c r="G7" s="12">
        <v>4</v>
      </c>
      <c r="H7" s="13">
        <f>SUM(D7:G7)</f>
        <v>10</v>
      </c>
      <c r="J7" s="18">
        <v>1</v>
      </c>
    </row>
    <row r="8" spans="1:10" s="18" customFormat="1" ht="15" x14ac:dyDescent="0.25">
      <c r="A8" s="19"/>
      <c r="B8" s="26"/>
      <c r="C8" s="11">
        <v>21112</v>
      </c>
      <c r="D8" s="12">
        <f t="shared" ref="D8:D11" si="2">J8</f>
        <v>5</v>
      </c>
      <c r="E8" s="14"/>
      <c r="F8" s="14"/>
      <c r="G8" s="14"/>
      <c r="H8" s="13">
        <f>SUM(D8:G8)</f>
        <v>5</v>
      </c>
      <c r="J8" s="18">
        <v>5</v>
      </c>
    </row>
    <row r="9" spans="1:10" s="18" customFormat="1" ht="15" x14ac:dyDescent="0.25">
      <c r="A9" s="19"/>
      <c r="B9" s="26"/>
      <c r="C9" s="11">
        <v>21113</v>
      </c>
      <c r="D9" s="12">
        <f t="shared" si="2"/>
        <v>4</v>
      </c>
      <c r="E9" s="14"/>
      <c r="F9" s="14"/>
      <c r="G9" s="14"/>
      <c r="H9" s="13">
        <f>SUM(D9:G9)</f>
        <v>4</v>
      </c>
      <c r="J9" s="18">
        <v>4</v>
      </c>
    </row>
    <row r="10" spans="1:10" s="18" customFormat="1" ht="15" x14ac:dyDescent="0.25">
      <c r="A10" s="19"/>
      <c r="B10" s="26"/>
      <c r="C10" s="11">
        <v>21114</v>
      </c>
      <c r="D10" s="12">
        <f t="shared" si="2"/>
        <v>5</v>
      </c>
      <c r="E10" s="14"/>
      <c r="F10" s="14"/>
      <c r="G10" s="14"/>
      <c r="H10" s="13">
        <f>SUM(D10:G10)</f>
        <v>5</v>
      </c>
      <c r="J10" s="18">
        <v>5</v>
      </c>
    </row>
    <row r="11" spans="1:10" s="18" customFormat="1" ht="15" x14ac:dyDescent="0.25">
      <c r="A11" s="19"/>
      <c r="B11" s="26"/>
      <c r="C11" s="15">
        <v>21115</v>
      </c>
      <c r="D11" s="12">
        <f t="shared" si="2"/>
        <v>2</v>
      </c>
      <c r="E11" s="14"/>
      <c r="F11" s="14"/>
      <c r="G11" s="12"/>
      <c r="H11" s="13">
        <f>SUM(D11:G11)</f>
        <v>2</v>
      </c>
      <c r="J11" s="18">
        <v>2</v>
      </c>
    </row>
    <row r="12" spans="1:10" s="20" customFormat="1" ht="15" x14ac:dyDescent="0.25">
      <c r="A12" s="19"/>
      <c r="B12" s="26"/>
      <c r="C12" s="10">
        <v>212</v>
      </c>
      <c r="D12" s="8">
        <f>SUMPRODUCT(D13:D$230*($C12&amp;""=LEFTB($C13:$C$230,LEN($C12))))/(5-LEN($C12))</f>
        <v>6</v>
      </c>
      <c r="E12" s="8">
        <f t="shared" ref="E12:G13" si="3">SUMPRODUCT(E$14:E$230*($C12&amp;""=LEFTB($C$14:$C$230,LEN($C12))))</f>
        <v>1</v>
      </c>
      <c r="F12" s="8">
        <f t="shared" si="3"/>
        <v>1</v>
      </c>
      <c r="G12" s="8">
        <f t="shared" si="3"/>
        <v>1</v>
      </c>
      <c r="H12" s="9">
        <f t="shared" ref="H12:H13" si="4">SUMPRODUCT(H$14*($C12&amp;""=LEFTB($C$14,LEN($C12))))</f>
        <v>5</v>
      </c>
    </row>
    <row r="13" spans="1:10" s="20" customFormat="1" ht="15" x14ac:dyDescent="0.25">
      <c r="A13" s="19"/>
      <c r="B13" s="26"/>
      <c r="C13" s="10">
        <v>2121</v>
      </c>
      <c r="D13" s="8">
        <f>SUMPRODUCT(D14:D$230*($C13&amp;""=LEFTB($C14:$C$230,LEN($C13))))/(5-LEN($C13))</f>
        <v>2</v>
      </c>
      <c r="E13" s="8">
        <f t="shared" si="3"/>
        <v>1</v>
      </c>
      <c r="F13" s="8">
        <f t="shared" si="3"/>
        <v>1</v>
      </c>
      <c r="G13" s="8">
        <f t="shared" si="3"/>
        <v>1</v>
      </c>
      <c r="H13" s="9">
        <f t="shared" si="4"/>
        <v>5</v>
      </c>
    </row>
    <row r="14" spans="1:10" s="18" customFormat="1" ht="15" x14ac:dyDescent="0.25">
      <c r="A14" s="19"/>
      <c r="B14" s="26"/>
      <c r="C14" s="11">
        <v>21211</v>
      </c>
      <c r="D14" s="12">
        <f>J14</f>
        <v>2</v>
      </c>
      <c r="E14" s="14">
        <v>1</v>
      </c>
      <c r="F14" s="14">
        <v>1</v>
      </c>
      <c r="G14" s="14">
        <v>1</v>
      </c>
      <c r="H14" s="16">
        <f t="shared" ref="H14:H77" si="5">SUM(D14:G14)</f>
        <v>5</v>
      </c>
      <c r="J14" s="18">
        <v>2</v>
      </c>
    </row>
    <row r="15" spans="1:10" s="20" customFormat="1" ht="15" x14ac:dyDescent="0.25">
      <c r="A15" s="19"/>
      <c r="B15" s="26"/>
      <c r="C15" s="10">
        <v>2122</v>
      </c>
      <c r="D15" s="8">
        <f>SUMPRODUCT(D16:D$230*($C15&amp;""=LEFTB($C16:$C$230,LEN($C15))))/(5-LEN($C15))</f>
        <v>4</v>
      </c>
      <c r="E15" s="8">
        <f t="shared" ref="E15:G15" si="6">SUMPRODUCT(E$16:E$230*($C15&amp;""=LEFTB($C$16:$C$230,LEN($C15))))</f>
        <v>0</v>
      </c>
      <c r="F15" s="8">
        <f t="shared" si="6"/>
        <v>0</v>
      </c>
      <c r="G15" s="8">
        <f t="shared" si="6"/>
        <v>0</v>
      </c>
      <c r="H15" s="6">
        <f t="shared" si="5"/>
        <v>4</v>
      </c>
    </row>
    <row r="16" spans="1:10" s="18" customFormat="1" ht="15" x14ac:dyDescent="0.25">
      <c r="A16" s="19"/>
      <c r="B16" s="26"/>
      <c r="C16" s="11">
        <v>21221</v>
      </c>
      <c r="D16" s="12">
        <f t="shared" ref="D16:D17" si="7">J16</f>
        <v>1</v>
      </c>
      <c r="E16" s="14"/>
      <c r="F16" s="14"/>
      <c r="G16" s="14"/>
      <c r="H16" s="13">
        <f t="shared" si="5"/>
        <v>1</v>
      </c>
      <c r="J16" s="18">
        <v>1</v>
      </c>
    </row>
    <row r="17" spans="1:10" s="18" customFormat="1" ht="15" x14ac:dyDescent="0.25">
      <c r="A17" s="19"/>
      <c r="B17" s="26"/>
      <c r="C17" s="11">
        <v>21222</v>
      </c>
      <c r="D17" s="12">
        <f t="shared" si="7"/>
        <v>3</v>
      </c>
      <c r="E17" s="14"/>
      <c r="F17" s="14"/>
      <c r="G17" s="14"/>
      <c r="H17" s="13">
        <f t="shared" si="5"/>
        <v>3</v>
      </c>
      <c r="J17" s="18">
        <v>3</v>
      </c>
    </row>
    <row r="18" spans="1:10" s="20" customFormat="1" ht="15" x14ac:dyDescent="0.25">
      <c r="A18" s="19"/>
      <c r="B18" s="26"/>
      <c r="C18" s="10">
        <v>22</v>
      </c>
      <c r="D18" s="5">
        <f>SUMPRODUCT(D19:D$230*($C18&amp;""=LEFTB($C19:$C$230,LEN($C18))))/(5-LEN($C18))</f>
        <v>159</v>
      </c>
      <c r="E18" s="8">
        <f t="shared" ref="D18:G20" si="8">SUMPRODUCT(E$21:E$230*($C18&amp;""=LEFTB($C$21:$C$230,LEN($C18))))</f>
        <v>0</v>
      </c>
      <c r="F18" s="8">
        <f t="shared" si="8"/>
        <v>0</v>
      </c>
      <c r="G18" s="8">
        <f t="shared" si="8"/>
        <v>0</v>
      </c>
      <c r="H18" s="9">
        <f t="shared" si="5"/>
        <v>159</v>
      </c>
    </row>
    <row r="19" spans="1:10" s="20" customFormat="1" ht="15" x14ac:dyDescent="0.25">
      <c r="A19" s="19"/>
      <c r="B19" s="26"/>
      <c r="C19" s="10">
        <v>221</v>
      </c>
      <c r="D19" s="8">
        <f>SUMPRODUCT(D20:D$230*($C19&amp;""=LEFTB($C20:$C$230,LEN($C19))))/(5-LEN($C19))</f>
        <v>156</v>
      </c>
      <c r="E19" s="8">
        <f t="shared" si="8"/>
        <v>0</v>
      </c>
      <c r="F19" s="8">
        <f t="shared" si="8"/>
        <v>0</v>
      </c>
      <c r="G19" s="8">
        <f t="shared" si="8"/>
        <v>0</v>
      </c>
      <c r="H19" s="9">
        <f t="shared" si="5"/>
        <v>156</v>
      </c>
    </row>
    <row r="20" spans="1:10" s="20" customFormat="1" ht="15" x14ac:dyDescent="0.25">
      <c r="A20" s="19"/>
      <c r="B20" s="26"/>
      <c r="C20" s="10">
        <v>2211</v>
      </c>
      <c r="D20" s="8">
        <f>SUMPRODUCT(D21:D$230*($C20&amp;""=LEFTB($C21:$C$230,LEN($C20))))/(5-LEN($C20))</f>
        <v>26</v>
      </c>
      <c r="E20" s="8">
        <f t="shared" si="8"/>
        <v>0</v>
      </c>
      <c r="F20" s="8">
        <f t="shared" si="8"/>
        <v>0</v>
      </c>
      <c r="G20" s="8">
        <f t="shared" si="8"/>
        <v>0</v>
      </c>
      <c r="H20" s="6">
        <f t="shared" si="5"/>
        <v>26</v>
      </c>
    </row>
    <row r="21" spans="1:10" s="18" customFormat="1" ht="15" x14ac:dyDescent="0.25">
      <c r="A21" s="19"/>
      <c r="B21" s="26"/>
      <c r="C21" s="11">
        <v>22111</v>
      </c>
      <c r="D21" s="12">
        <f t="shared" ref="D21:D27" si="9">J21</f>
        <v>4</v>
      </c>
      <c r="E21" s="14"/>
      <c r="F21" s="14"/>
      <c r="G21" s="14"/>
      <c r="H21" s="13">
        <f t="shared" si="5"/>
        <v>4</v>
      </c>
      <c r="J21" s="18">
        <v>4</v>
      </c>
    </row>
    <row r="22" spans="1:10" s="18" customFormat="1" ht="15" x14ac:dyDescent="0.25">
      <c r="A22" s="19"/>
      <c r="B22" s="26"/>
      <c r="C22" s="11">
        <v>22112</v>
      </c>
      <c r="D22" s="12">
        <f t="shared" si="9"/>
        <v>2</v>
      </c>
      <c r="E22" s="14"/>
      <c r="F22" s="14"/>
      <c r="G22" s="14"/>
      <c r="H22" s="13">
        <f t="shared" si="5"/>
        <v>2</v>
      </c>
      <c r="J22" s="18">
        <v>2</v>
      </c>
    </row>
    <row r="23" spans="1:10" s="18" customFormat="1" ht="15" x14ac:dyDescent="0.25">
      <c r="A23" s="19"/>
      <c r="B23" s="26"/>
      <c r="C23" s="11">
        <v>22113</v>
      </c>
      <c r="D23" s="12">
        <f t="shared" si="9"/>
        <v>5</v>
      </c>
      <c r="E23" s="14"/>
      <c r="F23" s="14"/>
      <c r="G23" s="14"/>
      <c r="H23" s="13">
        <f t="shared" si="5"/>
        <v>5</v>
      </c>
      <c r="J23" s="18">
        <v>5</v>
      </c>
    </row>
    <row r="24" spans="1:10" s="18" customFormat="1" ht="15" x14ac:dyDescent="0.25">
      <c r="A24" s="19"/>
      <c r="B24" s="26"/>
      <c r="C24" s="11">
        <v>22114</v>
      </c>
      <c r="D24" s="12">
        <f t="shared" si="9"/>
        <v>3</v>
      </c>
      <c r="E24" s="14"/>
      <c r="F24" s="14"/>
      <c r="G24" s="14"/>
      <c r="H24" s="13">
        <f t="shared" si="5"/>
        <v>3</v>
      </c>
      <c r="J24" s="18">
        <v>3</v>
      </c>
    </row>
    <row r="25" spans="1:10" s="18" customFormat="1" ht="15" x14ac:dyDescent="0.25">
      <c r="A25" s="19"/>
      <c r="B25" s="26"/>
      <c r="C25" s="11">
        <v>22115</v>
      </c>
      <c r="D25" s="12">
        <f t="shared" si="9"/>
        <v>5</v>
      </c>
      <c r="E25" s="14"/>
      <c r="F25" s="14"/>
      <c r="G25" s="14"/>
      <c r="H25" s="13">
        <f t="shared" si="5"/>
        <v>5</v>
      </c>
      <c r="J25" s="18">
        <v>5</v>
      </c>
    </row>
    <row r="26" spans="1:10" s="18" customFormat="1" ht="15" x14ac:dyDescent="0.25">
      <c r="A26" s="19"/>
      <c r="B26" s="26"/>
      <c r="C26" s="11">
        <v>22116</v>
      </c>
      <c r="D26" s="12">
        <f t="shared" si="9"/>
        <v>2</v>
      </c>
      <c r="E26" s="14"/>
      <c r="F26" s="14"/>
      <c r="G26" s="14"/>
      <c r="H26" s="13">
        <f t="shared" si="5"/>
        <v>2</v>
      </c>
      <c r="J26" s="18">
        <v>2</v>
      </c>
    </row>
    <row r="27" spans="1:10" s="18" customFormat="1" ht="15" x14ac:dyDescent="0.25">
      <c r="A27" s="19"/>
      <c r="B27" s="26"/>
      <c r="C27" s="11">
        <v>22117</v>
      </c>
      <c r="D27" s="12">
        <f t="shared" si="9"/>
        <v>5</v>
      </c>
      <c r="E27" s="14"/>
      <c r="F27" s="14"/>
      <c r="G27" s="14"/>
      <c r="H27" s="13">
        <f t="shared" si="5"/>
        <v>5</v>
      </c>
      <c r="J27" s="18">
        <v>5</v>
      </c>
    </row>
    <row r="28" spans="1:10" s="20" customFormat="1" ht="15" x14ac:dyDescent="0.25">
      <c r="A28" s="33" t="s">
        <v>0</v>
      </c>
      <c r="B28" s="33"/>
      <c r="C28" s="10">
        <v>2212</v>
      </c>
      <c r="D28" s="8">
        <f>SUMPRODUCT(D29:D$230*($C28&amp;""=LEFTB($C29:$C$230,LEN($C28))))/(5-LEN($C28))</f>
        <v>3</v>
      </c>
      <c r="E28" s="8">
        <f t="shared" ref="E28:G28" si="10">SUMPRODUCT(E$29:E$230*($C28&amp;""=LEFTB($C$29:$C$230,LEN($C28))))</f>
        <v>0</v>
      </c>
      <c r="F28" s="8">
        <f t="shared" si="10"/>
        <v>0</v>
      </c>
      <c r="G28" s="8">
        <f t="shared" si="10"/>
        <v>0</v>
      </c>
      <c r="H28" s="6">
        <f t="shared" si="5"/>
        <v>3</v>
      </c>
    </row>
    <row r="29" spans="1:10" s="18" customFormat="1" ht="15" x14ac:dyDescent="0.25">
      <c r="A29" s="33" t="s">
        <v>2</v>
      </c>
      <c r="B29" s="33"/>
      <c r="C29" s="11">
        <v>22121</v>
      </c>
      <c r="D29" s="12">
        <f>J29</f>
        <v>3</v>
      </c>
      <c r="E29" s="14"/>
      <c r="F29" s="14"/>
      <c r="G29" s="14"/>
      <c r="H29" s="13">
        <f t="shared" si="5"/>
        <v>3</v>
      </c>
      <c r="J29" s="18">
        <v>3</v>
      </c>
    </row>
    <row r="30" spans="1:10" s="20" customFormat="1" ht="15" x14ac:dyDescent="0.25">
      <c r="A30" s="19"/>
      <c r="B30" s="26"/>
      <c r="C30" s="10">
        <v>2213</v>
      </c>
      <c r="D30" s="8">
        <f>SUMPRODUCT(D31:D$230*($C30&amp;""=LEFTB($C31:$C$230,LEN($C30))))/(5-LEN($C30))</f>
        <v>16</v>
      </c>
      <c r="E30" s="8">
        <f>SUM(E31:E36)</f>
        <v>0</v>
      </c>
      <c r="F30" s="8">
        <f>SUM(F31:F36)</f>
        <v>0</v>
      </c>
      <c r="G30" s="8">
        <f>SUM(G31:G36)</f>
        <v>0</v>
      </c>
      <c r="H30" s="6">
        <f t="shared" si="5"/>
        <v>16</v>
      </c>
    </row>
    <row r="31" spans="1:10" s="18" customFormat="1" ht="15" x14ac:dyDescent="0.25">
      <c r="A31" s="19"/>
      <c r="B31" s="26"/>
      <c r="C31" s="11">
        <v>22131</v>
      </c>
      <c r="D31" s="12">
        <f t="shared" ref="D31:D36" si="11">J31</f>
        <v>3</v>
      </c>
      <c r="E31" s="14"/>
      <c r="F31" s="14"/>
      <c r="G31" s="14"/>
      <c r="H31" s="13">
        <f t="shared" si="5"/>
        <v>3</v>
      </c>
      <c r="J31" s="18">
        <v>3</v>
      </c>
    </row>
    <row r="32" spans="1:10" s="18" customFormat="1" ht="15" x14ac:dyDescent="0.25">
      <c r="A32" s="19"/>
      <c r="B32" s="26"/>
      <c r="C32" s="11">
        <v>22132</v>
      </c>
      <c r="D32" s="12">
        <f t="shared" si="11"/>
        <v>2</v>
      </c>
      <c r="E32" s="14"/>
      <c r="F32" s="14"/>
      <c r="G32" s="14"/>
      <c r="H32" s="13">
        <f t="shared" si="5"/>
        <v>2</v>
      </c>
      <c r="J32" s="18">
        <v>2</v>
      </c>
    </row>
    <row r="33" spans="1:10" s="18" customFormat="1" ht="15" x14ac:dyDescent="0.25">
      <c r="A33" s="19"/>
      <c r="B33" s="26"/>
      <c r="C33" s="11">
        <v>22133</v>
      </c>
      <c r="D33" s="12">
        <f t="shared" si="11"/>
        <v>1</v>
      </c>
      <c r="E33" s="14"/>
      <c r="F33" s="14"/>
      <c r="G33" s="14"/>
      <c r="H33" s="13">
        <f t="shared" si="5"/>
        <v>1</v>
      </c>
      <c r="J33" s="18">
        <v>1</v>
      </c>
    </row>
    <row r="34" spans="1:10" s="18" customFormat="1" ht="15" x14ac:dyDescent="0.25">
      <c r="A34" s="19"/>
      <c r="B34" s="26"/>
      <c r="C34" s="11">
        <v>22134</v>
      </c>
      <c r="D34" s="12">
        <f t="shared" si="11"/>
        <v>2</v>
      </c>
      <c r="E34" s="14"/>
      <c r="F34" s="14"/>
      <c r="G34" s="14"/>
      <c r="H34" s="13">
        <f t="shared" si="5"/>
        <v>2</v>
      </c>
      <c r="J34" s="18">
        <v>2</v>
      </c>
    </row>
    <row r="35" spans="1:10" s="18" customFormat="1" ht="15" x14ac:dyDescent="0.25">
      <c r="A35" s="19"/>
      <c r="B35" s="26"/>
      <c r="C35" s="11">
        <v>22135</v>
      </c>
      <c r="D35" s="12">
        <f t="shared" si="11"/>
        <v>5</v>
      </c>
      <c r="E35" s="14"/>
      <c r="F35" s="14"/>
      <c r="G35" s="14"/>
      <c r="H35" s="13">
        <f t="shared" si="5"/>
        <v>5</v>
      </c>
      <c r="J35" s="18">
        <v>5</v>
      </c>
    </row>
    <row r="36" spans="1:10" s="18" customFormat="1" ht="15" x14ac:dyDescent="0.25">
      <c r="A36" s="19"/>
      <c r="B36" s="26"/>
      <c r="C36" s="11">
        <v>22136</v>
      </c>
      <c r="D36" s="12">
        <f t="shared" si="11"/>
        <v>3</v>
      </c>
      <c r="E36" s="14"/>
      <c r="F36" s="14"/>
      <c r="G36" s="14"/>
      <c r="H36" s="13">
        <f t="shared" si="5"/>
        <v>3</v>
      </c>
      <c r="J36" s="18">
        <v>3</v>
      </c>
    </row>
    <row r="37" spans="1:10" s="20" customFormat="1" ht="15" x14ac:dyDescent="0.25">
      <c r="A37" s="19"/>
      <c r="B37" s="26"/>
      <c r="C37" s="10">
        <v>2214</v>
      </c>
      <c r="D37" s="8">
        <f>SUMPRODUCT(D38:D$230*($C37&amp;""=LEFTB($C38:$C$230,LEN($C37))))/(5-LEN($C37))</f>
        <v>22</v>
      </c>
      <c r="E37" s="8">
        <f>SUM(E38:E45)</f>
        <v>0</v>
      </c>
      <c r="F37" s="8">
        <f>SUM(F38:F45)</f>
        <v>0</v>
      </c>
      <c r="G37" s="8">
        <f>SUM(G38:G45)</f>
        <v>0</v>
      </c>
      <c r="H37" s="9">
        <f t="shared" si="5"/>
        <v>22</v>
      </c>
    </row>
    <row r="38" spans="1:10" s="18" customFormat="1" ht="15" x14ac:dyDescent="0.25">
      <c r="A38" s="19"/>
      <c r="B38" s="26"/>
      <c r="C38" s="11">
        <v>22141</v>
      </c>
      <c r="D38" s="12">
        <f t="shared" ref="D38:D45" si="12">J38</f>
        <v>1</v>
      </c>
      <c r="E38" s="14"/>
      <c r="F38" s="14"/>
      <c r="G38" s="14"/>
      <c r="H38" s="13">
        <f t="shared" si="5"/>
        <v>1</v>
      </c>
      <c r="J38" s="18">
        <v>1</v>
      </c>
    </row>
    <row r="39" spans="1:10" s="18" customFormat="1" ht="15" x14ac:dyDescent="0.25">
      <c r="A39" s="19"/>
      <c r="B39" s="26"/>
      <c r="C39" s="11">
        <v>22142</v>
      </c>
      <c r="D39" s="12">
        <f t="shared" si="12"/>
        <v>5</v>
      </c>
      <c r="E39" s="14"/>
      <c r="F39" s="14"/>
      <c r="G39" s="14"/>
      <c r="H39" s="13">
        <f t="shared" si="5"/>
        <v>5</v>
      </c>
      <c r="J39" s="18">
        <v>5</v>
      </c>
    </row>
    <row r="40" spans="1:10" s="18" customFormat="1" ht="15" x14ac:dyDescent="0.25">
      <c r="A40" s="19"/>
      <c r="B40" s="26"/>
      <c r="C40" s="11">
        <v>22143</v>
      </c>
      <c r="D40" s="12">
        <f t="shared" si="12"/>
        <v>3</v>
      </c>
      <c r="E40" s="14"/>
      <c r="F40" s="14"/>
      <c r="G40" s="14"/>
      <c r="H40" s="13">
        <f t="shared" si="5"/>
        <v>3</v>
      </c>
      <c r="J40" s="18">
        <v>3</v>
      </c>
    </row>
    <row r="41" spans="1:10" s="18" customFormat="1" ht="15" x14ac:dyDescent="0.25">
      <c r="A41" s="19"/>
      <c r="B41" s="26"/>
      <c r="C41" s="11">
        <v>22144</v>
      </c>
      <c r="D41" s="12">
        <f t="shared" si="12"/>
        <v>1</v>
      </c>
      <c r="E41" s="14"/>
      <c r="F41" s="14"/>
      <c r="G41" s="14"/>
      <c r="H41" s="13">
        <f t="shared" si="5"/>
        <v>1</v>
      </c>
      <c r="J41" s="18">
        <v>1</v>
      </c>
    </row>
    <row r="42" spans="1:10" s="18" customFormat="1" ht="15" x14ac:dyDescent="0.25">
      <c r="A42" s="19"/>
      <c r="B42" s="26"/>
      <c r="C42" s="11">
        <v>22145</v>
      </c>
      <c r="D42" s="12">
        <f t="shared" si="12"/>
        <v>1</v>
      </c>
      <c r="E42" s="14"/>
      <c r="F42" s="14"/>
      <c r="G42" s="14"/>
      <c r="H42" s="13">
        <f t="shared" si="5"/>
        <v>1</v>
      </c>
      <c r="J42" s="18">
        <v>1</v>
      </c>
    </row>
    <row r="43" spans="1:10" s="18" customFormat="1" ht="15" x14ac:dyDescent="0.25">
      <c r="A43" s="19"/>
      <c r="B43" s="26"/>
      <c r="C43" s="11">
        <v>22146</v>
      </c>
      <c r="D43" s="12">
        <f t="shared" si="12"/>
        <v>3</v>
      </c>
      <c r="E43" s="14"/>
      <c r="F43" s="14"/>
      <c r="G43" s="14"/>
      <c r="H43" s="13">
        <f t="shared" si="5"/>
        <v>3</v>
      </c>
      <c r="J43" s="18">
        <v>3</v>
      </c>
    </row>
    <row r="44" spans="1:10" s="18" customFormat="1" ht="15" x14ac:dyDescent="0.25">
      <c r="A44" s="19"/>
      <c r="B44" s="26"/>
      <c r="C44" s="11">
        <v>22147</v>
      </c>
      <c r="D44" s="12">
        <f t="shared" si="12"/>
        <v>3</v>
      </c>
      <c r="E44" s="14"/>
      <c r="F44" s="14"/>
      <c r="G44" s="14"/>
      <c r="H44" s="16">
        <f t="shared" si="5"/>
        <v>3</v>
      </c>
      <c r="J44" s="18">
        <v>3</v>
      </c>
    </row>
    <row r="45" spans="1:10" s="18" customFormat="1" ht="15" x14ac:dyDescent="0.25">
      <c r="A45" s="19"/>
      <c r="B45" s="26"/>
      <c r="C45" s="11">
        <v>22148</v>
      </c>
      <c r="D45" s="12">
        <f t="shared" si="12"/>
        <v>5</v>
      </c>
      <c r="E45" s="14"/>
      <c r="F45" s="14"/>
      <c r="G45" s="14"/>
      <c r="H45" s="13">
        <f t="shared" si="5"/>
        <v>5</v>
      </c>
      <c r="J45" s="18">
        <v>5</v>
      </c>
    </row>
    <row r="46" spans="1:10" s="20" customFormat="1" ht="15" x14ac:dyDescent="0.25">
      <c r="A46" s="19"/>
      <c r="B46" s="26"/>
      <c r="C46" s="4">
        <v>2215</v>
      </c>
      <c r="D46" s="8">
        <f>SUMPRODUCT(D47:D$230*($C46&amp;""=LEFTB($C47:$C$230,LEN($C46))))/(5-LEN($C46))</f>
        <v>19</v>
      </c>
      <c r="E46" s="8">
        <f>SUM(E47:E51)</f>
        <v>0</v>
      </c>
      <c r="F46" s="8">
        <f>SUM(F47:F51)</f>
        <v>0</v>
      </c>
      <c r="G46" s="8">
        <f>SUM(G47:G51)</f>
        <v>0</v>
      </c>
      <c r="H46" s="6">
        <f t="shared" si="5"/>
        <v>19</v>
      </c>
    </row>
    <row r="47" spans="1:10" s="18" customFormat="1" ht="15" x14ac:dyDescent="0.25">
      <c r="A47" s="19"/>
      <c r="B47" s="26"/>
      <c r="C47" s="11">
        <v>22151</v>
      </c>
      <c r="D47" s="12">
        <f t="shared" ref="D47:D51" si="13">J47</f>
        <v>3</v>
      </c>
      <c r="E47" s="14">
        <f>SUM(E48:E51)</f>
        <v>0</v>
      </c>
      <c r="F47" s="14">
        <f>SUM(F48:F51)</f>
        <v>0</v>
      </c>
      <c r="G47" s="14">
        <f>SUM(G48:G51)</f>
        <v>0</v>
      </c>
      <c r="H47" s="13">
        <f t="shared" si="5"/>
        <v>3</v>
      </c>
      <c r="J47" s="18">
        <v>3</v>
      </c>
    </row>
    <row r="48" spans="1:10" s="18" customFormat="1" ht="15" x14ac:dyDescent="0.25">
      <c r="A48" s="19"/>
      <c r="B48" s="26"/>
      <c r="C48" s="11">
        <v>22152</v>
      </c>
      <c r="D48" s="12">
        <f t="shared" si="13"/>
        <v>3</v>
      </c>
      <c r="E48" s="14"/>
      <c r="F48" s="14"/>
      <c r="G48" s="14"/>
      <c r="H48" s="13">
        <f t="shared" si="5"/>
        <v>3</v>
      </c>
      <c r="J48" s="18">
        <v>3</v>
      </c>
    </row>
    <row r="49" spans="1:10" s="18" customFormat="1" ht="15" x14ac:dyDescent="0.25">
      <c r="A49" s="19"/>
      <c r="B49" s="26"/>
      <c r="C49" s="11">
        <v>22153</v>
      </c>
      <c r="D49" s="12">
        <f t="shared" si="13"/>
        <v>5</v>
      </c>
      <c r="E49" s="14"/>
      <c r="F49" s="14"/>
      <c r="G49" s="14"/>
      <c r="H49" s="13">
        <f t="shared" si="5"/>
        <v>5</v>
      </c>
      <c r="J49" s="18">
        <v>5</v>
      </c>
    </row>
    <row r="50" spans="1:10" s="18" customFormat="1" ht="15" x14ac:dyDescent="0.25">
      <c r="A50" s="19"/>
      <c r="B50" s="26"/>
      <c r="C50" s="11">
        <v>22154</v>
      </c>
      <c r="D50" s="12">
        <f t="shared" si="13"/>
        <v>5</v>
      </c>
      <c r="E50" s="14"/>
      <c r="F50" s="14"/>
      <c r="G50" s="14"/>
      <c r="H50" s="13">
        <f t="shared" si="5"/>
        <v>5</v>
      </c>
      <c r="J50" s="18">
        <v>5</v>
      </c>
    </row>
    <row r="51" spans="1:10" s="18" customFormat="1" ht="15" x14ac:dyDescent="0.25">
      <c r="A51" s="19"/>
      <c r="B51" s="26"/>
      <c r="C51" s="11">
        <v>22155</v>
      </c>
      <c r="D51" s="12">
        <f t="shared" si="13"/>
        <v>3</v>
      </c>
      <c r="E51" s="14"/>
      <c r="F51" s="14"/>
      <c r="G51" s="14"/>
      <c r="H51" s="13">
        <f t="shared" si="5"/>
        <v>3</v>
      </c>
      <c r="J51" s="18">
        <v>3</v>
      </c>
    </row>
    <row r="52" spans="1:10" s="20" customFormat="1" ht="15" x14ac:dyDescent="0.25">
      <c r="A52" s="19"/>
      <c r="B52" s="26"/>
      <c r="C52" s="7">
        <v>2216</v>
      </c>
      <c r="D52" s="8">
        <f>SUMPRODUCT(D53:D$230*($C52&amp;""=LEFTB($C53:$C$230,LEN($C52))))/(5-LEN($C52))</f>
        <v>20</v>
      </c>
      <c r="E52" s="8">
        <f>SUM(E53:E56)</f>
        <v>0</v>
      </c>
      <c r="F52" s="8">
        <f>SUM(F53:F56)</f>
        <v>0</v>
      </c>
      <c r="G52" s="8">
        <f>SUM(G53:G56)</f>
        <v>0</v>
      </c>
      <c r="H52" s="6">
        <f t="shared" si="5"/>
        <v>20</v>
      </c>
    </row>
    <row r="53" spans="1:10" s="18" customFormat="1" ht="15" x14ac:dyDescent="0.25">
      <c r="A53" s="19"/>
      <c r="B53" s="26"/>
      <c r="C53" s="11">
        <v>22161</v>
      </c>
      <c r="D53" s="12">
        <f t="shared" ref="D53:D56" si="14">J53</f>
        <v>5</v>
      </c>
      <c r="E53" s="14"/>
      <c r="F53" s="14"/>
      <c r="G53" s="14"/>
      <c r="H53" s="13">
        <f t="shared" si="5"/>
        <v>5</v>
      </c>
      <c r="J53" s="18">
        <v>5</v>
      </c>
    </row>
    <row r="54" spans="1:10" s="18" customFormat="1" ht="15" x14ac:dyDescent="0.25">
      <c r="A54" s="19"/>
      <c r="B54" s="26"/>
      <c r="C54" s="11">
        <v>22162</v>
      </c>
      <c r="D54" s="12">
        <f t="shared" si="14"/>
        <v>5</v>
      </c>
      <c r="E54" s="14"/>
      <c r="F54" s="14"/>
      <c r="G54" s="14"/>
      <c r="H54" s="13">
        <f t="shared" si="5"/>
        <v>5</v>
      </c>
      <c r="J54" s="18">
        <v>5</v>
      </c>
    </row>
    <row r="55" spans="1:10" s="18" customFormat="1" ht="15" x14ac:dyDescent="0.25">
      <c r="A55" s="19"/>
      <c r="B55" s="26"/>
      <c r="C55" s="11">
        <v>22163</v>
      </c>
      <c r="D55" s="12">
        <f t="shared" si="14"/>
        <v>5</v>
      </c>
      <c r="E55" s="14"/>
      <c r="F55" s="14"/>
      <c r="G55" s="14"/>
      <c r="H55" s="13">
        <f t="shared" si="5"/>
        <v>5</v>
      </c>
      <c r="J55" s="18">
        <v>5</v>
      </c>
    </row>
    <row r="56" spans="1:10" s="18" customFormat="1" ht="15" x14ac:dyDescent="0.25">
      <c r="A56" s="19"/>
      <c r="B56" s="26"/>
      <c r="C56" s="11">
        <v>22164</v>
      </c>
      <c r="D56" s="12">
        <f t="shared" si="14"/>
        <v>5</v>
      </c>
      <c r="E56" s="14"/>
      <c r="F56" s="14"/>
      <c r="G56" s="14"/>
      <c r="H56" s="13">
        <f t="shared" si="5"/>
        <v>5</v>
      </c>
      <c r="J56" s="18">
        <v>5</v>
      </c>
    </row>
    <row r="57" spans="1:10" s="20" customFormat="1" ht="15" x14ac:dyDescent="0.25">
      <c r="A57" s="19"/>
      <c r="B57" s="26"/>
      <c r="C57" s="7">
        <v>2217</v>
      </c>
      <c r="D57" s="8">
        <f>SUMPRODUCT(D58:D$230*($C57&amp;""=LEFTB($C58:$C$230,LEN($C57))))/(5-LEN($C57))</f>
        <v>29</v>
      </c>
      <c r="E57" s="8">
        <f>SUM(E58:E64)</f>
        <v>0</v>
      </c>
      <c r="F57" s="8">
        <f>SUM(F58:F64)</f>
        <v>0</v>
      </c>
      <c r="G57" s="8">
        <f>SUM(G58:G64)</f>
        <v>0</v>
      </c>
      <c r="H57" s="9">
        <f t="shared" si="5"/>
        <v>29</v>
      </c>
    </row>
    <row r="58" spans="1:10" s="18" customFormat="1" ht="15" x14ac:dyDescent="0.25">
      <c r="A58" s="19"/>
      <c r="B58" s="26"/>
      <c r="C58" s="11">
        <v>22171</v>
      </c>
      <c r="D58" s="12">
        <f t="shared" ref="D58:D64" si="15">J58</f>
        <v>5</v>
      </c>
      <c r="E58" s="14"/>
      <c r="F58" s="14"/>
      <c r="G58" s="14"/>
      <c r="H58" s="16">
        <f t="shared" si="5"/>
        <v>5</v>
      </c>
      <c r="J58" s="18">
        <v>5</v>
      </c>
    </row>
    <row r="59" spans="1:10" s="18" customFormat="1" ht="15" x14ac:dyDescent="0.25">
      <c r="A59" s="19"/>
      <c r="B59" s="26"/>
      <c r="C59" s="11">
        <v>22172</v>
      </c>
      <c r="D59" s="12">
        <f t="shared" si="15"/>
        <v>4</v>
      </c>
      <c r="E59" s="14"/>
      <c r="F59" s="14"/>
      <c r="G59" s="14"/>
      <c r="H59" s="13">
        <f t="shared" si="5"/>
        <v>4</v>
      </c>
      <c r="J59" s="18">
        <v>4</v>
      </c>
    </row>
    <row r="60" spans="1:10" s="18" customFormat="1" ht="15" x14ac:dyDescent="0.25">
      <c r="A60" s="19"/>
      <c r="B60" s="26"/>
      <c r="C60" s="11">
        <v>22173</v>
      </c>
      <c r="D60" s="12">
        <f t="shared" si="15"/>
        <v>4</v>
      </c>
      <c r="E60" s="14"/>
      <c r="F60" s="14"/>
      <c r="G60" s="14"/>
      <c r="H60" s="13">
        <f t="shared" si="5"/>
        <v>4</v>
      </c>
      <c r="J60" s="18">
        <v>4</v>
      </c>
    </row>
    <row r="61" spans="1:10" s="18" customFormat="1" ht="15" x14ac:dyDescent="0.25">
      <c r="A61" s="19"/>
      <c r="B61" s="26"/>
      <c r="C61" s="11">
        <v>22174</v>
      </c>
      <c r="D61" s="12">
        <f t="shared" si="15"/>
        <v>2</v>
      </c>
      <c r="E61" s="14"/>
      <c r="F61" s="14"/>
      <c r="G61" s="14"/>
      <c r="H61" s="13">
        <f t="shared" si="5"/>
        <v>2</v>
      </c>
      <c r="J61" s="18">
        <v>2</v>
      </c>
    </row>
    <row r="62" spans="1:10" s="18" customFormat="1" ht="15" x14ac:dyDescent="0.25">
      <c r="A62" s="19"/>
      <c r="B62" s="26"/>
      <c r="C62" s="11">
        <v>22175</v>
      </c>
      <c r="D62" s="12">
        <f t="shared" si="15"/>
        <v>4</v>
      </c>
      <c r="E62" s="14"/>
      <c r="F62" s="14"/>
      <c r="G62" s="14"/>
      <c r="H62" s="13">
        <f t="shared" si="5"/>
        <v>4</v>
      </c>
      <c r="J62" s="18">
        <v>4</v>
      </c>
    </row>
    <row r="63" spans="1:10" s="18" customFormat="1" ht="15" x14ac:dyDescent="0.25">
      <c r="A63" s="19"/>
      <c r="B63" s="26"/>
      <c r="C63" s="11">
        <v>22176</v>
      </c>
      <c r="D63" s="12">
        <f t="shared" si="15"/>
        <v>5</v>
      </c>
      <c r="E63" s="14"/>
      <c r="F63" s="14"/>
      <c r="G63" s="14"/>
      <c r="H63" s="13">
        <f t="shared" si="5"/>
        <v>5</v>
      </c>
      <c r="J63" s="18">
        <v>5</v>
      </c>
    </row>
    <row r="64" spans="1:10" s="18" customFormat="1" ht="15" x14ac:dyDescent="0.25">
      <c r="A64" s="19"/>
      <c r="B64" s="26"/>
      <c r="C64" s="11">
        <v>22177</v>
      </c>
      <c r="D64" s="12">
        <f t="shared" si="15"/>
        <v>5</v>
      </c>
      <c r="E64" s="14"/>
      <c r="F64" s="14"/>
      <c r="G64" s="14"/>
      <c r="H64" s="13">
        <f t="shared" si="5"/>
        <v>5</v>
      </c>
      <c r="J64" s="18">
        <v>5</v>
      </c>
    </row>
    <row r="65" spans="1:10" s="20" customFormat="1" ht="15" x14ac:dyDescent="0.25">
      <c r="A65" s="19"/>
      <c r="B65" s="26"/>
      <c r="C65" s="7">
        <v>2218</v>
      </c>
      <c r="D65" s="8">
        <f>SUMPRODUCT(D66:D$230*($C65&amp;""=LEFTB($C66:$C$230,LEN($C65))))/(5-LEN($C65))</f>
        <v>17</v>
      </c>
      <c r="E65" s="8">
        <f>SUM(E66:E69)</f>
        <v>0</v>
      </c>
      <c r="F65" s="8">
        <f>SUM(F66:F69)</f>
        <v>0</v>
      </c>
      <c r="G65" s="8">
        <f>SUM(G66:G69)</f>
        <v>0</v>
      </c>
      <c r="H65" s="6">
        <f t="shared" si="5"/>
        <v>17</v>
      </c>
    </row>
    <row r="66" spans="1:10" s="18" customFormat="1" ht="15" x14ac:dyDescent="0.25">
      <c r="A66" s="19"/>
      <c r="B66" s="26"/>
      <c r="C66" s="11">
        <v>22181</v>
      </c>
      <c r="D66" s="12">
        <f t="shared" ref="D66:D69" si="16">J66</f>
        <v>2</v>
      </c>
      <c r="E66" s="14"/>
      <c r="F66" s="14"/>
      <c r="G66" s="14"/>
      <c r="H66" s="13">
        <f t="shared" si="5"/>
        <v>2</v>
      </c>
      <c r="J66" s="18">
        <v>2</v>
      </c>
    </row>
    <row r="67" spans="1:10" s="18" customFormat="1" ht="15" x14ac:dyDescent="0.25">
      <c r="A67" s="19"/>
      <c r="B67" s="26"/>
      <c r="C67" s="11">
        <v>22182</v>
      </c>
      <c r="D67" s="12">
        <f t="shared" si="16"/>
        <v>5</v>
      </c>
      <c r="E67" s="14"/>
      <c r="F67" s="14"/>
      <c r="G67" s="14"/>
      <c r="H67" s="13">
        <f t="shared" si="5"/>
        <v>5</v>
      </c>
      <c r="J67" s="18">
        <v>5</v>
      </c>
    </row>
    <row r="68" spans="1:10" s="18" customFormat="1" ht="15" x14ac:dyDescent="0.25">
      <c r="A68" s="19"/>
      <c r="B68" s="26"/>
      <c r="C68" s="11">
        <v>22183</v>
      </c>
      <c r="D68" s="12">
        <f t="shared" si="16"/>
        <v>5</v>
      </c>
      <c r="E68" s="14"/>
      <c r="F68" s="14"/>
      <c r="G68" s="14"/>
      <c r="H68" s="13">
        <f t="shared" si="5"/>
        <v>5</v>
      </c>
      <c r="J68" s="18">
        <v>5</v>
      </c>
    </row>
    <row r="69" spans="1:10" s="18" customFormat="1" ht="15" x14ac:dyDescent="0.25">
      <c r="A69" s="19"/>
      <c r="B69" s="26"/>
      <c r="C69" s="11">
        <v>22184</v>
      </c>
      <c r="D69" s="12">
        <f t="shared" si="16"/>
        <v>5</v>
      </c>
      <c r="E69" s="14"/>
      <c r="F69" s="14"/>
      <c r="G69" s="14"/>
      <c r="H69" s="13">
        <f t="shared" si="5"/>
        <v>5</v>
      </c>
      <c r="J69" s="18">
        <v>5</v>
      </c>
    </row>
    <row r="70" spans="1:10" s="20" customFormat="1" ht="15" x14ac:dyDescent="0.25">
      <c r="A70" s="19"/>
      <c r="B70" s="26"/>
      <c r="C70" s="7">
        <v>2219</v>
      </c>
      <c r="D70" s="8">
        <f>SUMPRODUCT(D71:D$230*($C70&amp;""=LEFTB($C71:$C$230,LEN($C70))))/(5-LEN($C70))</f>
        <v>4</v>
      </c>
      <c r="E70" s="8">
        <f>SUM(E71)</f>
        <v>0</v>
      </c>
      <c r="F70" s="8">
        <f>SUM(F71)</f>
        <v>0</v>
      </c>
      <c r="G70" s="8">
        <f>SUM(G71)</f>
        <v>0</v>
      </c>
      <c r="H70" s="6">
        <f t="shared" si="5"/>
        <v>4</v>
      </c>
    </row>
    <row r="71" spans="1:10" s="18" customFormat="1" ht="15" x14ac:dyDescent="0.25">
      <c r="A71" s="19"/>
      <c r="B71" s="26"/>
      <c r="C71" s="11">
        <v>22191</v>
      </c>
      <c r="D71" s="12">
        <f>J71</f>
        <v>4</v>
      </c>
      <c r="E71" s="14"/>
      <c r="F71" s="14"/>
      <c r="G71" s="14"/>
      <c r="H71" s="13">
        <f t="shared" si="5"/>
        <v>4</v>
      </c>
      <c r="J71" s="18">
        <v>4</v>
      </c>
    </row>
    <row r="72" spans="1:10" s="20" customFormat="1" ht="15" x14ac:dyDescent="0.25">
      <c r="A72" s="19"/>
      <c r="B72" s="26"/>
      <c r="C72" s="7">
        <v>222</v>
      </c>
      <c r="D72" s="8">
        <f>SUMPRODUCT(D73:D$230*($C72&amp;""=LEFTB($C73:$C$230,LEN($C72))))/(5-LEN($C72))</f>
        <v>3</v>
      </c>
      <c r="E72" s="8">
        <f>E73+E75</f>
        <v>0</v>
      </c>
      <c r="F72" s="8">
        <f>F73+F75</f>
        <v>0</v>
      </c>
      <c r="G72" s="8">
        <f>G73+G75</f>
        <v>0</v>
      </c>
      <c r="H72" s="6">
        <f t="shared" si="5"/>
        <v>3</v>
      </c>
    </row>
    <row r="73" spans="1:10" s="20" customFormat="1" ht="15" x14ac:dyDescent="0.25">
      <c r="A73" s="19"/>
      <c r="B73" s="26"/>
      <c r="C73" s="7">
        <v>2221</v>
      </c>
      <c r="D73" s="8">
        <f>SUMPRODUCT(D74:D$230*($C73&amp;""=LEFTB($C74:$C$230,LEN($C73))))/(5-LEN($C73))</f>
        <v>2</v>
      </c>
      <c r="E73" s="8">
        <f>SUM(E74)</f>
        <v>0</v>
      </c>
      <c r="F73" s="8">
        <f>SUM(F74)</f>
        <v>0</v>
      </c>
      <c r="G73" s="8">
        <f>SUM(G74)</f>
        <v>0</v>
      </c>
      <c r="H73" s="6">
        <f t="shared" si="5"/>
        <v>2</v>
      </c>
    </row>
    <row r="74" spans="1:10" s="18" customFormat="1" ht="15" x14ac:dyDescent="0.25">
      <c r="A74" s="19"/>
      <c r="B74" s="26"/>
      <c r="C74" s="11">
        <v>22210</v>
      </c>
      <c r="D74" s="12">
        <f>J74</f>
        <v>2</v>
      </c>
      <c r="E74" s="14"/>
      <c r="F74" s="14"/>
      <c r="G74" s="14"/>
      <c r="H74" s="13">
        <f t="shared" si="5"/>
        <v>2</v>
      </c>
      <c r="J74" s="18">
        <v>2</v>
      </c>
    </row>
    <row r="75" spans="1:10" s="20" customFormat="1" ht="15" x14ac:dyDescent="0.25">
      <c r="A75" s="19"/>
      <c r="B75" s="26"/>
      <c r="C75" s="7">
        <v>2222</v>
      </c>
      <c r="D75" s="8">
        <f>SUMPRODUCT(D76:D$230*($C75&amp;""=LEFTB($C76:$C$230,LEN($C75))))/(5-LEN($C75))</f>
        <v>1</v>
      </c>
      <c r="E75" s="8">
        <f>SUM(E76)</f>
        <v>0</v>
      </c>
      <c r="F75" s="8">
        <f>SUM(F76)</f>
        <v>0</v>
      </c>
      <c r="G75" s="8">
        <f>SUM(G76)</f>
        <v>0</v>
      </c>
      <c r="H75" s="6">
        <f t="shared" si="5"/>
        <v>1</v>
      </c>
    </row>
    <row r="76" spans="1:10" s="18" customFormat="1" ht="15" x14ac:dyDescent="0.25">
      <c r="A76" s="19"/>
      <c r="B76" s="26"/>
      <c r="C76" s="11">
        <v>22220</v>
      </c>
      <c r="D76" s="12">
        <f>J76</f>
        <v>1</v>
      </c>
      <c r="E76" s="14"/>
      <c r="F76" s="14"/>
      <c r="G76" s="14"/>
      <c r="H76" s="13">
        <f t="shared" si="5"/>
        <v>1</v>
      </c>
      <c r="J76" s="18">
        <v>1</v>
      </c>
    </row>
    <row r="77" spans="1:10" s="20" customFormat="1" ht="15" x14ac:dyDescent="0.25">
      <c r="A77" s="19"/>
      <c r="B77" s="26"/>
      <c r="C77" s="7">
        <v>23</v>
      </c>
      <c r="D77" s="5">
        <f>SUMPRODUCT(D78:D$230*($C77&amp;""=LEFTB($C78:$C$230,LEN($C77))))/(5-LEN($C77))</f>
        <v>19</v>
      </c>
      <c r="E77" s="8">
        <f>E78</f>
        <v>0</v>
      </c>
      <c r="F77" s="8">
        <f>F78</f>
        <v>0</v>
      </c>
      <c r="G77" s="8">
        <f>G78</f>
        <v>0</v>
      </c>
      <c r="H77" s="6">
        <f t="shared" si="5"/>
        <v>19</v>
      </c>
    </row>
    <row r="78" spans="1:10" s="20" customFormat="1" ht="15" x14ac:dyDescent="0.25">
      <c r="A78" s="19"/>
      <c r="B78" s="26"/>
      <c r="C78" s="7">
        <v>231</v>
      </c>
      <c r="D78" s="8">
        <f>SUMPRODUCT(D79:D$230*($C78&amp;""=LEFTB($C79:$C$230,LEN($C78))))/(5-LEN($C78))</f>
        <v>19</v>
      </c>
      <c r="E78" s="8">
        <f>E79+E81+E86</f>
        <v>0</v>
      </c>
      <c r="F78" s="8">
        <f>F79+F81+F86</f>
        <v>0</v>
      </c>
      <c r="G78" s="8">
        <f>G79+G81+G86</f>
        <v>0</v>
      </c>
      <c r="H78" s="6">
        <f t="shared" ref="H78:H109" si="17">SUM(D78:G78)</f>
        <v>19</v>
      </c>
    </row>
    <row r="79" spans="1:10" s="20" customFormat="1" ht="15" x14ac:dyDescent="0.25">
      <c r="A79" s="19"/>
      <c r="B79" s="26"/>
      <c r="C79" s="7">
        <v>2311</v>
      </c>
      <c r="D79" s="8">
        <f>SUMPRODUCT(D80:D$230*($C79&amp;""=LEFTB($C80:$C$230,LEN($C79))))/(5-LEN($C79))</f>
        <v>5</v>
      </c>
      <c r="E79" s="8">
        <f>SUM(E80)</f>
        <v>0</v>
      </c>
      <c r="F79" s="8">
        <f>SUM(F80)</f>
        <v>0</v>
      </c>
      <c r="G79" s="8">
        <f>SUM(G80)</f>
        <v>0</v>
      </c>
      <c r="H79" s="6">
        <f t="shared" si="17"/>
        <v>5</v>
      </c>
    </row>
    <row r="80" spans="1:10" s="18" customFormat="1" ht="15" x14ac:dyDescent="0.25">
      <c r="A80" s="19"/>
      <c r="B80" s="26"/>
      <c r="C80" s="11">
        <v>23111</v>
      </c>
      <c r="D80" s="12">
        <f>J80</f>
        <v>5</v>
      </c>
      <c r="E80" s="14"/>
      <c r="F80" s="14"/>
      <c r="G80" s="14"/>
      <c r="H80" s="13">
        <f t="shared" si="17"/>
        <v>5</v>
      </c>
      <c r="J80" s="18">
        <v>5</v>
      </c>
    </row>
    <row r="81" spans="1:10" s="20" customFormat="1" ht="15" x14ac:dyDescent="0.25">
      <c r="A81" s="19"/>
      <c r="B81" s="26"/>
      <c r="C81" s="7">
        <v>2312</v>
      </c>
      <c r="D81" s="8">
        <f>SUMPRODUCT(D82:D$230*($C81&amp;""=LEFTB($C82:$C$230,LEN($C81))))/(5-LEN($C81))</f>
        <v>10</v>
      </c>
      <c r="E81" s="8">
        <f>SUM(E82:E85)</f>
        <v>0</v>
      </c>
      <c r="F81" s="8">
        <f>SUM(F82:F85)</f>
        <v>0</v>
      </c>
      <c r="G81" s="8">
        <f>SUM(G82:G85)</f>
        <v>0</v>
      </c>
      <c r="H81" s="6">
        <f t="shared" si="17"/>
        <v>10</v>
      </c>
    </row>
    <row r="82" spans="1:10" s="18" customFormat="1" ht="15" x14ac:dyDescent="0.25">
      <c r="A82" s="19"/>
      <c r="B82" s="26"/>
      <c r="C82" s="11">
        <v>23121</v>
      </c>
      <c r="D82" s="12">
        <f t="shared" ref="D82:D85" si="18">J82</f>
        <v>2</v>
      </c>
      <c r="E82" s="14"/>
      <c r="F82" s="14"/>
      <c r="G82" s="14"/>
      <c r="H82" s="13">
        <f t="shared" si="17"/>
        <v>2</v>
      </c>
      <c r="J82" s="18">
        <v>2</v>
      </c>
    </row>
    <row r="83" spans="1:10" s="18" customFormat="1" ht="15" x14ac:dyDescent="0.25">
      <c r="A83" s="19"/>
      <c r="B83" s="26"/>
      <c r="C83" s="11">
        <v>23122</v>
      </c>
      <c r="D83" s="12">
        <f t="shared" si="18"/>
        <v>4</v>
      </c>
      <c r="E83" s="14"/>
      <c r="F83" s="14"/>
      <c r="G83" s="14"/>
      <c r="H83" s="13">
        <f t="shared" si="17"/>
        <v>4</v>
      </c>
      <c r="J83" s="18">
        <v>4</v>
      </c>
    </row>
    <row r="84" spans="1:10" s="18" customFormat="1" ht="15" x14ac:dyDescent="0.25">
      <c r="A84" s="19"/>
      <c r="B84" s="26"/>
      <c r="C84" s="11">
        <v>23123</v>
      </c>
      <c r="D84" s="12">
        <f t="shared" si="18"/>
        <v>2</v>
      </c>
      <c r="E84" s="14"/>
      <c r="F84" s="14"/>
      <c r="G84" s="14"/>
      <c r="H84" s="13">
        <f t="shared" si="17"/>
        <v>2</v>
      </c>
      <c r="J84" s="18">
        <v>2</v>
      </c>
    </row>
    <row r="85" spans="1:10" s="18" customFormat="1" ht="15" x14ac:dyDescent="0.25">
      <c r="A85" s="19"/>
      <c r="B85" s="26"/>
      <c r="C85" s="11">
        <v>23124</v>
      </c>
      <c r="D85" s="12">
        <f t="shared" si="18"/>
        <v>2</v>
      </c>
      <c r="E85" s="14"/>
      <c r="F85" s="14"/>
      <c r="G85" s="14"/>
      <c r="H85" s="13">
        <f t="shared" si="17"/>
        <v>2</v>
      </c>
      <c r="J85" s="18">
        <v>2</v>
      </c>
    </row>
    <row r="86" spans="1:10" s="20" customFormat="1" ht="15" x14ac:dyDescent="0.25">
      <c r="A86" s="19"/>
      <c r="B86" s="26"/>
      <c r="C86" s="7">
        <v>2313</v>
      </c>
      <c r="D86" s="8">
        <f>SUMPRODUCT(D87:D$230*($C86&amp;""=LEFTB($C87:$C$230,LEN($C86))))/(5-LEN($C86))</f>
        <v>4</v>
      </c>
      <c r="E86" s="8">
        <f>SUM(E87)</f>
        <v>0</v>
      </c>
      <c r="F86" s="8">
        <f>SUM(F87)</f>
        <v>0</v>
      </c>
      <c r="G86" s="8">
        <f>SUM(G87)</f>
        <v>0</v>
      </c>
      <c r="H86" s="6">
        <f t="shared" si="17"/>
        <v>4</v>
      </c>
    </row>
    <row r="87" spans="1:10" s="18" customFormat="1" ht="15" x14ac:dyDescent="0.25">
      <c r="A87" s="19"/>
      <c r="B87" s="26"/>
      <c r="C87" s="11">
        <v>23131</v>
      </c>
      <c r="D87" s="12">
        <f>J87</f>
        <v>4</v>
      </c>
      <c r="E87" s="14"/>
      <c r="F87" s="14"/>
      <c r="G87" s="14"/>
      <c r="H87" s="13">
        <f t="shared" si="17"/>
        <v>4</v>
      </c>
      <c r="J87" s="18">
        <v>4</v>
      </c>
    </row>
    <row r="88" spans="1:10" s="20" customFormat="1" ht="15" x14ac:dyDescent="0.25">
      <c r="A88" s="19"/>
      <c r="B88" s="26"/>
      <c r="C88" s="7">
        <v>24</v>
      </c>
      <c r="D88" s="5">
        <f>SUMPRODUCT(D89:D$230*($C88&amp;""=LEFTB($C89:$C$230,LEN($C88))))/(5-LEN($C88))</f>
        <v>11</v>
      </c>
      <c r="E88" s="8">
        <f>E89+E89</f>
        <v>0</v>
      </c>
      <c r="F88" s="8">
        <f>F89+F89</f>
        <v>0</v>
      </c>
      <c r="G88" s="8">
        <f>G89+G89</f>
        <v>0</v>
      </c>
      <c r="H88" s="6">
        <f t="shared" si="17"/>
        <v>11</v>
      </c>
    </row>
    <row r="89" spans="1:10" s="20" customFormat="1" ht="15" x14ac:dyDescent="0.25">
      <c r="A89" s="19"/>
      <c r="B89" s="26"/>
      <c r="C89" s="7">
        <v>241</v>
      </c>
      <c r="D89" s="8">
        <f>SUMPRODUCT(D90:D$230*($C89&amp;""=LEFTB($C90:$C$230,LEN($C89))))/(5-LEN($C89))</f>
        <v>11</v>
      </c>
      <c r="E89" s="8">
        <f>E90+E94</f>
        <v>0</v>
      </c>
      <c r="F89" s="8">
        <f>F90+F94</f>
        <v>0</v>
      </c>
      <c r="G89" s="8">
        <f>G90+G94</f>
        <v>0</v>
      </c>
      <c r="H89" s="6">
        <f t="shared" si="17"/>
        <v>11</v>
      </c>
    </row>
    <row r="90" spans="1:10" s="20" customFormat="1" ht="15" x14ac:dyDescent="0.25">
      <c r="A90" s="19"/>
      <c r="B90" s="26"/>
      <c r="C90" s="7">
        <v>2411</v>
      </c>
      <c r="D90" s="8">
        <f>SUMPRODUCT(D91:D$230*($C90&amp;""=LEFTB($C91:$C$230,LEN($C90))))/(5-LEN($C90))</f>
        <v>9</v>
      </c>
      <c r="E90" s="8">
        <f>SUM(E91:E93)</f>
        <v>0</v>
      </c>
      <c r="F90" s="8">
        <f>SUM(F91:F93)</f>
        <v>0</v>
      </c>
      <c r="G90" s="8">
        <f>SUM(G91:G93)</f>
        <v>0</v>
      </c>
      <c r="H90" s="6">
        <f t="shared" si="17"/>
        <v>9</v>
      </c>
    </row>
    <row r="91" spans="1:10" s="18" customFormat="1" ht="15" x14ac:dyDescent="0.25">
      <c r="A91" s="19"/>
      <c r="B91" s="26"/>
      <c r="C91" s="11">
        <v>24111</v>
      </c>
      <c r="D91" s="12">
        <f t="shared" ref="D91:D93" si="19">J91</f>
        <v>1</v>
      </c>
      <c r="E91" s="14"/>
      <c r="F91" s="14"/>
      <c r="G91" s="14"/>
      <c r="H91" s="13">
        <f t="shared" si="17"/>
        <v>1</v>
      </c>
      <c r="J91" s="18">
        <v>1</v>
      </c>
    </row>
    <row r="92" spans="1:10" s="18" customFormat="1" ht="15" x14ac:dyDescent="0.25">
      <c r="A92" s="19"/>
      <c r="B92" s="26"/>
      <c r="C92" s="11">
        <v>24112</v>
      </c>
      <c r="D92" s="12">
        <f t="shared" si="19"/>
        <v>3</v>
      </c>
      <c r="E92" s="14"/>
      <c r="F92" s="14"/>
      <c r="G92" s="14"/>
      <c r="H92" s="13">
        <f t="shared" si="17"/>
        <v>3</v>
      </c>
      <c r="J92" s="18">
        <v>3</v>
      </c>
    </row>
    <row r="93" spans="1:10" s="18" customFormat="1" ht="15" x14ac:dyDescent="0.25">
      <c r="A93" s="19"/>
      <c r="B93" s="26"/>
      <c r="C93" s="11">
        <v>24113</v>
      </c>
      <c r="D93" s="12">
        <f t="shared" si="19"/>
        <v>5</v>
      </c>
      <c r="E93" s="14"/>
      <c r="F93" s="14"/>
      <c r="G93" s="14"/>
      <c r="H93" s="13">
        <f t="shared" si="17"/>
        <v>5</v>
      </c>
      <c r="J93" s="18">
        <v>5</v>
      </c>
    </row>
    <row r="94" spans="1:10" s="20" customFormat="1" ht="15" x14ac:dyDescent="0.25">
      <c r="A94" s="19"/>
      <c r="B94" s="26"/>
      <c r="C94" s="7">
        <v>2412</v>
      </c>
      <c r="D94" s="8">
        <f>SUMPRODUCT(D95:D$230*($C94&amp;""=LEFTB($C95:$C$230,LEN($C94))))/(5-LEN($C94))</f>
        <v>2</v>
      </c>
      <c r="E94" s="8">
        <f>SUM(E95:E96)</f>
        <v>0</v>
      </c>
      <c r="F94" s="8">
        <f>SUM(F95:F96)</f>
        <v>0</v>
      </c>
      <c r="G94" s="8">
        <f>SUM(G95:G96)</f>
        <v>0</v>
      </c>
      <c r="H94" s="6">
        <f t="shared" si="17"/>
        <v>2</v>
      </c>
    </row>
    <row r="95" spans="1:10" s="18" customFormat="1" ht="15" x14ac:dyDescent="0.25">
      <c r="A95" s="19"/>
      <c r="B95" s="26"/>
      <c r="C95" s="11">
        <v>24121</v>
      </c>
      <c r="D95" s="12">
        <f t="shared" ref="D95:D96" si="20">J95</f>
        <v>1</v>
      </c>
      <c r="E95" s="14"/>
      <c r="F95" s="14"/>
      <c r="G95" s="14"/>
      <c r="H95" s="13">
        <f t="shared" si="17"/>
        <v>1</v>
      </c>
      <c r="J95" s="18">
        <v>1</v>
      </c>
    </row>
    <row r="96" spans="1:10" s="18" customFormat="1" ht="15" x14ac:dyDescent="0.25">
      <c r="A96" s="19"/>
      <c r="B96" s="26"/>
      <c r="C96" s="11">
        <v>24122</v>
      </c>
      <c r="D96" s="12">
        <f t="shared" si="20"/>
        <v>1</v>
      </c>
      <c r="E96" s="14"/>
      <c r="F96" s="14"/>
      <c r="G96" s="14"/>
      <c r="H96" s="13">
        <f t="shared" si="17"/>
        <v>1</v>
      </c>
      <c r="J96" s="18">
        <v>1</v>
      </c>
    </row>
    <row r="97" spans="1:10" s="20" customFormat="1" ht="15" x14ac:dyDescent="0.25">
      <c r="A97" s="19"/>
      <c r="B97" s="26"/>
      <c r="C97" s="7">
        <v>25</v>
      </c>
      <c r="D97" s="5">
        <f>SUMPRODUCT(D98:D$230*($C97&amp;""=LEFTB($C98:$C$230,LEN($C97))))/(5-LEN($C97))</f>
        <v>31</v>
      </c>
      <c r="E97" s="8">
        <f>E98</f>
        <v>0</v>
      </c>
      <c r="F97" s="8">
        <f>F98</f>
        <v>0</v>
      </c>
      <c r="G97" s="8">
        <f>G98</f>
        <v>0</v>
      </c>
      <c r="H97" s="6">
        <f t="shared" si="17"/>
        <v>31</v>
      </c>
    </row>
    <row r="98" spans="1:10" s="20" customFormat="1" ht="15" x14ac:dyDescent="0.25">
      <c r="A98" s="19"/>
      <c r="B98" s="26"/>
      <c r="C98" s="7">
        <v>251</v>
      </c>
      <c r="D98" s="8">
        <f>SUMPRODUCT(D99:D$230*($C98&amp;""=LEFTB($C99:$C$230,LEN($C98))))/(5-LEN($C98))</f>
        <v>31</v>
      </c>
      <c r="E98" s="8">
        <f>E99+E102+E105+E109+E111+E113</f>
        <v>0</v>
      </c>
      <c r="F98" s="8">
        <f>F99+F102+F105+F109+F111+F113</f>
        <v>0</v>
      </c>
      <c r="G98" s="8">
        <f>G99+G102+G105+G109+G111+G113</f>
        <v>0</v>
      </c>
      <c r="H98" s="6">
        <f t="shared" si="17"/>
        <v>31</v>
      </c>
    </row>
    <row r="99" spans="1:10" s="20" customFormat="1" ht="15" x14ac:dyDescent="0.25">
      <c r="A99" s="19"/>
      <c r="B99" s="26"/>
      <c r="C99" s="7">
        <v>2511</v>
      </c>
      <c r="D99" s="8">
        <f>SUMPRODUCT(D100:D$230*($C99&amp;""=LEFTB($C100:$C$230,LEN($C99))))/(5-LEN($C99))</f>
        <v>4</v>
      </c>
      <c r="E99" s="8">
        <f>SUM(E100:E101)</f>
        <v>0</v>
      </c>
      <c r="F99" s="8">
        <f>SUM(F100:F101)</f>
        <v>0</v>
      </c>
      <c r="G99" s="8">
        <f>SUM(G100:G101)</f>
        <v>0</v>
      </c>
      <c r="H99" s="6">
        <f t="shared" si="17"/>
        <v>4</v>
      </c>
    </row>
    <row r="100" spans="1:10" s="18" customFormat="1" ht="15" x14ac:dyDescent="0.25">
      <c r="A100" s="19"/>
      <c r="B100" s="26"/>
      <c r="C100" s="11">
        <v>25111</v>
      </c>
      <c r="D100" s="12">
        <f t="shared" ref="D100:D101" si="21">J100</f>
        <v>2</v>
      </c>
      <c r="E100" s="14"/>
      <c r="F100" s="14"/>
      <c r="G100" s="14"/>
      <c r="H100" s="13">
        <f t="shared" si="17"/>
        <v>2</v>
      </c>
      <c r="J100" s="18">
        <v>2</v>
      </c>
    </row>
    <row r="101" spans="1:10" s="18" customFormat="1" ht="15" x14ac:dyDescent="0.25">
      <c r="A101" s="19"/>
      <c r="B101" s="26"/>
      <c r="C101" s="11">
        <v>25112</v>
      </c>
      <c r="D101" s="12">
        <f t="shared" si="21"/>
        <v>2</v>
      </c>
      <c r="E101" s="14"/>
      <c r="F101" s="14"/>
      <c r="G101" s="14"/>
      <c r="H101" s="13">
        <f t="shared" si="17"/>
        <v>2</v>
      </c>
      <c r="J101" s="18">
        <v>2</v>
      </c>
    </row>
    <row r="102" spans="1:10" s="20" customFormat="1" ht="15" x14ac:dyDescent="0.25">
      <c r="A102" s="19"/>
      <c r="B102" s="26"/>
      <c r="C102" s="7">
        <v>2512</v>
      </c>
      <c r="D102" s="8">
        <f>SUMPRODUCT(D103:D$230*($C102&amp;""=LEFTB($C103:$C$230,LEN($C102))))/(5-LEN($C102))</f>
        <v>6</v>
      </c>
      <c r="E102" s="8">
        <f>SUM(E103:E104)</f>
        <v>0</v>
      </c>
      <c r="F102" s="8">
        <f>SUM(F103:F104)</f>
        <v>0</v>
      </c>
      <c r="G102" s="8">
        <f>SUM(G103:G104)</f>
        <v>0</v>
      </c>
      <c r="H102" s="6">
        <f t="shared" si="17"/>
        <v>6</v>
      </c>
    </row>
    <row r="103" spans="1:10" s="18" customFormat="1" ht="15" x14ac:dyDescent="0.25">
      <c r="A103" s="19"/>
      <c r="B103" s="26"/>
      <c r="C103" s="11">
        <v>25121</v>
      </c>
      <c r="D103" s="12">
        <f t="shared" ref="D103:D104" si="22">J103</f>
        <v>5</v>
      </c>
      <c r="E103" s="14"/>
      <c r="F103" s="14"/>
      <c r="G103" s="14"/>
      <c r="H103" s="13">
        <f t="shared" si="17"/>
        <v>5</v>
      </c>
      <c r="J103" s="18">
        <v>5</v>
      </c>
    </row>
    <row r="104" spans="1:10" s="18" customFormat="1" ht="15" x14ac:dyDescent="0.25">
      <c r="A104" s="19"/>
      <c r="B104" s="26"/>
      <c r="C104" s="11">
        <v>25122</v>
      </c>
      <c r="D104" s="12">
        <f t="shared" si="22"/>
        <v>1</v>
      </c>
      <c r="E104" s="14"/>
      <c r="F104" s="14"/>
      <c r="G104" s="14"/>
      <c r="H104" s="13">
        <f t="shared" si="17"/>
        <v>1</v>
      </c>
      <c r="J104" s="18">
        <v>1</v>
      </c>
    </row>
    <row r="105" spans="1:10" s="20" customFormat="1" ht="15" x14ac:dyDescent="0.25">
      <c r="A105" s="19"/>
      <c r="B105" s="26"/>
      <c r="C105" s="7">
        <v>2513</v>
      </c>
      <c r="D105" s="8">
        <f>SUMPRODUCT(D106:D$230*($C105&amp;""=LEFTB($C106:$C$230,LEN($C105))))/(5-LEN($C105))</f>
        <v>11</v>
      </c>
      <c r="E105" s="8">
        <f>SUM(E106:E108)</f>
        <v>0</v>
      </c>
      <c r="F105" s="8">
        <f>SUM(F106:F108)</f>
        <v>0</v>
      </c>
      <c r="G105" s="8">
        <f>SUM(G106:G108)</f>
        <v>0</v>
      </c>
      <c r="H105" s="6">
        <f t="shared" si="17"/>
        <v>11</v>
      </c>
    </row>
    <row r="106" spans="1:10" s="18" customFormat="1" ht="15" x14ac:dyDescent="0.25">
      <c r="A106" s="19"/>
      <c r="B106" s="26"/>
      <c r="C106" s="11">
        <v>25131</v>
      </c>
      <c r="D106" s="12">
        <f t="shared" ref="D106:D108" si="23">J106</f>
        <v>5</v>
      </c>
      <c r="E106" s="14"/>
      <c r="F106" s="14"/>
      <c r="G106" s="14"/>
      <c r="H106" s="13">
        <f t="shared" si="17"/>
        <v>5</v>
      </c>
      <c r="J106" s="18">
        <v>5</v>
      </c>
    </row>
    <row r="107" spans="1:10" s="18" customFormat="1" ht="15" x14ac:dyDescent="0.25">
      <c r="A107" s="19"/>
      <c r="B107" s="26"/>
      <c r="C107" s="11">
        <v>25132</v>
      </c>
      <c r="D107" s="12">
        <f t="shared" si="23"/>
        <v>1</v>
      </c>
      <c r="E107" s="14"/>
      <c r="F107" s="14"/>
      <c r="G107" s="14"/>
      <c r="H107" s="13">
        <f t="shared" si="17"/>
        <v>1</v>
      </c>
      <c r="J107" s="18">
        <v>1</v>
      </c>
    </row>
    <row r="108" spans="1:10" s="18" customFormat="1" ht="15" x14ac:dyDescent="0.25">
      <c r="A108" s="19"/>
      <c r="B108" s="26"/>
      <c r="C108" s="11">
        <v>25133</v>
      </c>
      <c r="D108" s="12">
        <f t="shared" si="23"/>
        <v>5</v>
      </c>
      <c r="E108" s="14"/>
      <c r="F108" s="14"/>
      <c r="G108" s="14"/>
      <c r="H108" s="13">
        <f t="shared" si="17"/>
        <v>5</v>
      </c>
      <c r="J108" s="18">
        <v>5</v>
      </c>
    </row>
    <row r="109" spans="1:10" s="20" customFormat="1" ht="15" x14ac:dyDescent="0.25">
      <c r="A109" s="19"/>
      <c r="B109" s="26"/>
      <c r="C109" s="7">
        <v>2514</v>
      </c>
      <c r="D109" s="8">
        <f>SUMPRODUCT(D110:D$230*($C109&amp;""=LEFTB($C110:$C$230,LEN($C109))))/(5-LEN($C109))</f>
        <v>4</v>
      </c>
      <c r="E109" s="8">
        <f>SUM(E110)</f>
        <v>0</v>
      </c>
      <c r="F109" s="8">
        <f>SUM(F110)</f>
        <v>0</v>
      </c>
      <c r="G109" s="8">
        <f>SUM(G110)</f>
        <v>0</v>
      </c>
      <c r="H109" s="6">
        <f t="shared" si="17"/>
        <v>4</v>
      </c>
    </row>
    <row r="110" spans="1:10" s="18" customFormat="1" ht="15" x14ac:dyDescent="0.25">
      <c r="A110" s="19"/>
      <c r="B110" s="26"/>
      <c r="C110" s="11">
        <v>25141</v>
      </c>
      <c r="D110" s="12">
        <f>J110</f>
        <v>4</v>
      </c>
      <c r="E110" s="14"/>
      <c r="F110" s="14"/>
      <c r="G110" s="14"/>
      <c r="H110" s="13">
        <f>SUM(D110:G110)</f>
        <v>4</v>
      </c>
      <c r="J110" s="18">
        <v>4</v>
      </c>
    </row>
    <row r="111" spans="1:10" s="20" customFormat="1" ht="15" x14ac:dyDescent="0.25">
      <c r="A111" s="19"/>
      <c r="B111" s="26"/>
      <c r="C111" s="7">
        <v>2515</v>
      </c>
      <c r="D111" s="8">
        <f>SUMPRODUCT(D112:D$230*($C111&amp;""=LEFTB($C112:$C$230,LEN($C111))))/(5-LEN($C111))</f>
        <v>2</v>
      </c>
      <c r="E111" s="8">
        <f>SUM(E112)</f>
        <v>0</v>
      </c>
      <c r="F111" s="8">
        <f>SUM(F112)</f>
        <v>0</v>
      </c>
      <c r="G111" s="8">
        <f>SUM(G112)</f>
        <v>0</v>
      </c>
      <c r="H111" s="6">
        <f>SUM(D111:G111)</f>
        <v>2</v>
      </c>
    </row>
    <row r="112" spans="1:10" s="18" customFormat="1" ht="15" x14ac:dyDescent="0.25">
      <c r="A112" s="19"/>
      <c r="B112" s="26"/>
      <c r="C112" s="11">
        <v>25151</v>
      </c>
      <c r="D112" s="12">
        <f>J112</f>
        <v>2</v>
      </c>
      <c r="E112" s="14"/>
      <c r="F112" s="14"/>
      <c r="G112" s="14"/>
      <c r="H112" s="13">
        <f>SUM(D112:G112)</f>
        <v>2</v>
      </c>
      <c r="J112" s="18">
        <v>2</v>
      </c>
    </row>
    <row r="113" spans="1:10" s="20" customFormat="1" ht="15" x14ac:dyDescent="0.25">
      <c r="A113" s="19"/>
      <c r="B113" s="26"/>
      <c r="C113" s="7">
        <v>2516</v>
      </c>
      <c r="D113" s="8">
        <f>SUMPRODUCT(D114:D$230*($C113&amp;""=LEFTB($C114:$C$230,LEN($C113))))/(5-LEN($C113))</f>
        <v>4</v>
      </c>
      <c r="E113" s="8">
        <f>SUM(E114)</f>
        <v>0</v>
      </c>
      <c r="F113" s="8">
        <f>SUM(F114)</f>
        <v>0</v>
      </c>
      <c r="G113" s="8">
        <f>SUM(G114)</f>
        <v>0</v>
      </c>
      <c r="H113" s="6">
        <f>SUM(D113:G113)</f>
        <v>4</v>
      </c>
    </row>
    <row r="114" spans="1:10" s="18" customFormat="1" ht="15" x14ac:dyDescent="0.25">
      <c r="A114" s="19"/>
      <c r="B114" s="26"/>
      <c r="C114" s="11">
        <v>25161</v>
      </c>
      <c r="D114" s="12">
        <f>J114</f>
        <v>4</v>
      </c>
      <c r="E114" s="14"/>
      <c r="F114" s="14"/>
      <c r="G114" s="14"/>
      <c r="H114" s="13">
        <f>SUM(D114:G114)</f>
        <v>4</v>
      </c>
      <c r="J114" s="18">
        <v>4</v>
      </c>
    </row>
    <row r="115" spans="1:10" s="20" customFormat="1" ht="15" x14ac:dyDescent="0.25">
      <c r="A115" s="19"/>
      <c r="B115" s="26"/>
      <c r="C115" s="7">
        <v>26</v>
      </c>
      <c r="D115" s="5">
        <f>SUMPRODUCT(D116:D$230*($C115&amp;""=LEFTB($C116:$C$230,LEN($C115))))/(5-LEN($C115))</f>
        <v>16</v>
      </c>
      <c r="E115" s="8">
        <f>E116</f>
        <v>0</v>
      </c>
      <c r="F115" s="8">
        <f>F116</f>
        <v>0</v>
      </c>
      <c r="G115" s="8">
        <f>G116</f>
        <v>0</v>
      </c>
      <c r="H115" s="6">
        <f>H116</f>
        <v>16</v>
      </c>
    </row>
    <row r="116" spans="1:10" s="20" customFormat="1" ht="15" x14ac:dyDescent="0.25">
      <c r="A116" s="19"/>
      <c r="B116" s="26"/>
      <c r="C116" s="7">
        <v>261</v>
      </c>
      <c r="D116" s="8">
        <f>SUMPRODUCT(D117:D$230*($C116&amp;""=LEFTB($C117:$C$230,LEN($C116))))/(5-LEN($C116))</f>
        <v>16</v>
      </c>
      <c r="E116" s="8">
        <f>E117+E120</f>
        <v>0</v>
      </c>
      <c r="F116" s="8">
        <f>F117+F120</f>
        <v>0</v>
      </c>
      <c r="G116" s="8">
        <f>G117+G120</f>
        <v>0</v>
      </c>
      <c r="H116" s="6">
        <f>H117+H120</f>
        <v>16</v>
      </c>
    </row>
    <row r="117" spans="1:10" s="20" customFormat="1" ht="15" x14ac:dyDescent="0.25">
      <c r="A117" s="19"/>
      <c r="B117" s="26"/>
      <c r="C117" s="7">
        <v>2611</v>
      </c>
      <c r="D117" s="8">
        <f>SUMPRODUCT(D118:D$230*($C117&amp;""=LEFTB($C118:$C$230,LEN($C117))))/(5-LEN($C117))</f>
        <v>7</v>
      </c>
      <c r="E117" s="8">
        <f>SUM(E118:E119)</f>
        <v>0</v>
      </c>
      <c r="F117" s="8">
        <f>SUM(F118:F119)</f>
        <v>0</v>
      </c>
      <c r="G117" s="8">
        <f>SUM(G118:G119)</f>
        <v>0</v>
      </c>
      <c r="H117" s="6">
        <f>SUM(H118:H119)</f>
        <v>7</v>
      </c>
    </row>
    <row r="118" spans="1:10" s="18" customFormat="1" ht="15" x14ac:dyDescent="0.25">
      <c r="A118" s="19"/>
      <c r="B118" s="26"/>
      <c r="C118" s="11">
        <v>26111</v>
      </c>
      <c r="D118" s="12">
        <f t="shared" ref="D118:D119" si="24">J118</f>
        <v>4</v>
      </c>
      <c r="E118" s="14"/>
      <c r="F118" s="14"/>
      <c r="G118" s="14"/>
      <c r="H118" s="13">
        <f>SUM(D118:G118)</f>
        <v>4</v>
      </c>
      <c r="J118" s="18">
        <v>4</v>
      </c>
    </row>
    <row r="119" spans="1:10" s="18" customFormat="1" ht="15" x14ac:dyDescent="0.25">
      <c r="A119" s="19"/>
      <c r="B119" s="26"/>
      <c r="C119" s="11">
        <v>26112</v>
      </c>
      <c r="D119" s="12">
        <f t="shared" si="24"/>
        <v>3</v>
      </c>
      <c r="E119" s="14"/>
      <c r="F119" s="14"/>
      <c r="G119" s="14"/>
      <c r="H119" s="13">
        <f>SUM(D119:G119)</f>
        <v>3</v>
      </c>
      <c r="J119" s="18">
        <v>3</v>
      </c>
    </row>
    <row r="120" spans="1:10" s="20" customFormat="1" ht="15" x14ac:dyDescent="0.25">
      <c r="A120" s="19"/>
      <c r="B120" s="26"/>
      <c r="C120" s="7">
        <v>2612</v>
      </c>
      <c r="D120" s="8">
        <f>SUMPRODUCT(D121:D$230*($C120&amp;""=LEFTB($C121:$C$230,LEN($C120))))/(5-LEN($C120))</f>
        <v>9</v>
      </c>
      <c r="E120" s="8">
        <f>SUM(E121:E123)</f>
        <v>0</v>
      </c>
      <c r="F120" s="8">
        <f>SUM(F121:F123)</f>
        <v>0</v>
      </c>
      <c r="G120" s="8">
        <f>SUM(G121:G123)</f>
        <v>0</v>
      </c>
      <c r="H120" s="6">
        <f>SUM(H121:H123)</f>
        <v>9</v>
      </c>
    </row>
    <row r="121" spans="1:10" s="18" customFormat="1" ht="15" x14ac:dyDescent="0.25">
      <c r="A121" s="19"/>
      <c r="B121" s="26"/>
      <c r="C121" s="11">
        <v>26121</v>
      </c>
      <c r="D121" s="12">
        <f t="shared" ref="D121:D123" si="25">J121</f>
        <v>2</v>
      </c>
      <c r="E121" s="14"/>
      <c r="F121" s="14"/>
      <c r="G121" s="14"/>
      <c r="H121" s="13">
        <f t="shared" ref="H121:H184" si="26">SUM(D121:G121)</f>
        <v>2</v>
      </c>
      <c r="J121" s="18">
        <v>2</v>
      </c>
    </row>
    <row r="122" spans="1:10" s="18" customFormat="1" ht="15" x14ac:dyDescent="0.25">
      <c r="A122" s="19"/>
      <c r="B122" s="26"/>
      <c r="C122" s="11">
        <v>26122</v>
      </c>
      <c r="D122" s="12">
        <f t="shared" si="25"/>
        <v>3</v>
      </c>
      <c r="E122" s="14"/>
      <c r="F122" s="14"/>
      <c r="G122" s="14"/>
      <c r="H122" s="13">
        <f t="shared" si="26"/>
        <v>3</v>
      </c>
      <c r="J122" s="18">
        <v>3</v>
      </c>
    </row>
    <row r="123" spans="1:10" s="18" customFormat="1" ht="15" x14ac:dyDescent="0.25">
      <c r="A123" s="19"/>
      <c r="B123" s="26"/>
      <c r="C123" s="11">
        <v>26123</v>
      </c>
      <c r="D123" s="12">
        <f t="shared" si="25"/>
        <v>4</v>
      </c>
      <c r="E123" s="14"/>
      <c r="F123" s="14"/>
      <c r="G123" s="14"/>
      <c r="H123" s="13">
        <f t="shared" si="26"/>
        <v>4</v>
      </c>
      <c r="J123" s="18">
        <v>4</v>
      </c>
    </row>
    <row r="124" spans="1:10" s="20" customFormat="1" ht="15" x14ac:dyDescent="0.25">
      <c r="A124" s="19"/>
      <c r="B124" s="26"/>
      <c r="C124" s="7">
        <v>27</v>
      </c>
      <c r="D124" s="5">
        <f>SUMPRODUCT(D125:D$230*($C124&amp;""=LEFTB($C125:$C$230,LEN($C124))))/(5-LEN($C124))</f>
        <v>68</v>
      </c>
      <c r="E124" s="8">
        <f>E125+E135+E154</f>
        <v>0</v>
      </c>
      <c r="F124" s="8">
        <f>F125+F135+F154</f>
        <v>0</v>
      </c>
      <c r="G124" s="8">
        <f>G125+G135+G154</f>
        <v>0</v>
      </c>
      <c r="H124" s="6">
        <f t="shared" si="26"/>
        <v>68</v>
      </c>
    </row>
    <row r="125" spans="1:10" s="20" customFormat="1" ht="15" x14ac:dyDescent="0.25">
      <c r="A125" s="19"/>
      <c r="B125" s="26"/>
      <c r="C125" s="7">
        <v>271</v>
      </c>
      <c r="D125" s="8">
        <f>SUMPRODUCT(D126:D$230*($C125&amp;""=LEFTB($C126:$C$230,LEN($C125))))/(5-LEN($C125))</f>
        <v>18</v>
      </c>
      <c r="E125" s="8">
        <f>E126+E128+E130+E133</f>
        <v>0</v>
      </c>
      <c r="F125" s="8">
        <f>F126+F128+F130+F133</f>
        <v>0</v>
      </c>
      <c r="G125" s="8">
        <f>G126+G128+G130+G133</f>
        <v>0</v>
      </c>
      <c r="H125" s="6">
        <f t="shared" si="26"/>
        <v>18</v>
      </c>
    </row>
    <row r="126" spans="1:10" s="20" customFormat="1" ht="15" x14ac:dyDescent="0.25">
      <c r="A126" s="19"/>
      <c r="B126" s="26"/>
      <c r="C126" s="7">
        <v>2711</v>
      </c>
      <c r="D126" s="8">
        <f>SUMPRODUCT(D127:D$230*($C126&amp;""=LEFTB($C127:$C$230,LEN($C126))))/(5-LEN($C126))</f>
        <v>4</v>
      </c>
      <c r="E126" s="8">
        <f>SUM(E127)</f>
        <v>0</v>
      </c>
      <c r="F126" s="8">
        <f>SUM(F127)</f>
        <v>0</v>
      </c>
      <c r="G126" s="8">
        <f>SUM(G127)</f>
        <v>0</v>
      </c>
      <c r="H126" s="6">
        <f t="shared" si="26"/>
        <v>4</v>
      </c>
    </row>
    <row r="127" spans="1:10" s="18" customFormat="1" ht="15" x14ac:dyDescent="0.25">
      <c r="A127" s="19"/>
      <c r="B127" s="26"/>
      <c r="C127" s="11">
        <v>27111</v>
      </c>
      <c r="D127" s="12">
        <f>J127</f>
        <v>4</v>
      </c>
      <c r="E127" s="14"/>
      <c r="F127" s="14"/>
      <c r="G127" s="14"/>
      <c r="H127" s="13">
        <f t="shared" si="26"/>
        <v>4</v>
      </c>
      <c r="J127" s="18">
        <v>4</v>
      </c>
    </row>
    <row r="128" spans="1:10" s="20" customFormat="1" ht="15" x14ac:dyDescent="0.25">
      <c r="A128" s="19"/>
      <c r="B128" s="26"/>
      <c r="C128" s="7">
        <v>2712</v>
      </c>
      <c r="D128" s="8">
        <f>SUMPRODUCT(D129:D$230*($C128&amp;""=LEFTB($C129:$C$230,LEN($C128))))/(5-LEN($C128))</f>
        <v>4</v>
      </c>
      <c r="E128" s="8">
        <f>SUM(E129)</f>
        <v>0</v>
      </c>
      <c r="F128" s="8">
        <f>SUM(F129)</f>
        <v>0</v>
      </c>
      <c r="G128" s="8">
        <f>SUM(G129)</f>
        <v>0</v>
      </c>
      <c r="H128" s="6">
        <f t="shared" si="26"/>
        <v>4</v>
      </c>
    </row>
    <row r="129" spans="1:10" s="18" customFormat="1" ht="15" x14ac:dyDescent="0.25">
      <c r="A129" s="19"/>
      <c r="B129" s="26"/>
      <c r="C129" s="11">
        <v>27121</v>
      </c>
      <c r="D129" s="12">
        <f>J129</f>
        <v>4</v>
      </c>
      <c r="E129" s="14"/>
      <c r="F129" s="14"/>
      <c r="G129" s="14"/>
      <c r="H129" s="13">
        <f t="shared" si="26"/>
        <v>4</v>
      </c>
      <c r="J129" s="18">
        <v>4</v>
      </c>
    </row>
    <row r="130" spans="1:10" s="20" customFormat="1" ht="15" x14ac:dyDescent="0.25">
      <c r="A130" s="19"/>
      <c r="B130" s="26"/>
      <c r="C130" s="7">
        <v>2713</v>
      </c>
      <c r="D130" s="8">
        <f>SUMPRODUCT(D131:D$230*($C130&amp;""=LEFTB($C131:$C$230,LEN($C130))))/(5-LEN($C130))</f>
        <v>9</v>
      </c>
      <c r="E130" s="8">
        <f>SUM(E131:E132)</f>
        <v>0</v>
      </c>
      <c r="F130" s="8">
        <f>SUM(F131:F132)</f>
        <v>0</v>
      </c>
      <c r="G130" s="8">
        <f>SUM(G131:G132)</f>
        <v>0</v>
      </c>
      <c r="H130" s="6">
        <f t="shared" si="26"/>
        <v>9</v>
      </c>
    </row>
    <row r="131" spans="1:10" s="18" customFormat="1" ht="15" x14ac:dyDescent="0.25">
      <c r="A131" s="19"/>
      <c r="B131" s="26"/>
      <c r="C131" s="11">
        <v>27131</v>
      </c>
      <c r="D131" s="12">
        <f t="shared" ref="D131:D132" si="27">J131</f>
        <v>5</v>
      </c>
      <c r="E131" s="14"/>
      <c r="F131" s="14"/>
      <c r="G131" s="14"/>
      <c r="H131" s="13">
        <f t="shared" si="26"/>
        <v>5</v>
      </c>
      <c r="J131" s="18">
        <v>5</v>
      </c>
    </row>
    <row r="132" spans="1:10" s="18" customFormat="1" ht="15" x14ac:dyDescent="0.25">
      <c r="A132" s="19"/>
      <c r="B132" s="26"/>
      <c r="C132" s="11">
        <v>27132</v>
      </c>
      <c r="D132" s="12">
        <f t="shared" si="27"/>
        <v>4</v>
      </c>
      <c r="E132" s="14"/>
      <c r="F132" s="14"/>
      <c r="G132" s="14"/>
      <c r="H132" s="13">
        <f t="shared" si="26"/>
        <v>4</v>
      </c>
      <c r="J132" s="18">
        <v>4</v>
      </c>
    </row>
    <row r="133" spans="1:10" s="20" customFormat="1" ht="15" x14ac:dyDescent="0.25">
      <c r="A133" s="19"/>
      <c r="B133" s="26"/>
      <c r="C133" s="7">
        <v>2714</v>
      </c>
      <c r="D133" s="8">
        <f>SUMPRODUCT(D134:D$230*($C133&amp;""=LEFTB($C134:$C$230,LEN($C133))))/(5-LEN($C133))</f>
        <v>1</v>
      </c>
      <c r="E133" s="8">
        <f>SUM(E134)</f>
        <v>0</v>
      </c>
      <c r="F133" s="8">
        <f>SUM(F134)</f>
        <v>0</v>
      </c>
      <c r="G133" s="8">
        <f>SUM(G134)</f>
        <v>0</v>
      </c>
      <c r="H133" s="6">
        <f t="shared" si="26"/>
        <v>1</v>
      </c>
    </row>
    <row r="134" spans="1:10" s="18" customFormat="1" ht="15" x14ac:dyDescent="0.25">
      <c r="A134" s="19"/>
      <c r="B134" s="26"/>
      <c r="C134" s="11">
        <v>27141</v>
      </c>
      <c r="D134" s="12">
        <f>J134</f>
        <v>1</v>
      </c>
      <c r="E134" s="14"/>
      <c r="F134" s="14"/>
      <c r="G134" s="14"/>
      <c r="H134" s="13">
        <f t="shared" si="26"/>
        <v>1</v>
      </c>
      <c r="J134" s="18">
        <v>1</v>
      </c>
    </row>
    <row r="135" spans="1:10" s="20" customFormat="1" ht="15" x14ac:dyDescent="0.25">
      <c r="A135" s="19"/>
      <c r="B135" s="26"/>
      <c r="C135" s="7">
        <v>272</v>
      </c>
      <c r="D135" s="8">
        <f>SUMPRODUCT(D136:D$230*($C135&amp;""=LEFTB($C136:$C$230,LEN($C135))))/(5-LEN($C135))</f>
        <v>31</v>
      </c>
      <c r="E135" s="8">
        <f>E136+E138+E140+E142+E144+E146+E148+E150+E152</f>
        <v>0</v>
      </c>
      <c r="F135" s="8">
        <f>F136+F138+F140+F142+F144+F146+F148+F150+F152</f>
        <v>0</v>
      </c>
      <c r="G135" s="8">
        <f>G136+G138+G140+G142+G144+G146+G148+G150+G152</f>
        <v>0</v>
      </c>
      <c r="H135" s="6">
        <f t="shared" si="26"/>
        <v>31</v>
      </c>
    </row>
    <row r="136" spans="1:10" s="20" customFormat="1" ht="15" x14ac:dyDescent="0.25">
      <c r="A136" s="19"/>
      <c r="B136" s="26"/>
      <c r="C136" s="7">
        <v>2721</v>
      </c>
      <c r="D136" s="8">
        <f>SUMPRODUCT(D137:D$230*($C136&amp;""=LEFTB($C137:$C$230,LEN($C136))))/(5-LEN($C136))</f>
        <v>5</v>
      </c>
      <c r="E136" s="8">
        <f>SUM(E137)</f>
        <v>0</v>
      </c>
      <c r="F136" s="8">
        <f>SUM(F137)</f>
        <v>0</v>
      </c>
      <c r="G136" s="8">
        <f>SUM(G137)</f>
        <v>0</v>
      </c>
      <c r="H136" s="6">
        <f t="shared" si="26"/>
        <v>5</v>
      </c>
    </row>
    <row r="137" spans="1:10" s="18" customFormat="1" ht="15" x14ac:dyDescent="0.25">
      <c r="A137" s="19"/>
      <c r="B137" s="26"/>
      <c r="C137" s="11">
        <v>27211</v>
      </c>
      <c r="D137" s="12">
        <f>J137</f>
        <v>5</v>
      </c>
      <c r="E137" s="14"/>
      <c r="F137" s="14"/>
      <c r="G137" s="14"/>
      <c r="H137" s="13">
        <f t="shared" si="26"/>
        <v>5</v>
      </c>
      <c r="J137" s="18">
        <v>5</v>
      </c>
    </row>
    <row r="138" spans="1:10" s="20" customFormat="1" ht="15" x14ac:dyDescent="0.25">
      <c r="A138" s="19"/>
      <c r="B138" s="26"/>
      <c r="C138" s="7">
        <v>2722</v>
      </c>
      <c r="D138" s="8">
        <f>SUMPRODUCT(D139:D$230*($C138&amp;""=LEFTB($C139:$C$230,LEN($C138))))/(5-LEN($C138))</f>
        <v>1</v>
      </c>
      <c r="E138" s="8">
        <f>SUM(E139)</f>
        <v>0</v>
      </c>
      <c r="F138" s="8">
        <f>SUM(F139)</f>
        <v>0</v>
      </c>
      <c r="G138" s="8">
        <f>SUM(G139)</f>
        <v>0</v>
      </c>
      <c r="H138" s="6">
        <f t="shared" si="26"/>
        <v>1</v>
      </c>
    </row>
    <row r="139" spans="1:10" s="18" customFormat="1" ht="15" x14ac:dyDescent="0.25">
      <c r="A139" s="19"/>
      <c r="B139" s="26"/>
      <c r="C139" s="11">
        <v>27221</v>
      </c>
      <c r="D139" s="12">
        <f>J139</f>
        <v>1</v>
      </c>
      <c r="E139" s="14"/>
      <c r="F139" s="14"/>
      <c r="G139" s="14"/>
      <c r="H139" s="13">
        <f t="shared" si="26"/>
        <v>1</v>
      </c>
      <c r="J139" s="18">
        <v>1</v>
      </c>
    </row>
    <row r="140" spans="1:10" s="20" customFormat="1" ht="15" x14ac:dyDescent="0.25">
      <c r="A140" s="19"/>
      <c r="B140" s="26"/>
      <c r="C140" s="7">
        <v>2723</v>
      </c>
      <c r="D140" s="8">
        <f>SUMPRODUCT(D141:D$230*($C140&amp;""=LEFTB($C141:$C$230,LEN($C140))))/(5-LEN($C140))</f>
        <v>1</v>
      </c>
      <c r="E140" s="8">
        <f>SUM(E141)</f>
        <v>0</v>
      </c>
      <c r="F140" s="8">
        <f>SUM(F141)</f>
        <v>0</v>
      </c>
      <c r="G140" s="8">
        <f>SUM(G141)</f>
        <v>0</v>
      </c>
      <c r="H140" s="6">
        <f t="shared" si="26"/>
        <v>1</v>
      </c>
    </row>
    <row r="141" spans="1:10" s="18" customFormat="1" ht="15" x14ac:dyDescent="0.25">
      <c r="A141" s="19"/>
      <c r="B141" s="26"/>
      <c r="C141" s="11">
        <v>27231</v>
      </c>
      <c r="D141" s="12">
        <f>J141</f>
        <v>1</v>
      </c>
      <c r="E141" s="14"/>
      <c r="F141" s="14"/>
      <c r="G141" s="14"/>
      <c r="H141" s="13">
        <f t="shared" si="26"/>
        <v>1</v>
      </c>
      <c r="J141" s="18">
        <v>1</v>
      </c>
    </row>
    <row r="142" spans="1:10" s="20" customFormat="1" ht="15" x14ac:dyDescent="0.25">
      <c r="A142" s="19"/>
      <c r="B142" s="26"/>
      <c r="C142" s="7">
        <v>2724</v>
      </c>
      <c r="D142" s="8">
        <f>SUMPRODUCT(D143:D$230*($C142&amp;""=LEFTB($C143:$C$230,LEN($C142))))/(5-LEN($C142))</f>
        <v>4</v>
      </c>
      <c r="E142" s="8">
        <f>SUM(E143)</f>
        <v>0</v>
      </c>
      <c r="F142" s="8">
        <f>SUM(F143)</f>
        <v>0</v>
      </c>
      <c r="G142" s="8">
        <f>SUM(G143)</f>
        <v>0</v>
      </c>
      <c r="H142" s="6">
        <f t="shared" si="26"/>
        <v>4</v>
      </c>
    </row>
    <row r="143" spans="1:10" s="18" customFormat="1" ht="15" x14ac:dyDescent="0.25">
      <c r="A143" s="19"/>
      <c r="B143" s="26"/>
      <c r="C143" s="11">
        <v>27241</v>
      </c>
      <c r="D143" s="12">
        <f>J143</f>
        <v>4</v>
      </c>
      <c r="E143" s="14"/>
      <c r="F143" s="14"/>
      <c r="G143" s="14"/>
      <c r="H143" s="13">
        <f t="shared" si="26"/>
        <v>4</v>
      </c>
      <c r="J143" s="18">
        <v>4</v>
      </c>
    </row>
    <row r="144" spans="1:10" s="20" customFormat="1" ht="15" x14ac:dyDescent="0.25">
      <c r="A144" s="19"/>
      <c r="B144" s="26"/>
      <c r="C144" s="7">
        <v>2725</v>
      </c>
      <c r="D144" s="8">
        <f>SUMPRODUCT(D145:D$230*($C144&amp;""=LEFTB($C145:$C$230,LEN($C144))))/(5-LEN($C144))</f>
        <v>2</v>
      </c>
      <c r="E144" s="8">
        <f>SUM(E145)</f>
        <v>0</v>
      </c>
      <c r="F144" s="8">
        <f>SUM(F145)</f>
        <v>0</v>
      </c>
      <c r="G144" s="8">
        <f>SUM(G145)</f>
        <v>0</v>
      </c>
      <c r="H144" s="6">
        <f t="shared" si="26"/>
        <v>2</v>
      </c>
    </row>
    <row r="145" spans="1:10" s="18" customFormat="1" ht="15" x14ac:dyDescent="0.25">
      <c r="A145" s="19"/>
      <c r="B145" s="26"/>
      <c r="C145" s="11">
        <v>27251</v>
      </c>
      <c r="D145" s="12">
        <f>J145</f>
        <v>2</v>
      </c>
      <c r="E145" s="14"/>
      <c r="F145" s="14"/>
      <c r="G145" s="14"/>
      <c r="H145" s="13">
        <f t="shared" si="26"/>
        <v>2</v>
      </c>
      <c r="J145" s="18">
        <v>2</v>
      </c>
    </row>
    <row r="146" spans="1:10" s="20" customFormat="1" ht="15" x14ac:dyDescent="0.25">
      <c r="A146" s="19"/>
      <c r="B146" s="26"/>
      <c r="C146" s="7">
        <v>2726</v>
      </c>
      <c r="D146" s="8">
        <f>SUMPRODUCT(D147:D$230*($C146&amp;""=LEFTB($C147:$C$230,LEN($C146))))/(5-LEN($C146))</f>
        <v>4</v>
      </c>
      <c r="E146" s="8">
        <f>SUM(E147)</f>
        <v>0</v>
      </c>
      <c r="F146" s="8">
        <f>SUM(F147)</f>
        <v>0</v>
      </c>
      <c r="G146" s="8">
        <f>SUM(G147)</f>
        <v>0</v>
      </c>
      <c r="H146" s="6">
        <f t="shared" si="26"/>
        <v>4</v>
      </c>
    </row>
    <row r="147" spans="1:10" s="18" customFormat="1" ht="15" x14ac:dyDescent="0.25">
      <c r="A147" s="19"/>
      <c r="B147" s="26"/>
      <c r="C147" s="11">
        <v>27261</v>
      </c>
      <c r="D147" s="12">
        <f>J147</f>
        <v>4</v>
      </c>
      <c r="E147" s="14"/>
      <c r="F147" s="14"/>
      <c r="G147" s="14"/>
      <c r="H147" s="13">
        <f t="shared" si="26"/>
        <v>4</v>
      </c>
      <c r="J147" s="18">
        <v>4</v>
      </c>
    </row>
    <row r="148" spans="1:10" s="20" customFormat="1" ht="15" x14ac:dyDescent="0.25">
      <c r="A148" s="19"/>
      <c r="B148" s="26"/>
      <c r="C148" s="7">
        <v>2727</v>
      </c>
      <c r="D148" s="8">
        <f>SUMPRODUCT(D149:D$230*($C148&amp;""=LEFTB($C149:$C$230,LEN($C148))))/(5-LEN($C148))</f>
        <v>4</v>
      </c>
      <c r="E148" s="8">
        <f>SUM(E149)</f>
        <v>0</v>
      </c>
      <c r="F148" s="8">
        <f>SUM(F149)</f>
        <v>0</v>
      </c>
      <c r="G148" s="8">
        <f>SUM(G149)</f>
        <v>0</v>
      </c>
      <c r="H148" s="6">
        <f t="shared" si="26"/>
        <v>4</v>
      </c>
    </row>
    <row r="149" spans="1:10" s="18" customFormat="1" ht="15" x14ac:dyDescent="0.25">
      <c r="A149" s="19"/>
      <c r="B149" s="26"/>
      <c r="C149" s="11">
        <v>27271</v>
      </c>
      <c r="D149" s="12">
        <f>J149</f>
        <v>4</v>
      </c>
      <c r="E149" s="14"/>
      <c r="F149" s="14"/>
      <c r="G149" s="14"/>
      <c r="H149" s="13">
        <f t="shared" si="26"/>
        <v>4</v>
      </c>
      <c r="J149" s="18">
        <v>4</v>
      </c>
    </row>
    <row r="150" spans="1:10" s="20" customFormat="1" ht="15" x14ac:dyDescent="0.25">
      <c r="A150" s="19"/>
      <c r="B150" s="26"/>
      <c r="C150" s="7">
        <v>2728</v>
      </c>
      <c r="D150" s="8">
        <f>SUMPRODUCT(D151:D$230*($C150&amp;""=LEFTB($C151:$C$230,LEN($C150))))/(5-LEN($C150))</f>
        <v>5</v>
      </c>
      <c r="E150" s="8">
        <f>SUM(E151)</f>
        <v>0</v>
      </c>
      <c r="F150" s="8">
        <f>SUM(F151)</f>
        <v>0</v>
      </c>
      <c r="G150" s="8">
        <f>SUM(G151)</f>
        <v>0</v>
      </c>
      <c r="H150" s="6">
        <f t="shared" si="26"/>
        <v>5</v>
      </c>
    </row>
    <row r="151" spans="1:10" s="18" customFormat="1" ht="15" x14ac:dyDescent="0.25">
      <c r="A151" s="19"/>
      <c r="B151" s="26"/>
      <c r="C151" s="11">
        <v>27281</v>
      </c>
      <c r="D151" s="12">
        <f>J151</f>
        <v>5</v>
      </c>
      <c r="E151" s="14"/>
      <c r="F151" s="14"/>
      <c r="G151" s="14"/>
      <c r="H151" s="13">
        <f t="shared" si="26"/>
        <v>5</v>
      </c>
      <c r="J151" s="18">
        <v>5</v>
      </c>
    </row>
    <row r="152" spans="1:10" s="20" customFormat="1" ht="15" x14ac:dyDescent="0.25">
      <c r="A152" s="19"/>
      <c r="B152" s="26"/>
      <c r="C152" s="7">
        <v>2729</v>
      </c>
      <c r="D152" s="8">
        <f>SUMPRODUCT(D153:D$230*($C152&amp;""=LEFTB($C153:$C$230,LEN($C152))))/(5-LEN($C152))</f>
        <v>5</v>
      </c>
      <c r="E152" s="8">
        <f>SUM(E153)</f>
        <v>0</v>
      </c>
      <c r="F152" s="8">
        <f>SUM(F153)</f>
        <v>0</v>
      </c>
      <c r="G152" s="8">
        <f>SUM(G153)</f>
        <v>0</v>
      </c>
      <c r="H152" s="6">
        <f t="shared" si="26"/>
        <v>5</v>
      </c>
    </row>
    <row r="153" spans="1:10" s="18" customFormat="1" ht="15" x14ac:dyDescent="0.25">
      <c r="A153" s="19"/>
      <c r="B153" s="26"/>
      <c r="C153" s="11">
        <v>27291</v>
      </c>
      <c r="D153" s="12">
        <f>J153</f>
        <v>5</v>
      </c>
      <c r="E153" s="14"/>
      <c r="F153" s="14"/>
      <c r="G153" s="14"/>
      <c r="H153" s="13">
        <f t="shared" si="26"/>
        <v>5</v>
      </c>
      <c r="J153" s="18">
        <v>5</v>
      </c>
    </row>
    <row r="154" spans="1:10" s="20" customFormat="1" ht="15" x14ac:dyDescent="0.25">
      <c r="A154" s="19"/>
      <c r="B154" s="26"/>
      <c r="C154" s="7">
        <v>273</v>
      </c>
      <c r="D154" s="8">
        <f>SUMPRODUCT(D155:D$230*($C154&amp;""=LEFTB($C155:$C$230,LEN($C154))))/(5-LEN($C154))</f>
        <v>19</v>
      </c>
      <c r="E154" s="8">
        <f>E155+E157+E159+E161+E163</f>
        <v>0</v>
      </c>
      <c r="F154" s="8">
        <f>F155+F157+F159+F161+F163</f>
        <v>0</v>
      </c>
      <c r="G154" s="8">
        <f>G155+G157+G159+G161+G163</f>
        <v>0</v>
      </c>
      <c r="H154" s="6">
        <f t="shared" si="26"/>
        <v>19</v>
      </c>
    </row>
    <row r="155" spans="1:10" s="20" customFormat="1" ht="15" x14ac:dyDescent="0.25">
      <c r="A155" s="19"/>
      <c r="B155" s="26"/>
      <c r="C155" s="7">
        <v>2731</v>
      </c>
      <c r="D155" s="8">
        <f>SUMPRODUCT(D156:D$230*($C155&amp;""=LEFTB($C156:$C$230,LEN($C155))))/(5-LEN($C155))</f>
        <v>5</v>
      </c>
      <c r="E155" s="8">
        <f>SUM(E156)</f>
        <v>0</v>
      </c>
      <c r="F155" s="8">
        <f>SUM(F156)</f>
        <v>0</v>
      </c>
      <c r="G155" s="8">
        <f>SUM(G156)</f>
        <v>0</v>
      </c>
      <c r="H155" s="6">
        <f t="shared" si="26"/>
        <v>5</v>
      </c>
    </row>
    <row r="156" spans="1:10" s="18" customFormat="1" ht="15" x14ac:dyDescent="0.25">
      <c r="A156" s="19"/>
      <c r="B156" s="26"/>
      <c r="C156" s="11">
        <v>27311</v>
      </c>
      <c r="D156" s="12">
        <f>J156</f>
        <v>5</v>
      </c>
      <c r="E156" s="14"/>
      <c r="F156" s="14"/>
      <c r="G156" s="14"/>
      <c r="H156" s="13">
        <f t="shared" si="26"/>
        <v>5</v>
      </c>
      <c r="J156" s="18">
        <v>5</v>
      </c>
    </row>
    <row r="157" spans="1:10" s="20" customFormat="1" ht="15" x14ac:dyDescent="0.25">
      <c r="A157" s="19"/>
      <c r="B157" s="26"/>
      <c r="C157" s="7">
        <v>2732</v>
      </c>
      <c r="D157" s="8">
        <f>SUMPRODUCT(D158:D$230*($C157&amp;""=LEFTB($C158:$C$230,LEN($C157))))/(5-LEN($C157))</f>
        <v>3</v>
      </c>
      <c r="E157" s="8">
        <f>SUM(E158)</f>
        <v>0</v>
      </c>
      <c r="F157" s="8">
        <f>SUM(F158)</f>
        <v>0</v>
      </c>
      <c r="G157" s="8">
        <f>SUM(G158)</f>
        <v>0</v>
      </c>
      <c r="H157" s="6">
        <f t="shared" si="26"/>
        <v>3</v>
      </c>
    </row>
    <row r="158" spans="1:10" s="18" customFormat="1" ht="15" x14ac:dyDescent="0.25">
      <c r="A158" s="19"/>
      <c r="B158" s="26"/>
      <c r="C158" s="11">
        <v>27321</v>
      </c>
      <c r="D158" s="12">
        <f>J158</f>
        <v>3</v>
      </c>
      <c r="E158" s="14"/>
      <c r="F158" s="14"/>
      <c r="G158" s="14"/>
      <c r="H158" s="13">
        <f t="shared" si="26"/>
        <v>3</v>
      </c>
      <c r="J158" s="18">
        <v>3</v>
      </c>
    </row>
    <row r="159" spans="1:10" s="20" customFormat="1" ht="15" x14ac:dyDescent="0.25">
      <c r="A159" s="19"/>
      <c r="B159" s="26"/>
      <c r="C159" s="7">
        <v>2733</v>
      </c>
      <c r="D159" s="8">
        <f>SUMPRODUCT(D160:D$230*($C159&amp;""=LEFTB($C160:$C$230,LEN($C159))))/(5-LEN($C159))</f>
        <v>5</v>
      </c>
      <c r="E159" s="8">
        <f>SUM(E160)</f>
        <v>0</v>
      </c>
      <c r="F159" s="8">
        <f>SUM(F160)</f>
        <v>0</v>
      </c>
      <c r="G159" s="8">
        <f>SUM(G160)</f>
        <v>0</v>
      </c>
      <c r="H159" s="6">
        <f t="shared" si="26"/>
        <v>5</v>
      </c>
    </row>
    <row r="160" spans="1:10" s="18" customFormat="1" ht="15" x14ac:dyDescent="0.25">
      <c r="A160" s="19"/>
      <c r="B160" s="26"/>
      <c r="C160" s="11">
        <v>27331</v>
      </c>
      <c r="D160" s="12">
        <f>J160</f>
        <v>5</v>
      </c>
      <c r="E160" s="14"/>
      <c r="F160" s="14"/>
      <c r="G160" s="14"/>
      <c r="H160" s="13">
        <f t="shared" si="26"/>
        <v>5</v>
      </c>
      <c r="J160" s="18">
        <v>5</v>
      </c>
    </row>
    <row r="161" spans="1:10" s="20" customFormat="1" ht="15" x14ac:dyDescent="0.25">
      <c r="A161" s="19"/>
      <c r="B161" s="26"/>
      <c r="C161" s="7">
        <v>2734</v>
      </c>
      <c r="D161" s="8">
        <f>SUMPRODUCT(D162:D$230*($C161&amp;""=LEFTB($C162:$C$230,LEN($C161))))/(5-LEN($C161))</f>
        <v>4</v>
      </c>
      <c r="E161" s="8">
        <f>SUM(E162)</f>
        <v>0</v>
      </c>
      <c r="F161" s="8">
        <f>SUM(F162)</f>
        <v>0</v>
      </c>
      <c r="G161" s="8">
        <f>SUM(G162)</f>
        <v>0</v>
      </c>
      <c r="H161" s="6">
        <f t="shared" si="26"/>
        <v>4</v>
      </c>
    </row>
    <row r="162" spans="1:10" s="18" customFormat="1" ht="15" x14ac:dyDescent="0.25">
      <c r="A162" s="19"/>
      <c r="B162" s="26"/>
      <c r="C162" s="11">
        <v>27341</v>
      </c>
      <c r="D162" s="12">
        <f>J162</f>
        <v>4</v>
      </c>
      <c r="E162" s="14"/>
      <c r="F162" s="14"/>
      <c r="G162" s="14"/>
      <c r="H162" s="13">
        <f t="shared" si="26"/>
        <v>4</v>
      </c>
      <c r="J162" s="18">
        <v>4</v>
      </c>
    </row>
    <row r="163" spans="1:10" s="20" customFormat="1" ht="15" x14ac:dyDescent="0.25">
      <c r="A163" s="19"/>
      <c r="B163" s="26"/>
      <c r="C163" s="7">
        <v>2735</v>
      </c>
      <c r="D163" s="8">
        <f>SUMPRODUCT(D164:D$230*($C163&amp;""=LEFTB($C164:$C$230,LEN($C163))))/(5-LEN($C163))</f>
        <v>2</v>
      </c>
      <c r="E163" s="8">
        <f>SUM(E164)</f>
        <v>0</v>
      </c>
      <c r="F163" s="8">
        <f>SUM(F164)</f>
        <v>0</v>
      </c>
      <c r="G163" s="8">
        <f>SUM(G164)</f>
        <v>0</v>
      </c>
      <c r="H163" s="6">
        <f t="shared" si="26"/>
        <v>2</v>
      </c>
    </row>
    <row r="164" spans="1:10" s="18" customFormat="1" ht="15" x14ac:dyDescent="0.25">
      <c r="A164" s="19"/>
      <c r="B164" s="26"/>
      <c r="C164" s="11">
        <v>27351</v>
      </c>
      <c r="D164" s="12">
        <f>J164</f>
        <v>2</v>
      </c>
      <c r="E164" s="14"/>
      <c r="F164" s="14"/>
      <c r="G164" s="14"/>
      <c r="H164" s="13">
        <f t="shared" si="26"/>
        <v>2</v>
      </c>
      <c r="J164" s="18">
        <v>2</v>
      </c>
    </row>
    <row r="165" spans="1:10" s="20" customFormat="1" ht="15" x14ac:dyDescent="0.25">
      <c r="A165" s="19"/>
      <c r="B165" s="26"/>
      <c r="C165" s="7">
        <v>28</v>
      </c>
      <c r="D165" s="5">
        <f>SUMPRODUCT(D166:D$230*($C165&amp;""=LEFTB($C166:$C$230,LEN($C165))))/(5-LEN($C165))</f>
        <v>138</v>
      </c>
      <c r="E165" s="8">
        <f>E166+E193+E208+E215</f>
        <v>0</v>
      </c>
      <c r="F165" s="8">
        <f>F166+F193+F208+F215</f>
        <v>0</v>
      </c>
      <c r="G165" s="8">
        <f>G166+G193+G208+G215</f>
        <v>0</v>
      </c>
      <c r="H165" s="6">
        <f t="shared" si="26"/>
        <v>138</v>
      </c>
    </row>
    <row r="166" spans="1:10" s="20" customFormat="1" ht="15" x14ac:dyDescent="0.25">
      <c r="A166" s="19"/>
      <c r="B166" s="26"/>
      <c r="C166" s="7">
        <v>281</v>
      </c>
      <c r="D166" s="8">
        <f>SUMPRODUCT(D167:D$230*($C166&amp;""=LEFTB($C167:$C$230,LEN($C166))))/(5-LEN($C166))</f>
        <v>46</v>
      </c>
      <c r="E166" s="8">
        <f>E167+E171+E174+E178+E182+E186+E189</f>
        <v>0</v>
      </c>
      <c r="F166" s="8">
        <f>F167+F171+F174+F178+F182+F186+F189</f>
        <v>0</v>
      </c>
      <c r="G166" s="8">
        <f>G167+G171+G174+G178+G182+G186+G189</f>
        <v>0</v>
      </c>
      <c r="H166" s="6">
        <f t="shared" si="26"/>
        <v>46</v>
      </c>
    </row>
    <row r="167" spans="1:10" s="20" customFormat="1" ht="15" x14ac:dyDescent="0.25">
      <c r="A167" s="19"/>
      <c r="B167" s="26"/>
      <c r="C167" s="7">
        <v>2811</v>
      </c>
      <c r="D167" s="8">
        <f>SUMPRODUCT(D168:D$230*($C167&amp;""=LEFTB($C168:$C$230,LEN($C167))))/(5-LEN($C167))</f>
        <v>11</v>
      </c>
      <c r="E167" s="8">
        <f>SUM(E168:E170)</f>
        <v>0</v>
      </c>
      <c r="F167" s="8">
        <f>SUM(F168:F170)</f>
        <v>0</v>
      </c>
      <c r="G167" s="8">
        <f>SUM(G168:G170)</f>
        <v>0</v>
      </c>
      <c r="H167" s="6">
        <f t="shared" si="26"/>
        <v>11</v>
      </c>
    </row>
    <row r="168" spans="1:10" s="18" customFormat="1" ht="15" x14ac:dyDescent="0.25">
      <c r="A168" s="19"/>
      <c r="B168" s="26"/>
      <c r="C168" s="11">
        <v>28111</v>
      </c>
      <c r="D168" s="12">
        <f t="shared" ref="D168:D170" si="28">J168</f>
        <v>5</v>
      </c>
      <c r="E168" s="14"/>
      <c r="F168" s="14"/>
      <c r="G168" s="14"/>
      <c r="H168" s="13">
        <f t="shared" si="26"/>
        <v>5</v>
      </c>
      <c r="J168" s="18">
        <v>5</v>
      </c>
    </row>
    <row r="169" spans="1:10" s="18" customFormat="1" ht="15" x14ac:dyDescent="0.25">
      <c r="A169" s="19"/>
      <c r="B169" s="26"/>
      <c r="C169" s="11">
        <v>28112</v>
      </c>
      <c r="D169" s="12">
        <f t="shared" si="28"/>
        <v>1</v>
      </c>
      <c r="E169" s="14"/>
      <c r="F169" s="14"/>
      <c r="G169" s="14"/>
      <c r="H169" s="13">
        <f t="shared" si="26"/>
        <v>1</v>
      </c>
      <c r="J169" s="18">
        <v>1</v>
      </c>
    </row>
    <row r="170" spans="1:10" s="18" customFormat="1" ht="15" x14ac:dyDescent="0.25">
      <c r="A170" s="19"/>
      <c r="B170" s="26"/>
      <c r="C170" s="11">
        <v>28113</v>
      </c>
      <c r="D170" s="12">
        <f t="shared" si="28"/>
        <v>5</v>
      </c>
      <c r="E170" s="14"/>
      <c r="F170" s="14"/>
      <c r="G170" s="14"/>
      <c r="H170" s="13">
        <f t="shared" si="26"/>
        <v>5</v>
      </c>
      <c r="J170" s="18">
        <v>5</v>
      </c>
    </row>
    <row r="171" spans="1:10" s="20" customFormat="1" ht="15" x14ac:dyDescent="0.25">
      <c r="A171" s="19"/>
      <c r="B171" s="26"/>
      <c r="C171" s="7">
        <v>2812</v>
      </c>
      <c r="D171" s="8">
        <f>SUMPRODUCT(D172:D$230*($C171&amp;""=LEFTB($C172:$C$230,LEN($C171))))/(5-LEN($C171))</f>
        <v>7</v>
      </c>
      <c r="E171" s="8">
        <f>SUM(E172:E173)</f>
        <v>0</v>
      </c>
      <c r="F171" s="8">
        <f>SUM(F172:F173)</f>
        <v>0</v>
      </c>
      <c r="G171" s="8">
        <f>SUM(G172:G173)</f>
        <v>0</v>
      </c>
      <c r="H171" s="6">
        <f t="shared" si="26"/>
        <v>7</v>
      </c>
    </row>
    <row r="172" spans="1:10" s="18" customFormat="1" ht="15" x14ac:dyDescent="0.25">
      <c r="A172" s="19"/>
      <c r="B172" s="26"/>
      <c r="C172" s="11">
        <v>28121</v>
      </c>
      <c r="D172" s="12">
        <f t="shared" ref="D172:D173" si="29">J172</f>
        <v>3</v>
      </c>
      <c r="E172" s="14"/>
      <c r="F172" s="14"/>
      <c r="G172" s="14"/>
      <c r="H172" s="13">
        <f t="shared" si="26"/>
        <v>3</v>
      </c>
      <c r="J172" s="18">
        <v>3</v>
      </c>
    </row>
    <row r="173" spans="1:10" s="18" customFormat="1" ht="15" x14ac:dyDescent="0.25">
      <c r="A173" s="19"/>
      <c r="B173" s="26"/>
      <c r="C173" s="11">
        <v>28122</v>
      </c>
      <c r="D173" s="12">
        <f t="shared" si="29"/>
        <v>4</v>
      </c>
      <c r="E173" s="14"/>
      <c r="F173" s="14"/>
      <c r="G173" s="14"/>
      <c r="H173" s="13">
        <f t="shared" si="26"/>
        <v>4</v>
      </c>
      <c r="J173" s="18">
        <v>4</v>
      </c>
    </row>
    <row r="174" spans="1:10" s="20" customFormat="1" ht="15" x14ac:dyDescent="0.25">
      <c r="A174" s="19"/>
      <c r="B174" s="26"/>
      <c r="C174" s="7">
        <v>2813</v>
      </c>
      <c r="D174" s="8">
        <f>SUMPRODUCT(D175:D$230*($C174&amp;""=LEFTB($C175:$C$230,LEN($C174))))/(5-LEN($C174))</f>
        <v>6</v>
      </c>
      <c r="E174" s="8">
        <f>SUM(E175:E177)</f>
        <v>0</v>
      </c>
      <c r="F174" s="8">
        <f>SUM(F175:F177)</f>
        <v>0</v>
      </c>
      <c r="G174" s="8">
        <f>SUM(G175:G177)</f>
        <v>0</v>
      </c>
      <c r="H174" s="6">
        <f t="shared" si="26"/>
        <v>6</v>
      </c>
    </row>
    <row r="175" spans="1:10" s="18" customFormat="1" ht="15" x14ac:dyDescent="0.25">
      <c r="A175" s="19"/>
      <c r="B175" s="26"/>
      <c r="C175" s="11">
        <v>28131</v>
      </c>
      <c r="D175" s="12">
        <f t="shared" ref="D175:D177" si="30">J175</f>
        <v>3</v>
      </c>
      <c r="E175" s="14"/>
      <c r="F175" s="14"/>
      <c r="G175" s="14"/>
      <c r="H175" s="13">
        <f t="shared" si="26"/>
        <v>3</v>
      </c>
      <c r="J175" s="18">
        <v>3</v>
      </c>
    </row>
    <row r="176" spans="1:10" s="18" customFormat="1" ht="15" x14ac:dyDescent="0.25">
      <c r="A176" s="19"/>
      <c r="B176" s="26"/>
      <c r="C176" s="11">
        <v>28132</v>
      </c>
      <c r="D176" s="12">
        <f t="shared" si="30"/>
        <v>2</v>
      </c>
      <c r="E176" s="14"/>
      <c r="F176" s="14"/>
      <c r="G176" s="14"/>
      <c r="H176" s="13">
        <f t="shared" si="26"/>
        <v>2</v>
      </c>
      <c r="J176" s="18">
        <v>2</v>
      </c>
    </row>
    <row r="177" spans="1:10" s="18" customFormat="1" ht="15" x14ac:dyDescent="0.25">
      <c r="A177" s="19"/>
      <c r="B177" s="26"/>
      <c r="C177" s="11">
        <v>28133</v>
      </c>
      <c r="D177" s="12">
        <f t="shared" si="30"/>
        <v>1</v>
      </c>
      <c r="E177" s="14"/>
      <c r="F177" s="14"/>
      <c r="G177" s="14"/>
      <c r="H177" s="13">
        <f t="shared" si="26"/>
        <v>1</v>
      </c>
      <c r="J177" s="18">
        <v>1</v>
      </c>
    </row>
    <row r="178" spans="1:10" s="20" customFormat="1" ht="15" x14ac:dyDescent="0.25">
      <c r="A178" s="19"/>
      <c r="B178" s="26"/>
      <c r="C178" s="7">
        <v>2814</v>
      </c>
      <c r="D178" s="8">
        <f>SUMPRODUCT(D179:D$230*($C178&amp;""=LEFTB($C179:$C$230,LEN($C178))))/(5-LEN($C178))</f>
        <v>8</v>
      </c>
      <c r="E178" s="8">
        <f>SUM(E179:E181)</f>
        <v>0</v>
      </c>
      <c r="F178" s="8">
        <f>SUM(F179:F181)</f>
        <v>0</v>
      </c>
      <c r="G178" s="8">
        <f>SUM(G179:G181)</f>
        <v>0</v>
      </c>
      <c r="H178" s="6">
        <f t="shared" si="26"/>
        <v>8</v>
      </c>
    </row>
    <row r="179" spans="1:10" s="18" customFormat="1" ht="15" x14ac:dyDescent="0.25">
      <c r="A179" s="19"/>
      <c r="B179" s="26"/>
      <c r="C179" s="11">
        <v>28141</v>
      </c>
      <c r="D179" s="12">
        <f t="shared" ref="D179:D181" si="31">J179</f>
        <v>2</v>
      </c>
      <c r="E179" s="14"/>
      <c r="F179" s="14"/>
      <c r="G179" s="14"/>
      <c r="H179" s="13">
        <f t="shared" si="26"/>
        <v>2</v>
      </c>
      <c r="J179" s="18">
        <v>2</v>
      </c>
    </row>
    <row r="180" spans="1:10" s="18" customFormat="1" ht="15" x14ac:dyDescent="0.25">
      <c r="A180" s="19"/>
      <c r="B180" s="26"/>
      <c r="C180" s="11">
        <v>28142</v>
      </c>
      <c r="D180" s="12">
        <f t="shared" si="31"/>
        <v>3</v>
      </c>
      <c r="E180" s="14"/>
      <c r="F180" s="14"/>
      <c r="G180" s="14"/>
      <c r="H180" s="13">
        <f t="shared" si="26"/>
        <v>3</v>
      </c>
      <c r="J180" s="18">
        <v>3</v>
      </c>
    </row>
    <row r="181" spans="1:10" s="18" customFormat="1" ht="15" x14ac:dyDescent="0.25">
      <c r="A181" s="19"/>
      <c r="B181" s="26"/>
      <c r="C181" s="11">
        <v>28143</v>
      </c>
      <c r="D181" s="12">
        <f t="shared" si="31"/>
        <v>3</v>
      </c>
      <c r="E181" s="14"/>
      <c r="F181" s="14"/>
      <c r="G181" s="14"/>
      <c r="H181" s="13">
        <f t="shared" si="26"/>
        <v>3</v>
      </c>
      <c r="J181" s="18">
        <v>3</v>
      </c>
    </row>
    <row r="182" spans="1:10" s="20" customFormat="1" ht="15" x14ac:dyDescent="0.25">
      <c r="A182" s="19"/>
      <c r="B182" s="26"/>
      <c r="C182" s="7">
        <v>2815</v>
      </c>
      <c r="D182" s="8">
        <f>SUMPRODUCT(D183:D$230*($C182&amp;""=LEFTB($C183:$C$230,LEN($C182))))/(5-LEN($C182))</f>
        <v>7</v>
      </c>
      <c r="E182" s="8">
        <f>SUM(E183:E185)</f>
        <v>0</v>
      </c>
      <c r="F182" s="8">
        <f>SUM(F183:F185)</f>
        <v>0</v>
      </c>
      <c r="G182" s="8">
        <f>SUM(G183:G185)</f>
        <v>0</v>
      </c>
      <c r="H182" s="6">
        <f t="shared" si="26"/>
        <v>7</v>
      </c>
    </row>
    <row r="183" spans="1:10" s="18" customFormat="1" ht="15" x14ac:dyDescent="0.25">
      <c r="A183" s="19"/>
      <c r="B183" s="26"/>
      <c r="C183" s="11">
        <v>28151</v>
      </c>
      <c r="D183" s="12">
        <f t="shared" ref="D183:D185" si="32">J183</f>
        <v>3</v>
      </c>
      <c r="E183" s="14"/>
      <c r="F183" s="14"/>
      <c r="G183" s="14"/>
      <c r="H183" s="13">
        <f t="shared" si="26"/>
        <v>3</v>
      </c>
      <c r="J183" s="18">
        <v>3</v>
      </c>
    </row>
    <row r="184" spans="1:10" s="18" customFormat="1" ht="15" x14ac:dyDescent="0.25">
      <c r="A184" s="19"/>
      <c r="B184" s="26"/>
      <c r="C184" s="11">
        <v>28152</v>
      </c>
      <c r="D184" s="12">
        <f t="shared" si="32"/>
        <v>1</v>
      </c>
      <c r="E184" s="14"/>
      <c r="F184" s="14"/>
      <c r="G184" s="14"/>
      <c r="H184" s="13">
        <f t="shared" si="26"/>
        <v>1</v>
      </c>
      <c r="J184" s="18">
        <v>1</v>
      </c>
    </row>
    <row r="185" spans="1:10" s="18" customFormat="1" ht="15" x14ac:dyDescent="0.25">
      <c r="A185" s="19"/>
      <c r="B185" s="26"/>
      <c r="C185" s="11">
        <v>28153</v>
      </c>
      <c r="D185" s="12">
        <f t="shared" si="32"/>
        <v>3</v>
      </c>
      <c r="E185" s="14"/>
      <c r="F185" s="14"/>
      <c r="G185" s="14"/>
      <c r="H185" s="13">
        <f t="shared" ref="H185:H230" si="33">SUM(D185:G185)</f>
        <v>3</v>
      </c>
      <c r="J185" s="18">
        <v>3</v>
      </c>
    </row>
    <row r="186" spans="1:10" s="20" customFormat="1" ht="15" x14ac:dyDescent="0.25">
      <c r="A186" s="19"/>
      <c r="B186" s="26"/>
      <c r="C186" s="7">
        <v>2816</v>
      </c>
      <c r="D186" s="8">
        <f>SUMPRODUCT(D187:D$230*($C186&amp;""=LEFTB($C187:$C$230,LEN($C186))))/(5-LEN($C186))</f>
        <v>2</v>
      </c>
      <c r="E186" s="8">
        <f>SUM(E187:E188)</f>
        <v>0</v>
      </c>
      <c r="F186" s="8">
        <f>SUM(F187:F188)</f>
        <v>0</v>
      </c>
      <c r="G186" s="8">
        <f>SUM(G187:G188)</f>
        <v>0</v>
      </c>
      <c r="H186" s="6">
        <f t="shared" si="33"/>
        <v>2</v>
      </c>
    </row>
    <row r="187" spans="1:10" s="18" customFormat="1" ht="15" x14ac:dyDescent="0.25">
      <c r="A187" s="19"/>
      <c r="B187" s="26"/>
      <c r="C187" s="11">
        <v>28161</v>
      </c>
      <c r="D187" s="12">
        <f t="shared" ref="D187:D188" si="34">J187</f>
        <v>1</v>
      </c>
      <c r="E187" s="14"/>
      <c r="F187" s="14"/>
      <c r="G187" s="14"/>
      <c r="H187" s="13">
        <f t="shared" si="33"/>
        <v>1</v>
      </c>
      <c r="J187" s="18">
        <v>1</v>
      </c>
    </row>
    <row r="188" spans="1:10" s="18" customFormat="1" ht="15" x14ac:dyDescent="0.25">
      <c r="A188" s="19"/>
      <c r="B188" s="26"/>
      <c r="C188" s="11">
        <v>28162</v>
      </c>
      <c r="D188" s="12">
        <f t="shared" si="34"/>
        <v>1</v>
      </c>
      <c r="E188" s="14"/>
      <c r="F188" s="14"/>
      <c r="G188" s="14"/>
      <c r="H188" s="13">
        <f t="shared" si="33"/>
        <v>1</v>
      </c>
      <c r="J188" s="18">
        <v>1</v>
      </c>
    </row>
    <row r="189" spans="1:10" s="20" customFormat="1" ht="15" x14ac:dyDescent="0.25">
      <c r="A189" s="19"/>
      <c r="B189" s="26"/>
      <c r="C189" s="7">
        <v>2817</v>
      </c>
      <c r="D189" s="8">
        <f>SUMPRODUCT(D190:D$230*($C189&amp;""=LEFTB($C190:$C$230,LEN($C189))))/(5-LEN($C189))</f>
        <v>5</v>
      </c>
      <c r="E189" s="8">
        <f>SUM(E190:E192)</f>
        <v>0</v>
      </c>
      <c r="F189" s="8">
        <f>SUM(F190:F192)</f>
        <v>0</v>
      </c>
      <c r="G189" s="8">
        <f>SUM(G190:G192)</f>
        <v>0</v>
      </c>
      <c r="H189" s="6">
        <f t="shared" si="33"/>
        <v>5</v>
      </c>
    </row>
    <row r="190" spans="1:10" s="18" customFormat="1" ht="15" x14ac:dyDescent="0.25">
      <c r="A190" s="19"/>
      <c r="B190" s="26"/>
      <c r="C190" s="11">
        <v>28171</v>
      </c>
      <c r="D190" s="12">
        <f t="shared" ref="D190:D192" si="35">J190</f>
        <v>1</v>
      </c>
      <c r="E190" s="14"/>
      <c r="F190" s="14"/>
      <c r="G190" s="14"/>
      <c r="H190" s="13">
        <f t="shared" si="33"/>
        <v>1</v>
      </c>
      <c r="J190" s="18">
        <v>1</v>
      </c>
    </row>
    <row r="191" spans="1:10" s="18" customFormat="1" ht="15" x14ac:dyDescent="0.25">
      <c r="A191" s="19"/>
      <c r="B191" s="26"/>
      <c r="C191" s="11">
        <v>28172</v>
      </c>
      <c r="D191" s="12">
        <f t="shared" si="35"/>
        <v>1</v>
      </c>
      <c r="E191" s="14"/>
      <c r="F191" s="14"/>
      <c r="G191" s="14"/>
      <c r="H191" s="13">
        <f t="shared" si="33"/>
        <v>1</v>
      </c>
      <c r="J191" s="18">
        <v>1</v>
      </c>
    </row>
    <row r="192" spans="1:10" s="18" customFormat="1" ht="15" x14ac:dyDescent="0.25">
      <c r="A192" s="19"/>
      <c r="B192" s="26"/>
      <c r="C192" s="11">
        <v>28173</v>
      </c>
      <c r="D192" s="12">
        <f t="shared" si="35"/>
        <v>3</v>
      </c>
      <c r="E192" s="14"/>
      <c r="F192" s="14"/>
      <c r="G192" s="14"/>
      <c r="H192" s="13">
        <f t="shared" si="33"/>
        <v>3</v>
      </c>
      <c r="J192" s="18">
        <v>3</v>
      </c>
    </row>
    <row r="193" spans="1:10" s="20" customFormat="1" ht="15" x14ac:dyDescent="0.25">
      <c r="A193" s="19"/>
      <c r="B193" s="26"/>
      <c r="C193" s="7">
        <v>282</v>
      </c>
      <c r="D193" s="8">
        <f>SUMPRODUCT(D194:D$230*($C193&amp;""=LEFTB($C194:$C$230,LEN($C193))))/(5-LEN($C193))</f>
        <v>33</v>
      </c>
      <c r="E193" s="8">
        <f>E194+E199</f>
        <v>0</v>
      </c>
      <c r="F193" s="8">
        <f>F194+F199</f>
        <v>0</v>
      </c>
      <c r="G193" s="8">
        <f>G194+G199</f>
        <v>0</v>
      </c>
      <c r="H193" s="6">
        <f t="shared" si="33"/>
        <v>33</v>
      </c>
    </row>
    <row r="194" spans="1:10" s="20" customFormat="1" ht="15" x14ac:dyDescent="0.25">
      <c r="A194" s="19"/>
      <c r="B194" s="26"/>
      <c r="C194" s="7">
        <v>2821</v>
      </c>
      <c r="D194" s="8">
        <f>SUMPRODUCT(D195:D$230*($C194&amp;""=LEFTB($C195:$C$230,LEN($C194))))/(5-LEN($C194))</f>
        <v>12</v>
      </c>
      <c r="E194" s="8">
        <f>SUM(E195:E198)</f>
        <v>0</v>
      </c>
      <c r="F194" s="8">
        <f>SUM(F195:F198)</f>
        <v>0</v>
      </c>
      <c r="G194" s="8">
        <f>SUM(G195:G198)</f>
        <v>0</v>
      </c>
      <c r="H194" s="6">
        <f t="shared" si="33"/>
        <v>12</v>
      </c>
    </row>
    <row r="195" spans="1:10" s="18" customFormat="1" ht="15" x14ac:dyDescent="0.25">
      <c r="A195" s="19"/>
      <c r="B195" s="26"/>
      <c r="C195" s="11">
        <v>28211</v>
      </c>
      <c r="D195" s="12">
        <f t="shared" ref="D195:D198" si="36">J195</f>
        <v>3</v>
      </c>
      <c r="E195" s="14"/>
      <c r="F195" s="14"/>
      <c r="G195" s="14"/>
      <c r="H195" s="13">
        <f t="shared" si="33"/>
        <v>3</v>
      </c>
      <c r="J195" s="18">
        <v>3</v>
      </c>
    </row>
    <row r="196" spans="1:10" s="18" customFormat="1" ht="15" x14ac:dyDescent="0.25">
      <c r="A196" s="19"/>
      <c r="B196" s="26"/>
      <c r="C196" s="11">
        <v>28212</v>
      </c>
      <c r="D196" s="12">
        <f t="shared" si="36"/>
        <v>2</v>
      </c>
      <c r="E196" s="14"/>
      <c r="F196" s="14"/>
      <c r="G196" s="14"/>
      <c r="H196" s="13">
        <f t="shared" si="33"/>
        <v>2</v>
      </c>
      <c r="J196" s="18">
        <v>2</v>
      </c>
    </row>
    <row r="197" spans="1:10" s="18" customFormat="1" ht="15" x14ac:dyDescent="0.25">
      <c r="A197" s="19"/>
      <c r="B197" s="26"/>
      <c r="C197" s="11">
        <v>28213</v>
      </c>
      <c r="D197" s="12">
        <f t="shared" si="36"/>
        <v>4</v>
      </c>
      <c r="E197" s="14"/>
      <c r="F197" s="14"/>
      <c r="G197" s="14"/>
      <c r="H197" s="13">
        <f t="shared" si="33"/>
        <v>4</v>
      </c>
      <c r="J197" s="18">
        <v>4</v>
      </c>
    </row>
    <row r="198" spans="1:10" s="18" customFormat="1" ht="15" x14ac:dyDescent="0.25">
      <c r="A198" s="19"/>
      <c r="B198" s="26"/>
      <c r="C198" s="11">
        <v>28214</v>
      </c>
      <c r="D198" s="12">
        <f t="shared" si="36"/>
        <v>3</v>
      </c>
      <c r="E198" s="14"/>
      <c r="F198" s="14"/>
      <c r="G198" s="14"/>
      <c r="H198" s="13">
        <f t="shared" si="33"/>
        <v>3</v>
      </c>
      <c r="J198" s="18">
        <v>3</v>
      </c>
    </row>
    <row r="199" spans="1:10" s="20" customFormat="1" ht="15" x14ac:dyDescent="0.25">
      <c r="A199" s="19"/>
      <c r="B199" s="26"/>
      <c r="C199" s="7">
        <v>2822</v>
      </c>
      <c r="D199" s="8">
        <f>SUMPRODUCT(D200:D$230*($C199&amp;""=LEFTB($C200:$C$230,LEN($C199))))/(5-LEN($C199))</f>
        <v>21</v>
      </c>
      <c r="E199" s="8">
        <f>SUM(E200:E207)</f>
        <v>0</v>
      </c>
      <c r="F199" s="8">
        <f>SUM(F200:F207)</f>
        <v>0</v>
      </c>
      <c r="G199" s="8">
        <f>SUM(G200:G207)</f>
        <v>0</v>
      </c>
      <c r="H199" s="6">
        <f t="shared" si="33"/>
        <v>21</v>
      </c>
    </row>
    <row r="200" spans="1:10" s="18" customFormat="1" ht="15" x14ac:dyDescent="0.25">
      <c r="A200" s="19"/>
      <c r="B200" s="26"/>
      <c r="C200" s="11">
        <v>28221</v>
      </c>
      <c r="D200" s="12">
        <f t="shared" ref="D200:D207" si="37">J200</f>
        <v>1</v>
      </c>
      <c r="E200" s="14"/>
      <c r="F200" s="14"/>
      <c r="G200" s="14"/>
      <c r="H200" s="13">
        <f t="shared" si="33"/>
        <v>1</v>
      </c>
      <c r="J200" s="18">
        <v>1</v>
      </c>
    </row>
    <row r="201" spans="1:10" s="18" customFormat="1" ht="15" x14ac:dyDescent="0.25">
      <c r="A201" s="19"/>
      <c r="B201" s="26"/>
      <c r="C201" s="11">
        <v>28222</v>
      </c>
      <c r="D201" s="12">
        <f t="shared" si="37"/>
        <v>1</v>
      </c>
      <c r="E201" s="14"/>
      <c r="F201" s="14"/>
      <c r="G201" s="14"/>
      <c r="H201" s="13">
        <f t="shared" si="33"/>
        <v>1</v>
      </c>
      <c r="J201" s="18">
        <v>1</v>
      </c>
    </row>
    <row r="202" spans="1:10" s="18" customFormat="1" ht="15" x14ac:dyDescent="0.25">
      <c r="A202" s="19"/>
      <c r="B202" s="26"/>
      <c r="C202" s="11">
        <v>28223</v>
      </c>
      <c r="D202" s="12">
        <f t="shared" si="37"/>
        <v>4</v>
      </c>
      <c r="E202" s="14"/>
      <c r="F202" s="14"/>
      <c r="G202" s="14"/>
      <c r="H202" s="13">
        <f t="shared" si="33"/>
        <v>4</v>
      </c>
      <c r="J202" s="18">
        <v>4</v>
      </c>
    </row>
    <row r="203" spans="1:10" s="18" customFormat="1" ht="15" x14ac:dyDescent="0.25">
      <c r="A203" s="19"/>
      <c r="B203" s="26"/>
      <c r="C203" s="11">
        <v>28224</v>
      </c>
      <c r="D203" s="12">
        <f t="shared" si="37"/>
        <v>5</v>
      </c>
      <c r="E203" s="14"/>
      <c r="F203" s="14"/>
      <c r="G203" s="14"/>
      <c r="H203" s="13">
        <f t="shared" si="33"/>
        <v>5</v>
      </c>
      <c r="J203" s="18">
        <v>5</v>
      </c>
    </row>
    <row r="204" spans="1:10" s="18" customFormat="1" ht="15" x14ac:dyDescent="0.25">
      <c r="A204" s="19"/>
      <c r="B204" s="26"/>
      <c r="C204" s="11">
        <v>28225</v>
      </c>
      <c r="D204" s="12">
        <f t="shared" si="37"/>
        <v>1</v>
      </c>
      <c r="E204" s="14"/>
      <c r="F204" s="14"/>
      <c r="G204" s="14"/>
      <c r="H204" s="13">
        <f t="shared" si="33"/>
        <v>1</v>
      </c>
      <c r="J204" s="18">
        <v>1</v>
      </c>
    </row>
    <row r="205" spans="1:10" s="18" customFormat="1" ht="15" x14ac:dyDescent="0.25">
      <c r="A205" s="19"/>
      <c r="B205" s="26"/>
      <c r="C205" s="11">
        <v>28226</v>
      </c>
      <c r="D205" s="12">
        <f t="shared" si="37"/>
        <v>1</v>
      </c>
      <c r="E205" s="14"/>
      <c r="F205" s="14"/>
      <c r="G205" s="14"/>
      <c r="H205" s="13">
        <f t="shared" si="33"/>
        <v>1</v>
      </c>
      <c r="J205" s="18">
        <v>1</v>
      </c>
    </row>
    <row r="206" spans="1:10" s="18" customFormat="1" ht="15" x14ac:dyDescent="0.25">
      <c r="A206" s="19"/>
      <c r="B206" s="26"/>
      <c r="C206" s="11">
        <v>28227</v>
      </c>
      <c r="D206" s="12">
        <f t="shared" si="37"/>
        <v>3</v>
      </c>
      <c r="E206" s="14"/>
      <c r="F206" s="14"/>
      <c r="G206" s="14"/>
      <c r="H206" s="13">
        <f t="shared" si="33"/>
        <v>3</v>
      </c>
      <c r="J206" s="18">
        <v>3</v>
      </c>
    </row>
    <row r="207" spans="1:10" s="18" customFormat="1" ht="15" x14ac:dyDescent="0.25">
      <c r="A207" s="19"/>
      <c r="B207" s="26"/>
      <c r="C207" s="11">
        <v>28228</v>
      </c>
      <c r="D207" s="12">
        <f t="shared" si="37"/>
        <v>5</v>
      </c>
      <c r="E207" s="14"/>
      <c r="F207" s="14"/>
      <c r="G207" s="14"/>
      <c r="H207" s="13">
        <f t="shared" si="33"/>
        <v>5</v>
      </c>
      <c r="J207" s="18">
        <v>5</v>
      </c>
    </row>
    <row r="208" spans="1:10" s="20" customFormat="1" ht="15" x14ac:dyDescent="0.25">
      <c r="A208" s="19"/>
      <c r="B208" s="26"/>
      <c r="C208" s="7">
        <v>283</v>
      </c>
      <c r="D208" s="8">
        <f>SUMPRODUCT(D209:D$230*($C208&amp;""=LEFTB($C209:$C$230,LEN($C208))))/(5-LEN($C208))</f>
        <v>12</v>
      </c>
      <c r="E208" s="8">
        <f>E209+E211</f>
        <v>0</v>
      </c>
      <c r="F208" s="8">
        <f>F209+F211</f>
        <v>0</v>
      </c>
      <c r="G208" s="8">
        <f>G209+G211</f>
        <v>0</v>
      </c>
      <c r="H208" s="6">
        <f t="shared" si="33"/>
        <v>12</v>
      </c>
    </row>
    <row r="209" spans="1:10" s="20" customFormat="1" ht="15" x14ac:dyDescent="0.25">
      <c r="A209" s="19"/>
      <c r="B209" s="26"/>
      <c r="C209" s="7">
        <v>2831</v>
      </c>
      <c r="D209" s="8">
        <f>SUMPRODUCT(D210:D$230*($C209&amp;""=LEFTB($C210:$C$230,LEN($C209))))/(5-LEN($C209))</f>
        <v>5</v>
      </c>
      <c r="E209" s="8">
        <f>SUM(E210)</f>
        <v>0</v>
      </c>
      <c r="F209" s="8">
        <f>SUM(F210)</f>
        <v>0</v>
      </c>
      <c r="G209" s="8">
        <f>SUM(G210)</f>
        <v>0</v>
      </c>
      <c r="H209" s="6">
        <f t="shared" si="33"/>
        <v>5</v>
      </c>
    </row>
    <row r="210" spans="1:10" s="18" customFormat="1" ht="15" x14ac:dyDescent="0.25">
      <c r="A210" s="19"/>
      <c r="B210" s="26"/>
      <c r="C210" s="11">
        <v>28311</v>
      </c>
      <c r="D210" s="12">
        <f>J210</f>
        <v>5</v>
      </c>
      <c r="E210" s="14"/>
      <c r="F210" s="14"/>
      <c r="G210" s="14"/>
      <c r="H210" s="13">
        <f t="shared" si="33"/>
        <v>5</v>
      </c>
      <c r="J210" s="18">
        <v>5</v>
      </c>
    </row>
    <row r="211" spans="1:10" s="20" customFormat="1" ht="15" x14ac:dyDescent="0.25">
      <c r="A211" s="19"/>
      <c r="B211" s="26"/>
      <c r="C211" s="7">
        <v>2832</v>
      </c>
      <c r="D211" s="8">
        <f>SUMPRODUCT(D212:D$230*($C211&amp;""=LEFTB($C212:$C$230,LEN($C211))))/(5-LEN($C211))</f>
        <v>7</v>
      </c>
      <c r="E211" s="8">
        <f>SUM(E212:E214)</f>
        <v>0</v>
      </c>
      <c r="F211" s="8">
        <f>SUM(F212:F214)</f>
        <v>0</v>
      </c>
      <c r="G211" s="8">
        <f>SUM(G212:G214)</f>
        <v>0</v>
      </c>
      <c r="H211" s="6">
        <f t="shared" si="33"/>
        <v>7</v>
      </c>
    </row>
    <row r="212" spans="1:10" s="18" customFormat="1" ht="15" x14ac:dyDescent="0.25">
      <c r="A212" s="19"/>
      <c r="B212" s="26"/>
      <c r="C212" s="11">
        <v>28321</v>
      </c>
      <c r="D212" s="12">
        <f t="shared" ref="D212:D214" si="38">J212</f>
        <v>1</v>
      </c>
      <c r="E212" s="14"/>
      <c r="F212" s="14"/>
      <c r="G212" s="14"/>
      <c r="H212" s="13">
        <f t="shared" si="33"/>
        <v>1</v>
      </c>
      <c r="J212" s="18">
        <v>1</v>
      </c>
    </row>
    <row r="213" spans="1:10" s="18" customFormat="1" ht="15" x14ac:dyDescent="0.25">
      <c r="A213" s="19"/>
      <c r="B213" s="26"/>
      <c r="C213" s="11">
        <v>28322</v>
      </c>
      <c r="D213" s="12">
        <f t="shared" si="38"/>
        <v>2</v>
      </c>
      <c r="E213" s="14"/>
      <c r="F213" s="14"/>
      <c r="G213" s="14"/>
      <c r="H213" s="13">
        <f t="shared" si="33"/>
        <v>2</v>
      </c>
      <c r="J213" s="18">
        <v>2</v>
      </c>
    </row>
    <row r="214" spans="1:10" s="18" customFormat="1" ht="15" x14ac:dyDescent="0.25">
      <c r="A214" s="19"/>
      <c r="B214" s="26"/>
      <c r="C214" s="11">
        <v>28323</v>
      </c>
      <c r="D214" s="12">
        <f t="shared" si="38"/>
        <v>4</v>
      </c>
      <c r="E214" s="14"/>
      <c r="F214" s="14"/>
      <c r="G214" s="14"/>
      <c r="H214" s="13">
        <f t="shared" si="33"/>
        <v>4</v>
      </c>
      <c r="J214" s="18">
        <v>4</v>
      </c>
    </row>
    <row r="215" spans="1:10" s="20" customFormat="1" ht="15" x14ac:dyDescent="0.25">
      <c r="A215" s="19"/>
      <c r="B215" s="26"/>
      <c r="C215" s="7">
        <v>284</v>
      </c>
      <c r="D215" s="8">
        <f>SUMPRODUCT(D216:D$230*($C215&amp;""=LEFTB($C216:$C$230,LEN($C215))))/(5-LEN($C215))</f>
        <v>47</v>
      </c>
      <c r="E215" s="8">
        <f>E216+E221+E224</f>
        <v>0</v>
      </c>
      <c r="F215" s="8">
        <f>F216+F221+F224</f>
        <v>0</v>
      </c>
      <c r="G215" s="8">
        <f>G216+G221+G224</f>
        <v>0</v>
      </c>
      <c r="H215" s="6">
        <f t="shared" si="33"/>
        <v>47</v>
      </c>
    </row>
    <row r="216" spans="1:10" s="20" customFormat="1" ht="15" x14ac:dyDescent="0.25">
      <c r="A216" s="19"/>
      <c r="B216" s="26"/>
      <c r="C216" s="7">
        <v>2841</v>
      </c>
      <c r="D216" s="8">
        <f>SUMPRODUCT(D217:D$230*($C216&amp;""=LEFTB($C217:$C$230,LEN($C216))))/(5-LEN($C216))</f>
        <v>12</v>
      </c>
      <c r="E216" s="8">
        <f>SUM(E217:E220)</f>
        <v>0</v>
      </c>
      <c r="F216" s="8">
        <f>SUM(F217:F220)</f>
        <v>0</v>
      </c>
      <c r="G216" s="8">
        <f>SUM(G217:G220)</f>
        <v>0</v>
      </c>
      <c r="H216" s="6">
        <f t="shared" si="33"/>
        <v>12</v>
      </c>
    </row>
    <row r="217" spans="1:10" s="18" customFormat="1" ht="15" x14ac:dyDescent="0.25">
      <c r="A217" s="19"/>
      <c r="B217" s="26"/>
      <c r="C217" s="11">
        <v>28411</v>
      </c>
      <c r="D217" s="12">
        <f t="shared" ref="D217:D220" si="39">J217</f>
        <v>2</v>
      </c>
      <c r="E217" s="14"/>
      <c r="F217" s="14"/>
      <c r="G217" s="14"/>
      <c r="H217" s="13">
        <f t="shared" si="33"/>
        <v>2</v>
      </c>
      <c r="J217" s="18">
        <v>2</v>
      </c>
    </row>
    <row r="218" spans="1:10" s="18" customFormat="1" ht="15" x14ac:dyDescent="0.25">
      <c r="A218" s="19"/>
      <c r="B218" s="26"/>
      <c r="C218" s="11">
        <v>28412</v>
      </c>
      <c r="D218" s="12">
        <f t="shared" si="39"/>
        <v>2</v>
      </c>
      <c r="E218" s="14"/>
      <c r="F218" s="14"/>
      <c r="G218" s="14"/>
      <c r="H218" s="13">
        <f t="shared" si="33"/>
        <v>2</v>
      </c>
      <c r="J218" s="18">
        <v>2</v>
      </c>
    </row>
    <row r="219" spans="1:10" s="18" customFormat="1" ht="15" x14ac:dyDescent="0.25">
      <c r="A219" s="19"/>
      <c r="B219" s="26"/>
      <c r="C219" s="11">
        <v>28413</v>
      </c>
      <c r="D219" s="12">
        <f t="shared" si="39"/>
        <v>3</v>
      </c>
      <c r="E219" s="14"/>
      <c r="F219" s="14"/>
      <c r="G219" s="14"/>
      <c r="H219" s="13">
        <f t="shared" si="33"/>
        <v>3</v>
      </c>
      <c r="J219" s="18">
        <v>3</v>
      </c>
    </row>
    <row r="220" spans="1:10" s="18" customFormat="1" ht="15" x14ac:dyDescent="0.25">
      <c r="A220" s="19"/>
      <c r="B220" s="26"/>
      <c r="C220" s="11">
        <v>28414</v>
      </c>
      <c r="D220" s="12">
        <f t="shared" si="39"/>
        <v>5</v>
      </c>
      <c r="E220" s="14"/>
      <c r="F220" s="14"/>
      <c r="G220" s="14"/>
      <c r="H220" s="13">
        <f t="shared" si="33"/>
        <v>5</v>
      </c>
      <c r="J220" s="18">
        <v>5</v>
      </c>
    </row>
    <row r="221" spans="1:10" s="20" customFormat="1" ht="15" x14ac:dyDescent="0.25">
      <c r="A221" s="19"/>
      <c r="B221" s="26"/>
      <c r="C221" s="7">
        <v>2842</v>
      </c>
      <c r="D221" s="8">
        <f>SUMPRODUCT(D222:D$230*($C221&amp;""=LEFTB($C222:$C$230,LEN($C221))))/(5-LEN($C221))</f>
        <v>8</v>
      </c>
      <c r="E221" s="8">
        <f>SUM(E222:E223)</f>
        <v>0</v>
      </c>
      <c r="F221" s="8">
        <f>SUM(F222:F223)</f>
        <v>0</v>
      </c>
      <c r="G221" s="8">
        <f>SUM(G222:G223)</f>
        <v>0</v>
      </c>
      <c r="H221" s="6">
        <f t="shared" si="33"/>
        <v>8</v>
      </c>
    </row>
    <row r="222" spans="1:10" s="18" customFormat="1" ht="15" x14ac:dyDescent="0.25">
      <c r="A222" s="19"/>
      <c r="B222" s="26"/>
      <c r="C222" s="11">
        <v>28421</v>
      </c>
      <c r="D222" s="12">
        <f t="shared" ref="D222:D223" si="40">J222</f>
        <v>4</v>
      </c>
      <c r="E222" s="14"/>
      <c r="F222" s="14"/>
      <c r="G222" s="14"/>
      <c r="H222" s="13">
        <f t="shared" si="33"/>
        <v>4</v>
      </c>
      <c r="J222" s="18">
        <v>4</v>
      </c>
    </row>
    <row r="223" spans="1:10" s="18" customFormat="1" ht="15" x14ac:dyDescent="0.25">
      <c r="A223" s="19"/>
      <c r="B223" s="26"/>
      <c r="C223" s="11">
        <v>28422</v>
      </c>
      <c r="D223" s="12">
        <f t="shared" si="40"/>
        <v>4</v>
      </c>
      <c r="E223" s="14"/>
      <c r="F223" s="14"/>
      <c r="G223" s="14"/>
      <c r="H223" s="13">
        <f t="shared" si="33"/>
        <v>4</v>
      </c>
      <c r="J223" s="18">
        <v>4</v>
      </c>
    </row>
    <row r="224" spans="1:10" s="20" customFormat="1" ht="15" x14ac:dyDescent="0.25">
      <c r="A224" s="19"/>
      <c r="B224" s="26"/>
      <c r="C224" s="7">
        <v>2843</v>
      </c>
      <c r="D224" s="8">
        <f>SUMPRODUCT(D225:D$230*($C224&amp;""=LEFTB($C225:$C$230,LEN($C224))))/(5-LEN($C224))</f>
        <v>27</v>
      </c>
      <c r="E224" s="8">
        <f>SUM(E225:E230)</f>
        <v>0</v>
      </c>
      <c r="F224" s="8">
        <f>SUM(F225:F230)</f>
        <v>0</v>
      </c>
      <c r="G224" s="8">
        <f>SUM(G225:G230)</f>
        <v>0</v>
      </c>
      <c r="H224" s="6">
        <f t="shared" si="33"/>
        <v>27</v>
      </c>
    </row>
    <row r="225" spans="1:10" s="18" customFormat="1" ht="15" x14ac:dyDescent="0.25">
      <c r="A225" s="19"/>
      <c r="B225" s="26"/>
      <c r="C225" s="11">
        <v>28431</v>
      </c>
      <c r="D225" s="12">
        <f t="shared" ref="D225:D230" si="41">J225</f>
        <v>5</v>
      </c>
      <c r="E225" s="14"/>
      <c r="F225" s="14"/>
      <c r="G225" s="14"/>
      <c r="H225" s="13">
        <f t="shared" si="33"/>
        <v>5</v>
      </c>
      <c r="J225" s="18">
        <v>5</v>
      </c>
    </row>
    <row r="226" spans="1:10" s="18" customFormat="1" ht="15" x14ac:dyDescent="0.25">
      <c r="A226" s="19"/>
      <c r="B226" s="26"/>
      <c r="C226" s="11">
        <v>28432</v>
      </c>
      <c r="D226" s="12">
        <f t="shared" si="41"/>
        <v>3</v>
      </c>
      <c r="E226" s="14"/>
      <c r="F226" s="14"/>
      <c r="G226" s="14"/>
      <c r="H226" s="13">
        <f t="shared" si="33"/>
        <v>3</v>
      </c>
      <c r="J226" s="18">
        <v>3</v>
      </c>
    </row>
    <row r="227" spans="1:10" s="18" customFormat="1" ht="15" x14ac:dyDescent="0.25">
      <c r="A227" s="19"/>
      <c r="B227" s="26"/>
      <c r="C227" s="11">
        <v>28433</v>
      </c>
      <c r="D227" s="12">
        <f t="shared" si="41"/>
        <v>5</v>
      </c>
      <c r="E227" s="14"/>
      <c r="F227" s="14"/>
      <c r="G227" s="14"/>
      <c r="H227" s="13">
        <f t="shared" si="33"/>
        <v>5</v>
      </c>
      <c r="J227" s="18">
        <v>5</v>
      </c>
    </row>
    <row r="228" spans="1:10" s="18" customFormat="1" ht="15" x14ac:dyDescent="0.25">
      <c r="A228" s="19"/>
      <c r="B228" s="26"/>
      <c r="C228" s="11">
        <v>28434</v>
      </c>
      <c r="D228" s="12">
        <f t="shared" si="41"/>
        <v>4</v>
      </c>
      <c r="E228" s="14"/>
      <c r="F228" s="14"/>
      <c r="G228" s="14"/>
      <c r="H228" s="13">
        <f t="shared" si="33"/>
        <v>4</v>
      </c>
      <c r="J228" s="18">
        <v>4</v>
      </c>
    </row>
    <row r="229" spans="1:10" s="18" customFormat="1" ht="15" x14ac:dyDescent="0.25">
      <c r="A229" s="19"/>
      <c r="B229" s="26"/>
      <c r="C229" s="11">
        <v>28435</v>
      </c>
      <c r="D229" s="12">
        <f t="shared" si="41"/>
        <v>5</v>
      </c>
      <c r="E229" s="14"/>
      <c r="F229" s="14"/>
      <c r="G229" s="14"/>
      <c r="H229" s="13">
        <f t="shared" si="33"/>
        <v>5</v>
      </c>
      <c r="J229" s="18">
        <v>5</v>
      </c>
    </row>
    <row r="230" spans="1:10" s="18" customFormat="1" ht="15" x14ac:dyDescent="0.25">
      <c r="A230" s="19"/>
      <c r="B230" s="26"/>
      <c r="C230" s="11">
        <v>28436</v>
      </c>
      <c r="D230" s="12">
        <f t="shared" si="41"/>
        <v>5</v>
      </c>
      <c r="E230" s="14"/>
      <c r="F230" s="14"/>
      <c r="G230" s="14"/>
      <c r="H230" s="13">
        <f t="shared" si="33"/>
        <v>5</v>
      </c>
      <c r="J230" s="18">
        <v>5</v>
      </c>
    </row>
  </sheetData>
  <autoFilter ref="C2:H230"/>
  <mergeCells count="2">
    <mergeCell ref="A28:B28"/>
    <mergeCell ref="A29:B29"/>
  </mergeCells>
  <conditionalFormatting sqref="C4:H230">
    <cfRule type="expression" dxfId="3" priority="13">
      <formula>LEN($C4)=5</formula>
    </cfRule>
    <cfRule type="expression" dxfId="2" priority="14">
      <formula>LEN($C4)=4</formula>
    </cfRule>
    <cfRule type="expression" dxfId="1" priority="15">
      <formula>LEN($C4)=3</formula>
    </cfRule>
    <cfRule type="expression" dxfId="0" priority="16">
      <formula>LEN($C4)=2</formula>
    </cfRule>
  </conditionalFormatting>
  <printOptions horizontalCentered="1"/>
  <pageMargins left="0.19685039370078741" right="0.19685039370078741" top="1.0629921259842521" bottom="0.31496062992125984" header="0.23622047244094491" footer="0.31496062992125984"/>
  <pageSetup paperSize="9" scale="86" fitToHeight="3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СМ.б</vt:lpstr>
      <vt:lpstr>Лист2</vt:lpstr>
      <vt:lpstr>СМ.б!Заголовки_для_печати</vt:lpstr>
      <vt:lpstr>СМ.б!Область_печати</vt:lpstr>
    </vt:vector>
  </TitlesOfParts>
  <Company>Pr.C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Nishon S N</dc:creator>
  <cp:lastModifiedBy>ГАВ</cp:lastModifiedBy>
  <dcterms:created xsi:type="dcterms:W3CDTF">2017-08-09T07:46:48Z</dcterms:created>
  <dcterms:modified xsi:type="dcterms:W3CDTF">2017-08-09T08:26:44Z</dcterms:modified>
</cp:coreProperties>
</file>