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Sharepoint" sheetId="2" r:id="rId1"/>
    <sheet name="QS-702D HAWA OEM-Trading Goods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'QS-702D HAWA OEM-Trading Goods'!$B$4:$I$208</definedName>
    <definedName name="AACNT">'[1]Do not touch (2)'!$H$41:$H$42</definedName>
    <definedName name="ACCassGrDien">'[1]Do not touch (2)'!$H$179:$H$186</definedName>
    <definedName name="AccAssUNBW">'[1]Do not touch (2)'!$H$45:$H$46</definedName>
    <definedName name="ACCC">'[1]Do not touch (2)'!$J$112:$J$113</definedName>
    <definedName name="AltUoM">'[1]Do not touch (2)'!$C$138:$C$140</definedName>
    <definedName name="AVCHECKFERT">'[1]Do not touch (2)'!$AK$55:$AK$59</definedName>
    <definedName name="AVCHECKROHALB">'[1]Do not touch (2)'!$AK$61:$AK$64</definedName>
    <definedName name="AZER">'[1]Do not touch (2)'!$BR$1:$BR$4</definedName>
    <definedName name="Batch">'[1]Do not touch (2)'!$BR$10:$BR$11</definedName>
    <definedName name="BatchclassHALB">'[1]Do not touch (2)'!$B$229:$B$231</definedName>
    <definedName name="BatchclassROH">'[1]Do not touch (2)'!$B$223:$B$227</definedName>
    <definedName name="BEBAT">'[1]Do not touch (2)'!$K$12:$K$44</definedName>
    <definedName name="bebat1">'[1]Do not touch (2)'!$CL$1:$CL$37</definedName>
    <definedName name="bebat2">'[1]Do not touch (2)'!$CM$1:$CM$40</definedName>
    <definedName name="bebat3">'[1]Do not touch (2)'!$CN$1:$CN$40</definedName>
    <definedName name="bebat4">'[1]Do not touch (2)'!$CO$1:$CO$40</definedName>
    <definedName name="BOD">'[1]Do not touch (2)'!$V$107:$V$108</definedName>
    <definedName name="BuM">'[1]Do not touch (2)'!$A$8:$A$21</definedName>
    <definedName name="CLASS_SANCTION">'[1]Do not touch (2)'!$E$233:$E$235</definedName>
    <definedName name="CONS_MODE">'[1]Do not touch (2)'!$G$77:$G$81</definedName>
    <definedName name="CONS_MODEHALB">'[1]Do not touch (2)'!$G$87:$G$88</definedName>
    <definedName name="Ctrlkey">'[1]Do not touch (2)'!$C$72:$C$73</definedName>
    <definedName name="dayz">'[1]Do not touch (2)'!$T$1:$T$3</definedName>
    <definedName name="dayzHALB">'[1]Do not touch (2)'!$T$5:$T$6</definedName>
    <definedName name="DAYZROH">'[1]Do not touch (2)'!$U$1:$U$2</definedName>
    <definedName name="defaultstor">'[1]Do not touch (2)'!$C$86:$C$87</definedName>
    <definedName name="EANCAT">'[1]Do not touch (2)'!$I$141:$I$144</definedName>
    <definedName name="EF">'[1]Do not touch (2)'!$E$27:$E$29</definedName>
    <definedName name="EMPT">'[1]Do not touch (2)'!$I$102:$I$103</definedName>
    <definedName name="ExtMATgr">'[1]Do not touch (2)'!$E$192:$E$196</definedName>
    <definedName name="FERTBATCH">'[1]Do not touch (2)'!$H$194:$H$196</definedName>
    <definedName name="Fremd">'[1]Do not touch (2)'!$C$66:$C$67</definedName>
    <definedName name="fxdlotsize">'[1]Do not touch (2)'!$C$92:$C$93</definedName>
    <definedName name="GENCAT1">'[1]Do not touch (2)'!$P$27:$P$28</definedName>
    <definedName name="GI">'[1]Do not touch (2)'!$Q$32:$Q$36</definedName>
    <definedName name="HALBA">'[1]Do not touch (2)'!$N$95:$N$99</definedName>
    <definedName name="HAWABATCH">'[1]Do not touch (2)'!$H$197:$H$200</definedName>
    <definedName name="HAZARD">'[1]Do not touch (2)'!$D$214:$D$221</definedName>
    <definedName name="INPUT">'[1]Do not touch (2)'!$BR$16:$BR$19</definedName>
    <definedName name="InspFERT">'[1]Do not touch (2)'!$H$254:$H$255</definedName>
    <definedName name="InspHALB">'[1]Do not touch (2)'!$H$261:$H$262</definedName>
    <definedName name="InspOEM">'[1]Do not touch (2)'!$H$256</definedName>
    <definedName name="InspROH">'[1]Do not touch (2)'!$H$258:$H$259</definedName>
    <definedName name="InspSETUNBW">'[1]Do not touch (2)'!$H$207:$H$208</definedName>
    <definedName name="ISSUE_NR">'[1]Do not touch (2)'!$B$203:$B$211</definedName>
    <definedName name="ITCATFERT">'[1]Do not touch (2)'!$M$112:$M$113</definedName>
    <definedName name="Itemgr_DIEN">'[1]Do not touch (2)'!$B$174:$B$177</definedName>
    <definedName name="ItemgrDIENSALES">'[1]Do not touch (2)'!$B$174:$B$176</definedName>
    <definedName name="loadingGR">'[1]Do not touch (2)'!$C$165:$C$166</definedName>
    <definedName name="LotsizeHALB">'[1]Do not touch (2)'!$H$8:$H$9</definedName>
    <definedName name="LOTSIZES">'[1]Do not touch (2)'!$I$148:$I$154</definedName>
    <definedName name="LPPFR">'[1]Do not touch (2)'!$BC$2:$BC$44</definedName>
    <definedName name="LSZEFP">'[1]Do not touch (2)'!$H$12:$H$16</definedName>
    <definedName name="LTSROH">'[1]Do not touch (2)'!$H$1:$H$3</definedName>
    <definedName name="MAPGR">'[1]Do not touch (2)'!$AS$20:$AS$22</definedName>
    <definedName name="Material_Group_Raw">'[1]Do not touch (2)'!$V$163:$V$168</definedName>
    <definedName name="Material_Group_Semifinished">'[1]Do not touch (2)'!$V$151:$V$161</definedName>
    <definedName name="MATGR">'[1]Do not touch (2)'!$V$113:$V$132</definedName>
    <definedName name="Matgr_PackMat_VERP">'[1]Do not touch (2)'!$AP$26:$AP$29</definedName>
    <definedName name="MatgrDIEN">'[1]Do not touch (2)'!$H$210:$H$216</definedName>
    <definedName name="MATGROEM">'[1]Do not touch (2)'!$V$110:$V$111</definedName>
    <definedName name="MIGR_ROH">'[1]Do not touch (2)'!$CI$1:$CI$753</definedName>
    <definedName name="MITCL_ROH">'[1]Do not touch (2)'!$CH$2:$CH$98</definedName>
    <definedName name="MITTY_ROH">'[1]Do not touch (2)'!$CJ$1:$CJ$21</definedName>
    <definedName name="MMBUAR_ROH">'[1]Do not touch (2)'!$CG$1:$CG$11</definedName>
    <definedName name="MMMMP">'[1]Do not touch (2)'!$AN$1:$AN$4</definedName>
    <definedName name="MMMP">'[1]Do not touch (2)'!$AQ$9:$AQ$10</definedName>
    <definedName name="MMP">'[1]Do not touch (2)'!$AP$22:$AP$23</definedName>
    <definedName name="MMPHALB">'[1]Do not touch (2)'!$AQ$9:$AQ$11</definedName>
    <definedName name="MMROH">'[1]Do not touch (2)'!$AP$22:$AP$24</definedName>
    <definedName name="MofBOM">'[1]Do not touch (2)'!$A$107:$A$108</definedName>
    <definedName name="MRPCO">'[1]Do not touch (2)'!$BU$1:$BU$67</definedName>
    <definedName name="MRPCO_OEM">'[1]Do not touch (2)'!$BV$59:$BV$60</definedName>
    <definedName name="MRPCOHALB">'[1]Do not touch (2)'!$BU$70:$BU$90</definedName>
    <definedName name="MRPCOROH">'[1]Do not touch (2)'!$BU$114:$BU$150</definedName>
    <definedName name="MRPCUNBW">'[1]Do not touch (2)'!$BW$113:$BW$150</definedName>
    <definedName name="MRPHAWA">'[1]Do not touch (2)'!$AO$1:$AO$3</definedName>
    <definedName name="MS">'[1]Do not touch (2)'!$AK$1:$AK$7</definedName>
    <definedName name="MTGR">'[1]Do not touch (2)'!$V$134:$V$149</definedName>
    <definedName name="NORMZGPS">'[1]Do not touch (2)'!$E$9:$E$10</definedName>
    <definedName name="OI">'[1]Do not touch (2)'!$BR$2:$BR$4</definedName>
    <definedName name="ORI">'[1]Do not touch (2)'!$N$73:$N$87</definedName>
    <definedName name="Origin_of_Input">'[1]Data Validation'!$B$2:$B$5</definedName>
    <definedName name="origingroup">'[1]Do not touch (2)'!$C$112:$C$118</definedName>
    <definedName name="ORIGINROH">'[1]Do not touch (2)'!$T$73:$T$79</definedName>
    <definedName name="OVERHEAD">'[1]Do not touch (2)'!$I$76:$I$78</definedName>
    <definedName name="PackIsClosed">'[1]Do not touch (2)'!$AP$55:$AP$56</definedName>
    <definedName name="PackMatType">'[1]Do not touch (2)'!$AP$46:$AP$53</definedName>
    <definedName name="PCLM">'[1]Do not touch (2)'!$E$1:$E$3</definedName>
    <definedName name="PCLMUNBW">'[1]Do not touch (2)'!$O$1:$O$4</definedName>
    <definedName name="PGROUP">'[1]Do not touch (2)'!$AM$31:$AM$36</definedName>
    <definedName name="planningstratgr">'[1]Do not touch (2)'!$C$106:$C$107</definedName>
    <definedName name="PLANSTRATII">'[1]Do not touch (2)'!$G$113:$G$115</definedName>
    <definedName name="Plant">'[1]Do not touch (2)'!$A$27:$A$28</definedName>
    <definedName name="PlantHAWA">'[1]Do not touch (2)'!$B$196:$B$198</definedName>
    <definedName name="plants_roh">'[1]Do not touch (2)'!$C$51:$C$52</definedName>
    <definedName name="PROC">'[1]Do not touch (2)'!$BO$74:$BO$123</definedName>
    <definedName name="PROCCC">'[1]Do not touch (2)'!$E$27:$E$29</definedName>
    <definedName name="ProcExt">'[1]Do not touch (2)'!$E$28:$E$29</definedName>
    <definedName name="ProcHalb">'[1]Do not touch (2)'!$H$67:$H$71</definedName>
    <definedName name="ProdHr_HALB">'[1]Do not touch (2)'!$U$194:$U$196</definedName>
    <definedName name="ProdHr_ROH">'[1]Do not touch (2)'!$U$188:$U$190</definedName>
    <definedName name="Product_Group">'[1]Do not touch (2)'!$CH$1:$CH$101</definedName>
    <definedName name="PROFHALBFERT">'[1]Do not touch (2)'!$BO$133:$BO$151</definedName>
    <definedName name="PROFI_HAWA">'[1]Do not touch (2)'!$BS$88:$BS$100</definedName>
    <definedName name="PROFIROH">'[1]Do not touch (2)'!$BO$169:$BO$190</definedName>
    <definedName name="PURFP">'[1]Do not touch (2)'!$CT$49:$CT$57</definedName>
    <definedName name="PURGRDIEN">'[1]Do not touch (2)'!$CY$34:$CY$39</definedName>
    <definedName name="PURROH">'[1]Do not touch (2)'!$AO$41:$AO$43</definedName>
    <definedName name="PURRR">'[1]Do not touch (2)'!$CU$32:$CU$42</definedName>
    <definedName name="QMPROC">'[1]Do not touch (2)'!$B$72:$B$73</definedName>
    <definedName name="Quota">'[1]Do not touch (2)'!$F$142:$F$144</definedName>
    <definedName name="REACHSUBSTANCE">'[2]Do not touch (2)'!$H$225:$H$228</definedName>
    <definedName name="RELA">'[1]Do not touch (2)'!$V$100:$V$101</definedName>
    <definedName name="ROUND">'[1]Do not touch (2)'!$K$1:$K$3</definedName>
    <definedName name="SALES">'[1]Do not touch (2)'!$R$38:$R$59</definedName>
    <definedName name="SCHI">'[1]Do not touch (2)'!$AF$49:$AF$50</definedName>
    <definedName name="SERIAL">'[1]Do not touch (2)'!$B$169:$B$171</definedName>
    <definedName name="SerialNuprof">'[1]Do not touch (2)'!$C$83:$C$84</definedName>
    <definedName name="SERIEE">'[1]Do not touch (2)'!$H$132:$H$136</definedName>
    <definedName name="SH_AVG">Sharepoint!$E$22</definedName>
    <definedName name="SH_ITEM">Sharepoint!$B$4</definedName>
    <definedName name="SH_NEXT">Sharepoint!$F$5</definedName>
    <definedName name="SH_QTY">Sharepoint!$C$5</definedName>
    <definedName name="SH_SAP_ITEM">Sharepoint!$B$4</definedName>
    <definedName name="SH_TAB">Sharepoint!$B$5</definedName>
    <definedName name="source">'[1]Do not touch (2)'!$BR$13:$BR$14</definedName>
    <definedName name="SPECIAL">'[1]Do not touch (2)'!$J$48:$J$50</definedName>
    <definedName name="SPECIALFERT">'[1]Do not touch (2)'!$J$92:$J$95</definedName>
    <definedName name="SpecProc">'[1]Do not touch (2)'!$C$69:$C$70</definedName>
    <definedName name="SPECPROCHALB">'[1]Do not touch (2)'!$L$161:$L$170</definedName>
    <definedName name="Stockplac_rem_roh">'[1]Do not touch (2)'!$BZ$49:$BZ$71</definedName>
    <definedName name="Stockplace_rem_HALB">'[1]Do not touch (2)'!$BZ$74:$BZ$82</definedName>
    <definedName name="STOOCK">'[1]Do not touch (2)'!$H$28:$H$31</definedName>
    <definedName name="STOR">'[1]Do not touch (2)'!$BZ$1:$BZ$80</definedName>
    <definedName name="StorC">'[1]Do not touch (2)'!$H$23:$H$24</definedName>
    <definedName name="STORLOC_ROH">'[1]Do not touch (2)'!$AK$67:$AK$72</definedName>
    <definedName name="STORLOCFERT">'[1]Do not touch (2)'!$L$239:$L$244</definedName>
    <definedName name="STORLOCHALB">'[1]Do not touch (2)'!$L$221:$L$227</definedName>
    <definedName name="STORLOCHALB2">'[1]Do not touch (2)'!$Q$218:$Q$223</definedName>
    <definedName name="STORLOCROH">'[1]Do not touch (2)'!$L$215:$L$218</definedName>
    <definedName name="STORLOCUNBW">'[1]Do not touch (2)'!$AK$77:$AK$85</definedName>
    <definedName name="StorTy">'[1]Do not touch (2)'!$A$70:$A$71</definedName>
    <definedName name="STORTYP">'[1]Do not touch (2)'!$CB$1:$CB$259</definedName>
    <definedName name="SUBC">'[1]Do not touch (2)'!$O$68:$O$69</definedName>
    <definedName name="Substance">'[1]Do not touch (2)'!$B$238:$B$241</definedName>
    <definedName name="SUT_ERSA">'[1]Do not touch (2)'!$C$259:$C$312</definedName>
    <definedName name="TEMP">'[1]Do not touch (2)'!$I$85:$I$90</definedName>
    <definedName name="tenKone">'[1]Do not touch (2)'!$E$43:$E$44</definedName>
    <definedName name="tenKoneM">'[1]Do not touch (2)'!$A$43:$A$44</definedName>
    <definedName name="TRANSGR">'[1]Do not touch (2)'!$O$133:$O$140</definedName>
    <definedName name="TrGr_ROH">'[1]Do not touch (2)'!$O$142:$O$143</definedName>
    <definedName name="TRRAN">'[1]Do not touch (2)'!$V$74:$V$76</definedName>
    <definedName name="UNDERDEL">'[1]Do not touch (2)'!$O$106:$O$107</definedName>
    <definedName name="VALCLA">'[1]Do not touch (2)'!$O$148:$O$156</definedName>
    <definedName name="ValClass">'[1]Do not touch (2)'!$C$109:$C$110</definedName>
    <definedName name="VALCLASS_DIEN">'[3]Do not touch (2)'!$E$112:$E$113</definedName>
    <definedName name="Valu">'[1]Do not touch (2)'!$E$65:$E$67</definedName>
    <definedName name="VALUA">'[1]Do not touch (2)'!$I$73:$I$74</definedName>
    <definedName name="WHSENUM">'[1]Do not touch (2)'!$G$63:$G$65</definedName>
    <definedName name="WHSING">'[1]Do not touch (2)'!$H$56:$H$59</definedName>
    <definedName name="XCHAIN">'[1]Do not touch (2)'!$E$187</definedName>
    <definedName name="YN">'[1]Do not touch (2)'!$A$24:$A$25</definedName>
    <definedName name="Z_087C5E8D_01D1_4FE0_B720_80F419A66921_.wvu.FilterData" localSheetId="1" hidden="1">'QS-702D HAWA OEM-Trading Goods'!$B$4:$I$207</definedName>
    <definedName name="Z_5A58501C_EFCC_4725_9AC2_9BAB6ADE0AD3_.wvu.Cols" localSheetId="1" hidden="1">'QS-702D HAWA OEM-Trading Goods'!$C:$D</definedName>
    <definedName name="Z_5A58501C_EFCC_4725_9AC2_9BAB6ADE0AD3_.wvu.FilterData" localSheetId="1" hidden="1">'QS-702D HAWA OEM-Trading Goods'!$B$4:$I$207</definedName>
    <definedName name="Z_5A58501C_EFCC_4725_9AC2_9BAB6ADE0AD3_.wvu.PrintTitles" localSheetId="1" hidden="1">'QS-702D HAWA OEM-Trading Goods'!$3:$4</definedName>
    <definedName name="Z_79C6FCFE_0DF9_404A_BB66_80C2D9B9FE8B_.wvu.Cols" localSheetId="1" hidden="1">'QS-702D HAWA OEM-Trading Goods'!$C:$D</definedName>
    <definedName name="Z_79C6FCFE_0DF9_404A_BB66_80C2D9B9FE8B_.wvu.FilterData" localSheetId="1" hidden="1">'QS-702D HAWA OEM-Trading Goods'!$B$4:$I$207</definedName>
    <definedName name="Z_79C6FCFE_0DF9_404A_BB66_80C2D9B9FE8B_.wvu.PrintTitles" localSheetId="1" hidden="1">'QS-702D HAWA OEM-Trading Goods'!$3:$4</definedName>
    <definedName name="Z_CE">[1]Sheet9!$E$2:$E$4</definedName>
    <definedName name="Z_LEGAL">'[1]Do not touch (2)'!$AW$2:$AW$71</definedName>
    <definedName name="Z_REACH_FLAG">[1]Sheet9!$E$1122:$E$1123</definedName>
    <definedName name="Z_SPARE">[1]Sheet9!$E$1255:$E$1256</definedName>
    <definedName name="Z_STER">[1]Sheet9!$E$1257:$E$1259</definedName>
    <definedName name="ZEDTWO">'[1]Do not touch (2)'!$E$40:$E$41</definedName>
    <definedName name="zeroHtwenty">'[1]Do not touch (2)'!$C$123:$C$124</definedName>
    <definedName name="zerone">'[1]Do not touch (2)'!$C$100:$C$101</definedName>
    <definedName name="zerosixty">'[1]Do not touch (2)'!$C$79:$C$81</definedName>
    <definedName name="zerosixtyhalb">'[1]Do not touch (2)'!$E$82:$E$83</definedName>
    <definedName name="zerothree">'[1]Do not touch (2)'!$C$103:$C$104</definedName>
    <definedName name="zerotwo">'[1]Do not touch (2)'!$C$76:$C$77</definedName>
    <definedName name="zeroZone">'[1]Do not touch (2)'!$C$132:$C$133</definedName>
    <definedName name="_xlnm.Print_Titles" localSheetId="1">'QS-702D HAWA OEM-Trading Goods'!$3:$4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7" i="2"/>
  <c r="J202" i="1"/>
  <c r="J189" i="1"/>
  <c r="J170" i="1"/>
  <c r="J169" i="1"/>
  <c r="J168" i="1"/>
  <c r="J167" i="1"/>
  <c r="J166" i="1"/>
  <c r="J165" i="1"/>
  <c r="J164" i="1"/>
  <c r="J163" i="1"/>
  <c r="J162" i="1"/>
  <c r="J160" i="1"/>
  <c r="J159" i="1"/>
  <c r="J158" i="1"/>
  <c r="J157" i="1"/>
  <c r="J155" i="1"/>
  <c r="J153" i="1"/>
  <c r="J151" i="1"/>
  <c r="J150" i="1"/>
  <c r="J148" i="1"/>
  <c r="J146" i="1"/>
  <c r="J141" i="1"/>
  <c r="J120" i="1"/>
  <c r="J117" i="1"/>
  <c r="J113" i="1"/>
  <c r="C5" i="2" l="1"/>
  <c r="B5" i="2"/>
  <c r="B4" i="2"/>
  <c r="B3" i="2"/>
  <c r="K210" i="1"/>
  <c r="J210" i="1"/>
  <c r="F156" i="1"/>
  <c r="F110" i="1"/>
  <c r="F108" i="1"/>
  <c r="F95" i="1"/>
  <c r="F94" i="1"/>
  <c r="F86" i="1"/>
  <c r="F50" i="1"/>
  <c r="F62" i="1" s="1"/>
  <c r="I8" i="1"/>
  <c r="F56" i="1" l="1"/>
  <c r="F57" i="1"/>
  <c r="F61" i="1"/>
  <c r="F63" i="1"/>
  <c r="F51" i="1"/>
  <c r="F64" i="1"/>
  <c r="F52" i="1"/>
  <c r="F53" i="1"/>
  <c r="F55" i="1"/>
  <c r="F59" i="1"/>
  <c r="F60" i="1"/>
  <c r="C12" i="2"/>
  <c r="F54" i="1"/>
  <c r="F58" i="1"/>
  <c r="E12" i="2" l="1"/>
  <c r="F12" i="2" s="1"/>
  <c r="C15" i="2"/>
  <c r="C9" i="2"/>
  <c r="C8" i="2"/>
  <c r="C17" i="2"/>
  <c r="C13" i="2"/>
  <c r="E13" i="2" s="1"/>
  <c r="F13" i="2" s="1"/>
  <c r="C11" i="2"/>
  <c r="E11" i="2" s="1"/>
  <c r="F11" i="2" s="1"/>
  <c r="C21" i="2"/>
  <c r="E21" i="2" s="1"/>
  <c r="F21" i="2" s="1"/>
  <c r="C10" i="2"/>
  <c r="C18" i="2"/>
  <c r="C19" i="2"/>
  <c r="E19" i="2" s="1"/>
  <c r="F19" i="2" s="1"/>
  <c r="C16" i="2"/>
  <c r="E16" i="2" s="1"/>
  <c r="F16" i="2" s="1"/>
  <c r="C7" i="2"/>
  <c r="E7" i="2" s="1"/>
  <c r="F7" i="2" s="1"/>
  <c r="C14" i="2"/>
  <c r="E14" i="2" s="1"/>
  <c r="F14" i="2" s="1"/>
  <c r="C20" i="2"/>
  <c r="E20" i="2" s="1"/>
  <c r="F20" i="2" s="1"/>
  <c r="E10" i="2" l="1"/>
  <c r="F10" i="2" s="1"/>
  <c r="E17" i="2"/>
  <c r="F17" i="2" s="1"/>
  <c r="E9" i="2"/>
  <c r="F9" i="2" s="1"/>
  <c r="E8" i="2"/>
  <c r="E15" i="2"/>
  <c r="F15" i="2" s="1"/>
  <c r="E18" i="2"/>
  <c r="F18" i="2" s="1"/>
  <c r="F8" i="2" l="1"/>
  <c r="F5" i="2" s="1"/>
  <c r="E22" i="2"/>
</calcChain>
</file>

<file path=xl/sharedStrings.xml><?xml version="1.0" encoding="utf-8"?>
<sst xmlns="http://schemas.openxmlformats.org/spreadsheetml/2006/main" count="1159" uniqueCount="512">
  <si>
    <t>MATERIAL CREATION AND MAINTENANCE FORM: Trading Goods (purchased FP) OEM to be handled by BU</t>
  </si>
  <si>
    <t>HAWA</t>
  </si>
  <si>
    <t>View</t>
  </si>
  <si>
    <t>Technical Field</t>
  </si>
  <si>
    <t>J-Sox Relevant</t>
  </si>
  <si>
    <t>Impact on EWM</t>
  </si>
  <si>
    <t>Mandatory</t>
  </si>
  <si>
    <t>Data Owner</t>
  </si>
  <si>
    <t>Field Description</t>
  </si>
  <si>
    <t>Value</t>
  </si>
  <si>
    <t>Initial and Basic Data</t>
  </si>
  <si>
    <t>Initial Screen</t>
  </si>
  <si>
    <t>MARA.MATNR</t>
  </si>
  <si>
    <t>x</t>
  </si>
  <si>
    <t>X</t>
  </si>
  <si>
    <t>Product Developer</t>
  </si>
  <si>
    <t>Material Number (Max 18 char and based on suppliers code)</t>
  </si>
  <si>
    <t>azerty</t>
  </si>
  <si>
    <t>MAKT.MAKTX (Z1)</t>
  </si>
  <si>
    <t>Product code, item reference for customer (code on label = Z1)</t>
  </si>
  <si>
    <t>MAKT.MAKTX (Z2)</t>
  </si>
  <si>
    <t>MDG Specialist</t>
  </si>
  <si>
    <r>
      <t xml:space="preserve">Product code as on Casemark by manufacturer (code Z2),                                 </t>
    </r>
    <r>
      <rPr>
        <b/>
        <sz val="10"/>
        <rFont val="Calibri"/>
        <family val="2"/>
        <scheme val="minor"/>
      </rPr>
      <t xml:space="preserve"> if no special Casemark Z2= Z1</t>
    </r>
  </si>
  <si>
    <t>MARA.MTART</t>
  </si>
  <si>
    <t>Material Type</t>
  </si>
  <si>
    <t>MARA.MBRSH</t>
  </si>
  <si>
    <t>Industry sector</t>
  </si>
  <si>
    <t>Pharmaceutical</t>
  </si>
  <si>
    <t>Organizational Levels</t>
  </si>
  <si>
    <t>MARC.WERKS</t>
  </si>
  <si>
    <t>Plant</t>
  </si>
  <si>
    <t>P010 - Terumo Europe NV</t>
  </si>
  <si>
    <t>MRP Planner</t>
  </si>
  <si>
    <t>Plants additional 1 (P160, P110) NOT possible if active device</t>
  </si>
  <si>
    <t>Plants additional 2 (P160, P110) NOT possible if active device</t>
  </si>
  <si>
    <t>MVKE.VKORG</t>
  </si>
  <si>
    <t>Sales Organization</t>
  </si>
  <si>
    <t>ALL (Recommended)</t>
  </si>
  <si>
    <t>MVKE.VTWEG</t>
  </si>
  <si>
    <t>Distribution Channel</t>
  </si>
  <si>
    <t>01</t>
  </si>
  <si>
    <t>MARD.LGORT</t>
  </si>
  <si>
    <t>Storage Location (for Genk= 1088,1089,1099, S098 &amp; S099)</t>
  </si>
  <si>
    <t>based on Plants</t>
  </si>
  <si>
    <t>MLGN.LGNUM</t>
  </si>
  <si>
    <t>Warehouse Number / Warehouse Complex</t>
  </si>
  <si>
    <t>MBEW.BWKEY</t>
  </si>
  <si>
    <r>
      <t xml:space="preserve">Valuation Area </t>
    </r>
    <r>
      <rPr>
        <b/>
        <sz val="10"/>
        <rFont val="Calibri"/>
        <family val="2"/>
        <scheme val="minor"/>
      </rPr>
      <t>(based on plants selected)</t>
    </r>
  </si>
  <si>
    <t>Based on selected plants</t>
  </si>
  <si>
    <t>Basic Data 1</t>
  </si>
  <si>
    <t>MAKT.SPRAS</t>
  </si>
  <si>
    <t>Language Key</t>
  </si>
  <si>
    <t>All</t>
  </si>
  <si>
    <t>Additional Data - Basic Data Text EN</t>
  </si>
  <si>
    <t>TDID.GRUN (EN)</t>
  </si>
  <si>
    <t>Product type (type + brand) (EN) (Guideline of 30 char)</t>
  </si>
  <si>
    <t>Additional Data - Basic Data Text DE</t>
  </si>
  <si>
    <t>TDID.GRUN (DE)</t>
  </si>
  <si>
    <t>Product type (type + brand) (DE) (Guideline of 30 char)</t>
  </si>
  <si>
    <t>Additional Data - Basic Data Text FR</t>
  </si>
  <si>
    <t>TDID.GRUN (FR)</t>
  </si>
  <si>
    <t xml:space="preserve">Product type (type + brand) (FR) (Guideline of 30 char) </t>
  </si>
  <si>
    <t>Additional Data - Basic Data Text IT</t>
  </si>
  <si>
    <t>TDID.GRUN (IT)</t>
  </si>
  <si>
    <t xml:space="preserve">Product type (type + brand) (IT) (Guideline of 30 char) </t>
  </si>
  <si>
    <t>Additional Data - Basic Data Text NL</t>
  </si>
  <si>
    <t>TDID.GRUN (NL)</t>
  </si>
  <si>
    <t xml:space="preserve">Product type (type + brand) (NL) (Guideline of 30 char) </t>
  </si>
  <si>
    <t>Additional Data - Basic Data Text ES</t>
  </si>
  <si>
    <t>TDID.GRUN (ES)</t>
  </si>
  <si>
    <t>Product type (type + brand) (ES) (Guideline of 30 char)</t>
  </si>
  <si>
    <t>MAKT.MAKTX</t>
  </si>
  <si>
    <t xml:space="preserve">Material Description (EN) - specifications (Max 40 char) </t>
  </si>
  <si>
    <t>Additional Data - Descriptions DE</t>
  </si>
  <si>
    <t>SKTEXT.MAKTX (DE)</t>
  </si>
  <si>
    <t>Material Description (DE) - specifications (Max 40 char)</t>
  </si>
  <si>
    <t>Additional Data - Descriptions FR</t>
  </si>
  <si>
    <t>SKTEXT.MAKTX (FR)</t>
  </si>
  <si>
    <t>Material Description (FR) - specifications (Max 40 char)</t>
  </si>
  <si>
    <t>Additional Data - Descriptions IT</t>
  </si>
  <si>
    <t>SKTEXT.MAKTX (IT)</t>
  </si>
  <si>
    <t>Material Description (IT) - specifications (Max 40 char)</t>
  </si>
  <si>
    <t>Additional Data - Descriptions NL</t>
  </si>
  <si>
    <t>SKTEXT.MAKTX (NL)</t>
  </si>
  <si>
    <t>Material Description (NL) - specifications (Max 40 char)</t>
  </si>
  <si>
    <t>Additional Data - Descriptions ES</t>
  </si>
  <si>
    <t>SKTEXT.MAKTX (ES)</t>
  </si>
  <si>
    <t>Material Description (ES) - specifications (Max 40 char)</t>
  </si>
  <si>
    <t>MARA.BISMT</t>
  </si>
  <si>
    <t>Old Material Number (Max 12 char &amp; pref. equal to Mat number)</t>
  </si>
  <si>
    <t>MARA.MATKL</t>
  </si>
  <si>
    <t>RA Officer</t>
  </si>
  <si>
    <r>
      <t>Material Group (</t>
    </r>
    <r>
      <rPr>
        <b/>
        <sz val="10"/>
        <rFont val="Calibri"/>
        <family val="2"/>
        <scheme val="minor"/>
      </rPr>
      <t>only Z_OEM or ZOEM_NS2 is allowed here</t>
    </r>
    <r>
      <rPr>
        <sz val="10"/>
        <rFont val="Calibri"/>
        <family val="2"/>
        <scheme val="minor"/>
      </rPr>
      <t>)</t>
    </r>
  </si>
  <si>
    <t>ZOEM_NS2 - OEM NS furth. proces- NO labelling at EDC</t>
  </si>
  <si>
    <t>MARA.MEINS</t>
  </si>
  <si>
    <t>Base Unit of Measure</t>
  </si>
  <si>
    <t>PC</t>
  </si>
  <si>
    <t>MARA.NTGEW</t>
  </si>
  <si>
    <t>Net Weight (in gram) for 1 PC</t>
  </si>
  <si>
    <t>10</t>
  </si>
  <si>
    <t>MARA.GEWEI</t>
  </si>
  <si>
    <t>Weight Unit</t>
  </si>
  <si>
    <t>G</t>
  </si>
  <si>
    <t>MARA.BRGEW</t>
  </si>
  <si>
    <t>Gross Weight (in gram) for 1 PC</t>
  </si>
  <si>
    <t>MARA.VOLUM</t>
  </si>
  <si>
    <t>Volume</t>
  </si>
  <si>
    <t>To be derived from BOX or CAR</t>
  </si>
  <si>
    <t>MARA.VOLEH</t>
  </si>
  <si>
    <t>Volume unit</t>
  </si>
  <si>
    <t>CCM</t>
  </si>
  <si>
    <t>MARM.EAN11</t>
  </si>
  <si>
    <t>International Article Number (EAN/UPC)</t>
  </si>
  <si>
    <t>(calculated by SAP)</t>
  </si>
  <si>
    <t>MARM.NUMTP</t>
  </si>
  <si>
    <t>Category of International Article Number (EAN)</t>
  </si>
  <si>
    <t>Z0 - Piece Level (if sold per PC)</t>
  </si>
  <si>
    <t>MARA.SPART</t>
  </si>
  <si>
    <t>Division</t>
  </si>
  <si>
    <t>MARA.PRDHA</t>
  </si>
  <si>
    <t>Budget Planner</t>
  </si>
  <si>
    <t>Product hierarchy (check with Controlling Team)</t>
  </si>
  <si>
    <t>0123456789</t>
  </si>
  <si>
    <t>MARA.MTPOS</t>
  </si>
  <si>
    <t>General item category group</t>
  </si>
  <si>
    <t>NORM - Standard item</t>
  </si>
  <si>
    <t>MARA.XCHPF</t>
  </si>
  <si>
    <t>Cross Plant Material Status</t>
  </si>
  <si>
    <t>Y2 - Blocked for use in pr ord</t>
  </si>
  <si>
    <t>MARA.RMATP</t>
  </si>
  <si>
    <t>Logistics Planner</t>
  </si>
  <si>
    <r>
      <t xml:space="preserve">Reference Material for Packaging </t>
    </r>
    <r>
      <rPr>
        <b/>
        <sz val="10"/>
        <rFont val="Calibri"/>
        <family val="2"/>
        <scheme val="minor"/>
      </rPr>
      <t>(EDC Genk to update after arrival in EDC)</t>
    </r>
  </si>
  <si>
    <t>Additional data - Document data</t>
  </si>
  <si>
    <t>MARA.ZEINR</t>
  </si>
  <si>
    <t>Label copy</t>
  </si>
  <si>
    <t>4561/4567</t>
  </si>
  <si>
    <t>Additional Data - 1st AUoM</t>
  </si>
  <si>
    <t>MARM.MEINH</t>
  </si>
  <si>
    <t>Alternative Unit of Measure for Stockkeeping Unit</t>
  </si>
  <si>
    <t>BOX</t>
  </si>
  <si>
    <t>MARM.UMREZ</t>
  </si>
  <si>
    <t>Numerator for Conversion to Base UoM (  # pcs/BOX)</t>
  </si>
  <si>
    <t>MARM.UMREN</t>
  </si>
  <si>
    <t>Denominator for conversion to base units of measure</t>
  </si>
  <si>
    <t>Z3 - box level</t>
  </si>
  <si>
    <t>MARM.LAENG</t>
  </si>
  <si>
    <t>Length (in MM) of BOX</t>
  </si>
  <si>
    <t>MARM.BREIT</t>
  </si>
  <si>
    <t>Width (in MM) of BOX</t>
  </si>
  <si>
    <t>MARM.HOEHE</t>
  </si>
  <si>
    <t>Height (in MM) of BOX</t>
  </si>
  <si>
    <t>MARM.MEABM</t>
  </si>
  <si>
    <t>Unit of Dimension for Length/Width/Height</t>
  </si>
  <si>
    <t>MM</t>
  </si>
  <si>
    <t>MARM.VOLUM</t>
  </si>
  <si>
    <t>automatic</t>
  </si>
  <si>
    <t>MARM.VOLEH</t>
  </si>
  <si>
    <t>MARM.BRGEW</t>
  </si>
  <si>
    <t>Gross Weight (in gram) for 1 BOX</t>
  </si>
  <si>
    <t>MARM.GEWEI</t>
  </si>
  <si>
    <t>Total Weight (in gram) of packaging (On Box level)</t>
  </si>
  <si>
    <t>Amount (in gram) of carton in packaging (On Box level)</t>
  </si>
  <si>
    <t>Amount (in gram) of plastic in packaging (On Box level)</t>
  </si>
  <si>
    <t>Additional Data - 2nd AUoM</t>
  </si>
  <si>
    <t>CARTON</t>
  </si>
  <si>
    <t>Numerator for Conversion to Base UoM ( # pcs/CARTON)</t>
  </si>
  <si>
    <t>5</t>
  </si>
  <si>
    <t>Z5 - Carton Level</t>
  </si>
  <si>
    <t>Length (in MM) of CARTON</t>
  </si>
  <si>
    <t>123</t>
  </si>
  <si>
    <t>Width (in MM) of CARTON</t>
  </si>
  <si>
    <t>456</t>
  </si>
  <si>
    <t>Height (in MM) of CARTON</t>
  </si>
  <si>
    <t>789</t>
  </si>
  <si>
    <t>Gross Weight (in gram) for 1 CARTON</t>
  </si>
  <si>
    <t>200</t>
  </si>
  <si>
    <t>Total Weight (in gram) of packaging (On Carton level)</t>
  </si>
  <si>
    <t>20</t>
  </si>
  <si>
    <t>Amount (in gram) of carton in packaging (On Carton level)</t>
  </si>
  <si>
    <t>Amount (in gram) of plastic in packaging (On Carton level)</t>
  </si>
  <si>
    <t>Characteristics</t>
  </si>
  <si>
    <t>Classification - Material</t>
  </si>
  <si>
    <t>Z_001_HAWA.Z_CE</t>
  </si>
  <si>
    <t>CE mark</t>
  </si>
  <si>
    <t>YES</t>
  </si>
  <si>
    <t>Z_001_HAWA.Z_GS1_EAN</t>
  </si>
  <si>
    <t>GS1-EAN Code (= EAN code with 0) only last 13 char to enter</t>
  </si>
  <si>
    <t>123456789456</t>
  </si>
  <si>
    <t>Z_001_HAWA.Z_LEGAL_MANUF</t>
  </si>
  <si>
    <t>Legal Manufacturer</t>
  </si>
  <si>
    <t>4 - Terumo Europe NV</t>
  </si>
  <si>
    <t>Z_001_HAWA.Z_REACH_FLAG</t>
  </si>
  <si>
    <t>REACH-flag 'SVHC present &gt;0,1% (w/w)'</t>
  </si>
  <si>
    <t>Y1</t>
  </si>
  <si>
    <t>Z_001_HAWA.Z_REACH_SUBSTANCE</t>
  </si>
  <si>
    <t>REACH-SVHC Substance</t>
  </si>
  <si>
    <t>DEHP – CAS No. 117-81-7</t>
  </si>
  <si>
    <t>Z_001_HAWA.Z_SPARE</t>
  </si>
  <si>
    <t>Spare part</t>
  </si>
  <si>
    <t>NO</t>
  </si>
  <si>
    <t>Z_001_HAWA.Z_STER</t>
  </si>
  <si>
    <t>Sterile</t>
  </si>
  <si>
    <t>Z_001_HAWA.Z_AXEL-G_ITEMCLASS-VALUE</t>
  </si>
  <si>
    <t>Item Value Class (Axel G-&gt; based on input from TC)</t>
  </si>
  <si>
    <t>6458</t>
  </si>
  <si>
    <t>Z_001_HAWA.Z_PRODUCT_DEVELOPER</t>
  </si>
  <si>
    <t>Product Developper (who requested material)</t>
  </si>
  <si>
    <t>ssssss</t>
  </si>
  <si>
    <t>Z_001_HAWA.Z_MRP_CONTROLLER</t>
  </si>
  <si>
    <t>MRP Controller (who is the Inventory planning contact person)</t>
  </si>
  <si>
    <t>ddddd</t>
  </si>
  <si>
    <t>Z_001_HAWA.Z_LPP_FR</t>
  </si>
  <si>
    <t>Sales Branch</t>
  </si>
  <si>
    <t>LPP code (+ text) for France (for reimbursable products in France)</t>
  </si>
  <si>
    <t>Z_001_HAWA.Z_DG_BAT_1</t>
  </si>
  <si>
    <t>DG Equipment battery 1 - nomenclature</t>
  </si>
  <si>
    <t>A111010040 - Recharge Pb acid, A 175g</t>
  </si>
  <si>
    <t>Z_001_HAWA.Z_DG_BAT_1_QTY</t>
  </si>
  <si>
    <t xml:space="preserve">DG Equipment battery 1 - qty </t>
  </si>
  <si>
    <t>Z_001_HAWA.Z_DG_BAT_1_WEIGHT</t>
  </si>
  <si>
    <t>DG Equipment battery 1 - weight</t>
  </si>
  <si>
    <t>Z_001_HAWA.Z_DG_BAT_2</t>
  </si>
  <si>
    <t>DG Equipment battery 2 - nomenclature</t>
  </si>
  <si>
    <t>Z_001_HAWA.Z_DG_BAT_2_QTY</t>
  </si>
  <si>
    <t xml:space="preserve">DG Equipment battery 2 - qty </t>
  </si>
  <si>
    <t>Z_001_HAWA.Z_DG_BAT_2_WEIGHT</t>
  </si>
  <si>
    <t xml:space="preserve">DG Equipment battery 2 - weight </t>
  </si>
  <si>
    <t>Z_001_HAWA.Z_DG_BAT_3</t>
  </si>
  <si>
    <t>DG Equipment battery 3 - nomenclature</t>
  </si>
  <si>
    <t>Z_001_HAWA.Z_DG_BAT_3_QTY</t>
  </si>
  <si>
    <t xml:space="preserve">DG Equipment battery 3 - qty </t>
  </si>
  <si>
    <t>Z_001_HAWA.Z_DG_BAT_3_WEIGHT</t>
  </si>
  <si>
    <t xml:space="preserve">DG Equipment battery 3 - weight </t>
  </si>
  <si>
    <t>Z_001_HAWA.Z_DG_BAT_4</t>
  </si>
  <si>
    <t>DG Equipment battery 4 - nomenclature</t>
  </si>
  <si>
    <t>Z_001_HAWA.Z_DG_BAT_4_QTY</t>
  </si>
  <si>
    <t xml:space="preserve">DG Equipment battery 4 - qty </t>
  </si>
  <si>
    <t>Z_001_HAWA.Z_DG_BAT_4_WEIGHT</t>
  </si>
  <si>
    <t xml:space="preserve">DG Equipment battery 4 - weight </t>
  </si>
  <si>
    <t>Z_001_HAWA.Z_LEGACY_TETRA_MMITCL</t>
  </si>
  <si>
    <t>C&amp;V Officer</t>
  </si>
  <si>
    <t>Legacy Interface TETRA - Product Group</t>
  </si>
  <si>
    <t>04 - SR</t>
  </si>
  <si>
    <t>Z_001_HAWA.Z_FDA</t>
  </si>
  <si>
    <t>FDA related material</t>
  </si>
  <si>
    <t>Z_001_HAWA.Z_DUAL_USE</t>
  </si>
  <si>
    <t>Dual Use (Reg. No. 428/2009)</t>
  </si>
  <si>
    <t>Z_001_HAWA.Z_DUAL_USE_CODE</t>
  </si>
  <si>
    <t>Dual Use Code</t>
  </si>
  <si>
    <t>Z_001_HAWA.Z_CHEM_SUBST</t>
  </si>
  <si>
    <t>Hazardous Chemical (Reg. No. 649/2012)</t>
  </si>
  <si>
    <t>Z_001_HAWA.Z_CHEM_SUBST_CODE</t>
  </si>
  <si>
    <t>Hazardous Chemical CAS number</t>
  </si>
  <si>
    <t>Z_001_HAWA.Z_PERC_US_COMP</t>
  </si>
  <si>
    <t>How many % of US components contains the material?</t>
  </si>
  <si>
    <t>0</t>
  </si>
  <si>
    <t>Z_001_HAWA.Z_EQUIPMENT</t>
  </si>
  <si>
    <t>Equipment material (Is the material an equipment?)</t>
  </si>
  <si>
    <t>Z_001_HAWA.Z_BCP_RELEVANT</t>
  </si>
  <si>
    <t>BCP Relevant</t>
  </si>
  <si>
    <t>Classification - Batch (if batch managed)</t>
  </si>
  <si>
    <t>Z_023_*</t>
  </si>
  <si>
    <t>Batch class (with or without Expiry Date: HAWA/HAWA2 or HAWA3)</t>
  </si>
  <si>
    <t>Not Applicable as NOT Batch Managed</t>
  </si>
  <si>
    <t>Z_023_HAWA*.ZCMN</t>
  </si>
  <si>
    <t>CMN WBS Mandatory</t>
  </si>
  <si>
    <t>Sales Data</t>
  </si>
  <si>
    <t>Sales: Sales Org1</t>
  </si>
  <si>
    <t>MVKE.DWERK</t>
  </si>
  <si>
    <t>Delivering Plant</t>
  </si>
  <si>
    <t>MARA.MSTAV</t>
  </si>
  <si>
    <t xml:space="preserve">X-distr. Chain status </t>
  </si>
  <si>
    <t>11 - Under Development</t>
  </si>
  <si>
    <t>MVKE.AUMNG</t>
  </si>
  <si>
    <t>Minimum Order Quantity</t>
  </si>
  <si>
    <t>MVKE.RDPRF</t>
  </si>
  <si>
    <t>Rounding Profile (not needed if AuOM = Meter): box or Carton level</t>
  </si>
  <si>
    <t>Z002 - Rounding to full Carton</t>
  </si>
  <si>
    <t>MLAN.ALAND</t>
  </si>
  <si>
    <t>Departure country (country from which the goods are sent)</t>
  </si>
  <si>
    <t>automatic based on sales org.</t>
  </si>
  <si>
    <t>MLAN.TATYP</t>
  </si>
  <si>
    <t>Tax category (sales tax, federal sales tax,...)</t>
  </si>
  <si>
    <t>MWST</t>
  </si>
  <si>
    <t>MLAN.TAXKM</t>
  </si>
  <si>
    <t>Tax classification material(see sheet"QS-702N Overview Tax rates")</t>
  </si>
  <si>
    <t>value is based on sales org and type of material: implantable device or not?</t>
  </si>
  <si>
    <t>Sales: Sales Org2</t>
  </si>
  <si>
    <t>MVKE.VERSG</t>
  </si>
  <si>
    <t>Material statistics group</t>
  </si>
  <si>
    <t>MVKE.MTPOS</t>
  </si>
  <si>
    <t>Item category group from material master</t>
  </si>
  <si>
    <t>MVKE.PRODH</t>
  </si>
  <si>
    <t>Product hierarchy  (idem MARA level)</t>
  </si>
  <si>
    <t>MVKE.KTGRM</t>
  </si>
  <si>
    <t>Account assignment group</t>
  </si>
  <si>
    <t>MVKE.MVGR2</t>
  </si>
  <si>
    <t>Material Group 2 (Bebat Melarec)</t>
  </si>
  <si>
    <t>04  -  Bat 0, Recupel 03.02 IT House</t>
  </si>
  <si>
    <t>MVKE.MVGR4</t>
  </si>
  <si>
    <t xml:space="preserve">Material Group 4  (Preferential Treatment) </t>
  </si>
  <si>
    <t>Sales: General/Plant</t>
  </si>
  <si>
    <t>MARA.TRAGR</t>
  </si>
  <si>
    <t>Transportation Group</t>
  </si>
  <si>
    <t>CV - Normal CV</t>
  </si>
  <si>
    <t>QA Officer</t>
  </si>
  <si>
    <t>Batch Management Requirement Indicator</t>
  </si>
  <si>
    <t>No Batch Management</t>
  </si>
  <si>
    <t>MARC.LADGR</t>
  </si>
  <si>
    <t>Loading Group (including first servicing required or not)</t>
  </si>
  <si>
    <t>0001-TRMO loading group</t>
  </si>
  <si>
    <t>MARC.MTVFP</t>
  </si>
  <si>
    <t>Checking Group for Availability Check</t>
  </si>
  <si>
    <t>02</t>
  </si>
  <si>
    <t>MARC.SERNP</t>
  </si>
  <si>
    <t>Serial Number Profile</t>
  </si>
  <si>
    <t>ZMM - TRMO MM</t>
  </si>
  <si>
    <t>MARC.PRCTR</t>
  </si>
  <si>
    <t>Profit Center</t>
  </si>
  <si>
    <t>PC11010 - Guidewire</t>
  </si>
  <si>
    <t>Foreign Trade Export</t>
  </si>
  <si>
    <t>MARC.STAWN</t>
  </si>
  <si>
    <t>Commodity Code/Import Code Number for Foreign Trade</t>
  </si>
  <si>
    <t>123456789</t>
  </si>
  <si>
    <t>MARC.HERKL</t>
  </si>
  <si>
    <t>Country of origin of the material</t>
  </si>
  <si>
    <t>de</t>
  </si>
  <si>
    <t>MARC.ITARK</t>
  </si>
  <si>
    <t>Military Goods</t>
  </si>
  <si>
    <t>Purchasing &amp; Production data</t>
  </si>
  <si>
    <t>Purchasing</t>
  </si>
  <si>
    <t>MARA.EKWSL</t>
  </si>
  <si>
    <t>Purchasing Value Key</t>
  </si>
  <si>
    <t>1</t>
  </si>
  <si>
    <t>MARC.EKGRP</t>
  </si>
  <si>
    <t>Purchasing Group</t>
  </si>
  <si>
    <t>ZS2 - SP Fin. prod. CV</t>
  </si>
  <si>
    <t>MARC.WEBAZ</t>
  </si>
  <si>
    <t>Goods Receipt Processing Time in Days</t>
  </si>
  <si>
    <t>MARC.KAUTB</t>
  </si>
  <si>
    <t>Indicator: "automatic purchase order allowed"</t>
  </si>
  <si>
    <t>þ</t>
  </si>
  <si>
    <t>MARC.KORDB</t>
  </si>
  <si>
    <t>Indicator: Source list requirement</t>
  </si>
  <si>
    <t>source list required</t>
  </si>
  <si>
    <t>MARC.MMSTA</t>
  </si>
  <si>
    <t>Plant-Specific Material Status</t>
  </si>
  <si>
    <t>= Cross Plant Material Status</t>
  </si>
  <si>
    <t>MRP 1</t>
  </si>
  <si>
    <t>MARC.DISMM</t>
  </si>
  <si>
    <t>MRP Type (Standard Item, Non-Standard Item, manual reorder point)</t>
  </si>
  <si>
    <t xml:space="preserve">P3 -Standard item MRP, fixing type -3- </t>
  </si>
  <si>
    <t>MARC.DISPO</t>
  </si>
  <si>
    <t>MRP Controller (used for QA release, OEM= 041 &amp; Ultimaster = 043)</t>
  </si>
  <si>
    <t>P010 - 043 - DES ULTIMASTER</t>
  </si>
  <si>
    <t>MARC.DISGR</t>
  </si>
  <si>
    <t>MRP Group (Important for MRP Run, HAWA=Z001)</t>
  </si>
  <si>
    <t>Z001 - Rep manufacturing</t>
  </si>
  <si>
    <t>MARC.MINBE</t>
  </si>
  <si>
    <t>Reorder Point</t>
  </si>
  <si>
    <t>MARC.DISLS</t>
  </si>
  <si>
    <t>LotSize (PO placement frequency)</t>
  </si>
  <si>
    <t>WB - Weekly Lot Size</t>
  </si>
  <si>
    <t>MARC.BSTRF</t>
  </si>
  <si>
    <t>Rounding Value ( Order multiple for the PO)</t>
  </si>
  <si>
    <t>MARC.MABST</t>
  </si>
  <si>
    <t>Max_Stock_Level</t>
  </si>
  <si>
    <t>MARC.BSTMI</t>
  </si>
  <si>
    <t>Minimun LotSize (minimum order qty to vendor)</t>
  </si>
  <si>
    <t>MARC.BSTMA</t>
  </si>
  <si>
    <t>Maximum LotSize</t>
  </si>
  <si>
    <t>MARC.FXHOR</t>
  </si>
  <si>
    <t>Planning time fence</t>
  </si>
  <si>
    <t>30</t>
  </si>
  <si>
    <t>MARC.BSTFE</t>
  </si>
  <si>
    <t>Fixed LotSize (only applicable if Lotsize = FX)</t>
  </si>
  <si>
    <t>MRP 2</t>
  </si>
  <si>
    <t>MARC.PLIFZ</t>
  </si>
  <si>
    <t>Planned Delivery Time in Days</t>
  </si>
  <si>
    <t>MARC.BESKZ</t>
  </si>
  <si>
    <t>Procurement Type</t>
  </si>
  <si>
    <t>F - External Procurement</t>
  </si>
  <si>
    <t>MARC.SOBSL</t>
  </si>
  <si>
    <t>Special procurement type (Stock Transfer Haasrode -&gt; UK)</t>
  </si>
  <si>
    <t>Not Applicable</t>
  </si>
  <si>
    <t>MARC.LGFSB</t>
  </si>
  <si>
    <t>Default storage location for external procurement</t>
  </si>
  <si>
    <t>1088 - EDC GENK ROD</t>
  </si>
  <si>
    <t>MARC.EISBE</t>
  </si>
  <si>
    <t>Safety Stock</t>
  </si>
  <si>
    <t>MARC.KZECH</t>
  </si>
  <si>
    <t>Determination of batch entry in the production/process order</t>
  </si>
  <si>
    <t>3 - Automatic Batch determination upon release of order</t>
  </si>
  <si>
    <t>MARC.FHORI</t>
  </si>
  <si>
    <t>SchedMarginKey</t>
  </si>
  <si>
    <t>000</t>
  </si>
  <si>
    <t>MRP 3</t>
  </si>
  <si>
    <t>MARC.VRMOD</t>
  </si>
  <si>
    <t>Consumption mode</t>
  </si>
  <si>
    <t>1 - Backward Consumption Only</t>
  </si>
  <si>
    <t>MARC.VINT1</t>
  </si>
  <si>
    <t>Consumption period: backward</t>
  </si>
  <si>
    <t>MARC.PERKZ</t>
  </si>
  <si>
    <t>Period Indicator</t>
  </si>
  <si>
    <t>M</t>
  </si>
  <si>
    <t>MARC.STRGR</t>
  </si>
  <si>
    <t>Planning strategy group</t>
  </si>
  <si>
    <t>Z7 - Planning with assembly and final assembl</t>
  </si>
  <si>
    <t>MARC.MISKZ</t>
  </si>
  <si>
    <t>MIXED MRP Indicator</t>
  </si>
  <si>
    <t>1 - Subassembly planning with final assembly</t>
  </si>
  <si>
    <t>MARC.VINT2</t>
  </si>
  <si>
    <t>Consumption period: forward</t>
  </si>
  <si>
    <t>MRP 4</t>
  </si>
  <si>
    <t>MARC.SBDKZ</t>
  </si>
  <si>
    <t>Individual/Collective indicator</t>
  </si>
  <si>
    <t>Plant &amp; Warehouse Data</t>
  </si>
  <si>
    <t>Plant Data / Storage 1</t>
  </si>
  <si>
    <t>MARA.MHDRZ</t>
  </si>
  <si>
    <t>Minimum Remaining  Shelf Life in DAYS</t>
  </si>
  <si>
    <t>MARA.MHDHB</t>
  </si>
  <si>
    <t>Total Shelf Life in DAYS</t>
  </si>
  <si>
    <t>725</t>
  </si>
  <si>
    <t>MARA.WHSTC</t>
  </si>
  <si>
    <t>Warehouse Storage Conditions (Temp)</t>
  </si>
  <si>
    <t>General Plant Data / Storage 1</t>
  </si>
  <si>
    <t>MARA.RAUBE</t>
  </si>
  <si>
    <t>SHE Expert</t>
  </si>
  <si>
    <t>Hazardous material number</t>
  </si>
  <si>
    <t>Quality Management</t>
  </si>
  <si>
    <t>MARA.QMPUR</t>
  </si>
  <si>
    <t>QM in Procurement is Active</t>
  </si>
  <si>
    <t>MARC.SSQSS</t>
  </si>
  <si>
    <t>Control Key for Quality Management in Procurement</t>
  </si>
  <si>
    <t xml:space="preserve">Z001- Release Required / Warn
</t>
  </si>
  <si>
    <t>MARC.KZDKZ</t>
  </si>
  <si>
    <t>Doc Required</t>
  </si>
  <si>
    <t>MARC.QMATA</t>
  </si>
  <si>
    <t>Material Authorization Group for Activities in QM</t>
  </si>
  <si>
    <t>TRMO01</t>
  </si>
  <si>
    <t>Inspection setup type</t>
  </si>
  <si>
    <t>OEM: Z01HU/Z05HU/Z06/Z08HU/Z17/Z18/Z89</t>
  </si>
  <si>
    <t>Accounting &amp; Costing</t>
  </si>
  <si>
    <t>Accounting 1</t>
  </si>
  <si>
    <t>MBEW.VPRSV</t>
  </si>
  <si>
    <t>Price control indicator</t>
  </si>
  <si>
    <t>S</t>
  </si>
  <si>
    <t>MBEW.STPRS</t>
  </si>
  <si>
    <t>Standard price/piece</t>
  </si>
  <si>
    <t>1255</t>
  </si>
  <si>
    <t>Currency</t>
  </si>
  <si>
    <t>EUR</t>
  </si>
  <si>
    <t>MBEW.PEINH</t>
  </si>
  <si>
    <t>Price Unit</t>
  </si>
  <si>
    <t>10000</t>
  </si>
  <si>
    <t>MBEW.BKLAS</t>
  </si>
  <si>
    <t>Valuation Class</t>
  </si>
  <si>
    <t>3100 - Trading goods</t>
  </si>
  <si>
    <t>Costing 1</t>
  </si>
  <si>
    <t>MARC.LOSGR</t>
  </si>
  <si>
    <t>Lot Size for Product Costing</t>
  </si>
  <si>
    <t>MBEW.HRKFT</t>
  </si>
  <si>
    <t>Origin Group as Subdivision of Cost Element</t>
  </si>
  <si>
    <t>2010 - TC origin</t>
  </si>
  <si>
    <t>MARC.SOBSK</t>
  </si>
  <si>
    <t xml:space="preserve">Special Procurement Type for Costing </t>
  </si>
  <si>
    <t>MBEW.EKALR</t>
  </si>
  <si>
    <t>Material Is Costed with Quantity Structure</t>
  </si>
  <si>
    <t>MBEW.HKMAT</t>
  </si>
  <si>
    <t>Material-related origin</t>
  </si>
  <si>
    <t>Costing 2</t>
  </si>
  <si>
    <t>MBEW.ZPLP2</t>
  </si>
  <si>
    <t>BU</t>
  </si>
  <si>
    <t>Deemed Cost (Planned Price 2) (Price per 10.000pcs in Euro).                Only applicable for BU TIS and TCV</t>
  </si>
  <si>
    <t>Warehousing Data</t>
  </si>
  <si>
    <t>WM Execution</t>
  </si>
  <si>
    <t>MARA.SERIAL</t>
  </si>
  <si>
    <t>Serial Number Profile (WM)</t>
  </si>
  <si>
    <t>0001 - Serial No. Requirement for Document Item</t>
  </si>
  <si>
    <t>MARA.QGRP</t>
  </si>
  <si>
    <t>Quality Inspection Group</t>
  </si>
  <si>
    <t>0001 - Group for Ad-hoc inspection</t>
  </si>
  <si>
    <t>Sign off &amp; Data entry</t>
  </si>
  <si>
    <t>-</t>
  </si>
  <si>
    <t>Requested By</t>
  </si>
  <si>
    <t>dddd</t>
  </si>
  <si>
    <t>Requested Date</t>
  </si>
  <si>
    <t>fffff</t>
  </si>
  <si>
    <t>Is the material an implantable device that remains in the body?           See also QS-702N Overview Tax rates</t>
  </si>
  <si>
    <t>Is the material subject to a reduced VAT rate in a country?                              See also QS-702N Overview Tax rates or to be checked with branches.</t>
  </si>
  <si>
    <t>In which country/countries there is a reduced VAT rate?                           If not known branches to be contacted.</t>
  </si>
  <si>
    <t>Vendor Number</t>
  </si>
  <si>
    <t>100100</t>
  </si>
  <si>
    <t>Vendor name (for OEM products)</t>
  </si>
  <si>
    <t>rrrrr</t>
  </si>
  <si>
    <t>CAS Nr.</t>
  </si>
  <si>
    <t>123596</t>
  </si>
  <si>
    <t>Origin of Input</t>
  </si>
  <si>
    <t>DE</t>
  </si>
  <si>
    <t>Origin of Input: Reference</t>
  </si>
  <si>
    <t>45643</t>
  </si>
  <si>
    <t>Material created in SAP | Date: ___/___/___</t>
  </si>
  <si>
    <t>01/01/2017</t>
  </si>
  <si>
    <t xml:space="preserve">Name and Signature </t>
  </si>
  <si>
    <t>Waiting for:</t>
  </si>
  <si>
    <t>Responsible:</t>
  </si>
  <si>
    <t>Total fields:</t>
  </si>
  <si>
    <t>Filled in:</t>
  </si>
  <si>
    <t>Result %</t>
  </si>
  <si>
    <t>Purchase Officer</t>
  </si>
  <si>
    <t>Cost Accountant</t>
  </si>
  <si>
    <t>Logistics Planner (Plant)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</si>
</sst>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Wingdings"/>
      <charset val="2"/>
    </font>
    <font>
      <sz val="10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indexed="22"/>
      </bottom>
      <diagonal/>
    </border>
    <border>
      <left/>
      <right/>
      <top style="medium">
        <color theme="0" tint="-0.34998626667073579"/>
      </top>
      <bottom style="thin">
        <color indexed="22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indexed="22"/>
      </bottom>
      <diagonal/>
    </border>
    <border>
      <left style="medium">
        <color theme="0" tint="-0.3499862666707357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theme="0" tint="-0.34998626667073579"/>
      </right>
      <top style="thin">
        <color indexed="22"/>
      </top>
      <bottom style="thin">
        <color indexed="22"/>
      </bottom>
      <diagonal/>
    </border>
    <border>
      <left style="medium">
        <color theme="0" tint="-0.34998626667073579"/>
      </left>
      <right/>
      <top style="thin">
        <color indexed="22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thin">
        <color indexed="22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 style="thin">
        <color theme="0" tint="-0.24994659260841701"/>
      </top>
      <bottom style="medium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149937437055574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14993743705557422"/>
      </bottom>
      <diagonal/>
    </border>
    <border>
      <left style="medium">
        <color theme="0" tint="-0.14990691854609822"/>
      </left>
      <right/>
      <top style="medium">
        <color theme="0" tint="-0.24994659260841701"/>
      </top>
      <bottom style="medium">
        <color theme="0" tint="-0.14990691854609822"/>
      </bottom>
      <diagonal/>
    </border>
    <border>
      <left/>
      <right/>
      <top style="medium">
        <color theme="0" tint="-0.24994659260841701"/>
      </top>
      <bottom style="medium">
        <color theme="0" tint="-0.14990691854609822"/>
      </bottom>
      <diagonal/>
    </border>
    <border>
      <left/>
      <right style="medium">
        <color theme="0" tint="-0.14990691854609822"/>
      </right>
      <top style="medium">
        <color theme="0" tint="-0.24994659260841701"/>
      </top>
      <bottom style="medium">
        <color theme="0" tint="-0.14990691854609822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</borders>
  <cellStyleXfs count="7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33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0" fillId="0" borderId="0" xfId="0" applyFill="1"/>
    <xf numFmtId="0" fontId="6" fillId="3" borderId="3" xfId="0" applyFont="1" applyFill="1" applyBorder="1" applyAlignment="1">
      <alignment horizontal="center" vertical="center" wrapText="1"/>
    </xf>
    <xf numFmtId="0" fontId="0" fillId="2" borderId="0" xfId="0" applyFont="1" applyFill="1"/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10" fillId="0" borderId="11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0" fillId="0" borderId="12" xfId="1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49" fontId="5" fillId="0" borderId="13" xfId="0" applyNumberFormat="1" applyFont="1" applyFill="1" applyBorder="1" applyAlignment="1">
      <alignment vertical="center"/>
    </xf>
    <xf numFmtId="0" fontId="10" fillId="0" borderId="12" xfId="1" applyFont="1" applyFill="1" applyBorder="1" applyAlignment="1">
      <alignment vertical="center" wrapText="1"/>
    </xf>
    <xf numFmtId="0" fontId="10" fillId="2" borderId="11" xfId="2" applyFont="1" applyFill="1" applyBorder="1" applyAlignment="1">
      <alignment vertical="center"/>
    </xf>
    <xf numFmtId="0" fontId="11" fillId="2" borderId="12" xfId="2" applyFont="1" applyFill="1" applyBorder="1" applyAlignment="1">
      <alignment vertical="center"/>
    </xf>
    <xf numFmtId="0" fontId="10" fillId="0" borderId="12" xfId="2" applyFont="1" applyFill="1" applyBorder="1" applyAlignment="1">
      <alignment vertical="center"/>
    </xf>
    <xf numFmtId="49" fontId="10" fillId="0" borderId="12" xfId="2" applyNumberFormat="1" applyFont="1" applyFill="1" applyBorder="1" applyAlignment="1">
      <alignment vertical="center"/>
    </xf>
    <xf numFmtId="0" fontId="10" fillId="0" borderId="12" xfId="3" applyFont="1" applyFill="1" applyBorder="1" applyAlignment="1">
      <alignment vertical="center"/>
    </xf>
    <xf numFmtId="49" fontId="5" fillId="5" borderId="13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1" fillId="2" borderId="14" xfId="2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5" xfId="2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0" fontId="10" fillId="0" borderId="17" xfId="2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vertical="center"/>
    </xf>
    <xf numFmtId="0" fontId="10" fillId="0" borderId="19" xfId="2" applyFont="1" applyFill="1" applyBorder="1" applyAlignment="1">
      <alignment vertical="center"/>
    </xf>
    <xf numFmtId="49" fontId="5" fillId="2" borderId="20" xfId="0" applyNumberFormat="1" applyFont="1" applyFill="1" applyBorder="1" applyAlignment="1">
      <alignment vertical="center"/>
    </xf>
    <xf numFmtId="0" fontId="10" fillId="0" borderId="21" xfId="2" applyFont="1" applyFill="1" applyBorder="1" applyAlignment="1">
      <alignment vertical="center"/>
    </xf>
    <xf numFmtId="49" fontId="5" fillId="2" borderId="22" xfId="0" applyNumberFormat="1" applyFont="1" applyFill="1" applyBorder="1" applyAlignment="1">
      <alignment vertical="center"/>
    </xf>
    <xf numFmtId="0" fontId="3" fillId="2" borderId="0" xfId="0" applyFont="1" applyFill="1"/>
    <xf numFmtId="0" fontId="10" fillId="0" borderId="23" xfId="2" applyFont="1" applyFill="1" applyBorder="1" applyAlignment="1">
      <alignment vertical="center"/>
    </xf>
    <xf numFmtId="49" fontId="5" fillId="2" borderId="24" xfId="0" applyNumberFormat="1" applyFont="1" applyFill="1" applyBorder="1" applyAlignment="1">
      <alignment vertical="center"/>
    </xf>
    <xf numFmtId="49" fontId="5" fillId="2" borderId="13" xfId="0" quotePrefix="1" applyNumberFormat="1" applyFont="1" applyFill="1" applyBorder="1" applyAlignment="1">
      <alignment vertical="center"/>
    </xf>
    <xf numFmtId="49" fontId="10" fillId="0" borderId="15" xfId="2" applyNumberFormat="1" applyFont="1" applyFill="1" applyBorder="1" applyAlignment="1">
      <alignment vertical="center"/>
    </xf>
    <xf numFmtId="0" fontId="10" fillId="0" borderId="11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49" fontId="10" fillId="0" borderId="15" xfId="3" applyNumberFormat="1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vertical="center"/>
    </xf>
    <xf numFmtId="49" fontId="5" fillId="2" borderId="18" xfId="0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1" fillId="2" borderId="25" xfId="2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vertical="center"/>
      <protection locked="0"/>
    </xf>
    <xf numFmtId="49" fontId="11" fillId="0" borderId="12" xfId="2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10" fillId="2" borderId="13" xfId="2" applyFont="1" applyFill="1" applyBorder="1" applyAlignment="1">
      <alignment vertical="center"/>
    </xf>
    <xf numFmtId="49" fontId="10" fillId="2" borderId="13" xfId="2" quotePrefix="1" applyNumberFormat="1" applyFont="1" applyFill="1" applyBorder="1" applyAlignment="1">
      <alignment vertical="center"/>
    </xf>
    <xf numFmtId="0" fontId="11" fillId="0" borderId="12" xfId="2" applyNumberFormat="1" applyFont="1" applyFill="1" applyBorder="1" applyAlignment="1" applyProtection="1">
      <alignment vertical="center"/>
      <protection locked="0"/>
    </xf>
    <xf numFmtId="0" fontId="10" fillId="2" borderId="27" xfId="2" applyFont="1" applyFill="1" applyBorder="1" applyAlignment="1">
      <alignment vertical="center"/>
    </xf>
    <xf numFmtId="0" fontId="10" fillId="0" borderId="12" xfId="0" applyFont="1" applyFill="1" applyBorder="1" applyAlignment="1" applyProtection="1">
      <alignment vertical="center"/>
      <protection locked="0"/>
    </xf>
    <xf numFmtId="0" fontId="10" fillId="0" borderId="13" xfId="2" applyFont="1" applyFill="1" applyBorder="1" applyAlignment="1">
      <alignment vertical="center"/>
    </xf>
    <xf numFmtId="0" fontId="0" fillId="2" borderId="0" xfId="0" applyFill="1" applyBorder="1"/>
    <xf numFmtId="0" fontId="10" fillId="0" borderId="12" xfId="4" applyFont="1" applyBorder="1" applyAlignment="1">
      <alignment vertical="center"/>
    </xf>
    <xf numFmtId="0" fontId="10" fillId="0" borderId="25" xfId="4" applyFont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49" fontId="10" fillId="2" borderId="12" xfId="2" applyNumberFormat="1" applyFont="1" applyFill="1" applyBorder="1" applyAlignment="1">
      <alignment vertical="center"/>
    </xf>
    <xf numFmtId="49" fontId="5" fillId="2" borderId="13" xfId="0" applyNumberFormat="1" applyFont="1" applyFill="1" applyBorder="1" applyAlignment="1" applyProtection="1">
      <alignment vertical="center"/>
      <protection locked="0"/>
    </xf>
    <xf numFmtId="49" fontId="10" fillId="2" borderId="12" xfId="2" applyNumberFormat="1" applyFont="1" applyFill="1" applyBorder="1" applyAlignment="1">
      <alignment vertical="center" wrapText="1"/>
    </xf>
    <xf numFmtId="0" fontId="10" fillId="2" borderId="12" xfId="2" applyFont="1" applyFill="1" applyBorder="1" applyAlignment="1">
      <alignment vertical="center"/>
    </xf>
    <xf numFmtId="0" fontId="10" fillId="0" borderId="12" xfId="3" applyFont="1" applyFill="1" applyBorder="1" applyAlignment="1">
      <alignment vertical="center" wrapText="1"/>
    </xf>
    <xf numFmtId="49" fontId="5" fillId="2" borderId="13" xfId="0" applyNumberFormat="1" applyFont="1" applyFill="1" applyBorder="1" applyAlignment="1">
      <alignment vertical="center" wrapText="1"/>
    </xf>
    <xf numFmtId="0" fontId="11" fillId="0" borderId="25" xfId="3" applyFont="1" applyFill="1" applyBorder="1" applyAlignment="1">
      <alignment vertical="center"/>
    </xf>
    <xf numFmtId="0" fontId="10" fillId="0" borderId="25" xfId="3" applyFont="1" applyFill="1" applyBorder="1" applyAlignment="1">
      <alignment vertical="center"/>
    </xf>
    <xf numFmtId="49" fontId="5" fillId="0" borderId="26" xfId="0" applyNumberFormat="1" applyFont="1" applyFill="1" applyBorder="1" applyAlignment="1">
      <alignment vertical="center"/>
    </xf>
    <xf numFmtId="0" fontId="10" fillId="0" borderId="11" xfId="2" applyFont="1" applyFill="1" applyBorder="1" applyAlignment="1">
      <alignment vertical="center"/>
    </xf>
    <xf numFmtId="0" fontId="11" fillId="0" borderId="12" xfId="2" applyFont="1" applyFill="1" applyBorder="1" applyAlignment="1">
      <alignment vertical="center"/>
    </xf>
    <xf numFmtId="49" fontId="13" fillId="6" borderId="13" xfId="0" applyNumberFormat="1" applyFont="1" applyFill="1" applyBorder="1" applyAlignment="1">
      <alignment horizontal="center" vertical="center"/>
    </xf>
    <xf numFmtId="49" fontId="10" fillId="0" borderId="12" xfId="3" applyNumberFormat="1" applyFont="1" applyFill="1" applyBorder="1" applyAlignment="1">
      <alignment vertical="center"/>
    </xf>
    <xf numFmtId="49" fontId="10" fillId="2" borderId="13" xfId="2" applyNumberFormat="1" applyFont="1" applyFill="1" applyBorder="1" applyAlignment="1">
      <alignment vertical="center"/>
    </xf>
    <xf numFmtId="49" fontId="10" fillId="0" borderId="12" xfId="5" applyNumberFormat="1" applyFont="1" applyFill="1" applyBorder="1" applyAlignment="1">
      <alignment vertical="center"/>
    </xf>
    <xf numFmtId="0" fontId="10" fillId="0" borderId="11" xfId="6" applyNumberFormat="1" applyFont="1" applyFill="1" applyBorder="1" applyAlignment="1" applyProtection="1">
      <alignment vertical="center"/>
      <protection locked="0"/>
    </xf>
    <xf numFmtId="0" fontId="11" fillId="0" borderId="12" xfId="6" applyNumberFormat="1" applyFont="1" applyFill="1" applyBorder="1" applyAlignment="1" applyProtection="1">
      <alignment vertical="center"/>
      <protection locked="0"/>
    </xf>
    <xf numFmtId="49" fontId="10" fillId="0" borderId="12" xfId="6" applyNumberFormat="1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10" fillId="2" borderId="12" xfId="2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14" fillId="0" borderId="13" xfId="2" applyFont="1" applyFill="1" applyBorder="1" applyAlignment="1">
      <alignment vertical="center"/>
    </xf>
    <xf numFmtId="0" fontId="0" fillId="0" borderId="33" xfId="0" applyFont="1" applyFill="1" applyBorder="1" applyAlignment="1" applyProtection="1">
      <alignment vertical="center"/>
      <protection locked="0"/>
    </xf>
    <xf numFmtId="0" fontId="2" fillId="2" borderId="0" xfId="0" applyFont="1" applyFill="1"/>
    <xf numFmtId="0" fontId="14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15" fillId="0" borderId="0" xfId="0" applyFont="1" applyFill="1" applyBorder="1"/>
    <xf numFmtId="0" fontId="0" fillId="0" borderId="0" xfId="0" applyFill="1" applyBorder="1"/>
    <xf numFmtId="0" fontId="4" fillId="3" borderId="34" xfId="0" applyFont="1" applyFill="1" applyBorder="1" applyAlignment="1">
      <alignment vertical="center"/>
    </xf>
    <xf numFmtId="0" fontId="4" fillId="3" borderId="35" xfId="0" quotePrefix="1" applyFont="1" applyFill="1" applyBorder="1" applyAlignment="1">
      <alignment vertical="center"/>
    </xf>
    <xf numFmtId="0" fontId="4" fillId="3" borderId="35" xfId="0" applyFont="1" applyFill="1" applyBorder="1"/>
    <xf numFmtId="0" fontId="4" fillId="3" borderId="36" xfId="0" applyFont="1" applyFill="1" applyBorder="1"/>
    <xf numFmtId="0" fontId="3" fillId="2" borderId="37" xfId="0" applyFont="1" applyFill="1" applyBorder="1"/>
    <xf numFmtId="0" fontId="4" fillId="2" borderId="35" xfId="0" applyFont="1" applyFill="1" applyBorder="1" applyAlignment="1">
      <alignment vertical="center"/>
    </xf>
    <xf numFmtId="0" fontId="1" fillId="2" borderId="35" xfId="0" applyFont="1" applyFill="1" applyBorder="1"/>
    <xf numFmtId="0" fontId="3" fillId="2" borderId="38" xfId="0" applyFont="1" applyFill="1" applyBorder="1"/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2" borderId="41" xfId="0" applyFont="1" applyFill="1" applyBorder="1" applyAlignment="1">
      <alignment horizontal="left" vertical="top"/>
    </xf>
    <xf numFmtId="9" fontId="0" fillId="2" borderId="42" xfId="0" applyNumberFormat="1" applyFont="1" applyFill="1" applyBorder="1" applyAlignment="1">
      <alignment horizontal="left" vertical="top"/>
    </xf>
    <xf numFmtId="0" fontId="0" fillId="0" borderId="43" xfId="0" applyFont="1" applyFill="1" applyBorder="1" applyAlignment="1">
      <alignment horizontal="left" vertical="top" wrapText="1"/>
    </xf>
    <xf numFmtId="0" fontId="16" fillId="3" borderId="44" xfId="0" applyFont="1" applyFill="1" applyBorder="1"/>
    <xf numFmtId="0" fontId="16" fillId="3" borderId="45" xfId="0" applyFont="1" applyFill="1" applyBorder="1"/>
    <xf numFmtId="0" fontId="16" fillId="3" borderId="46" xfId="0" applyFont="1" applyFill="1" applyBorder="1"/>
    <xf numFmtId="164" fontId="16" fillId="3" borderId="47" xfId="0" applyNumberFormat="1" applyFont="1" applyFill="1" applyBorder="1" applyAlignment="1">
      <alignment horizontal="left" vertical="top"/>
    </xf>
    <xf numFmtId="0" fontId="0" fillId="0" borderId="48" xfId="0" applyFont="1" applyBorder="1"/>
    <xf numFmtId="0" fontId="0" fillId="0" borderId="0" xfId="0" applyAlignment="1">
      <alignment vertical="center"/>
    </xf>
    <xf numFmtId="2" fontId="0" fillId="0" borderId="0" xfId="0" quotePrefix="1" applyNumberFormat="1" applyBorder="1" applyAlignment="1">
      <alignment horizontal="right"/>
    </xf>
    <xf numFmtId="0" fontId="0" fillId="0" borderId="49" xfId="0" applyBorder="1" applyAlignment="1">
      <alignment horizontal="left" vertical="top"/>
    </xf>
    <xf numFmtId="0" fontId="0" fillId="0" borderId="44" xfId="0" quotePrefix="1" applyFont="1" applyBorder="1" applyAlignment="1">
      <alignment horizontal="left"/>
    </xf>
    <xf numFmtId="2" fontId="0" fillId="0" borderId="46" xfId="0" quotePrefix="1" applyNumberFormat="1" applyBorder="1" applyAlignment="1">
      <alignment horizontal="right"/>
    </xf>
    <xf numFmtId="0" fontId="0" fillId="0" borderId="47" xfId="0" applyBorder="1" applyAlignment="1">
      <alignment horizontal="left" vertical="top"/>
    </xf>
    <xf numFmtId="2" fontId="0" fillId="0" borderId="44" xfId="0" applyNumberFormat="1" applyFill="1" applyBorder="1"/>
    <xf numFmtId="0" fontId="0" fillId="0" borderId="46" xfId="0" applyFill="1" applyBorder="1"/>
    <xf numFmtId="9" fontId="3" fillId="0" borderId="46" xfId="0" applyNumberFormat="1" applyFont="1" applyFill="1" applyBorder="1"/>
    <xf numFmtId="2" fontId="0" fillId="0" borderId="47" xfId="0" applyNumberFormat="1" applyFill="1" applyBorder="1"/>
    <xf numFmtId="0" fontId="0" fillId="0" borderId="0" xfId="0" quotePrefix="1" applyFill="1"/>
    <xf numFmtId="0" fontId="0" fillId="7" borderId="0" xfId="0" applyFill="1" applyAlignment="1">
      <alignment vertical="center"/>
    </xf>
    <xf numFmtId="0" fontId="0" fillId="7" borderId="0" xfId="0" applyFill="1" applyBorder="1" applyAlignment="1">
      <alignment horizontal="right" vertical="center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horizontal="left" vertical="center" wrapText="1"/>
    </xf>
  </cellXfs>
  <cellStyles count="7">
    <cellStyle name="Normal 3" xfId="5"/>
    <cellStyle name="Normal_FERT" xfId="4"/>
    <cellStyle name="Normal_HALB" xfId="1"/>
    <cellStyle name="Normal_HAWA" xfId="2"/>
    <cellStyle name="Normal_Sheet1" xfId="6"/>
    <cellStyle name="Normal_Sheet6" xfId="3"/>
    <cellStyle name="Обычный" xfId="0" builtinId="0"/>
  </cellStyles>
  <dxfs count="5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rumoemea.sharepoint.com/sites/teamrooms/masterdatacreation/Data%20files/Copy%20of%20QS-702+-+FORMS%20inworks%20Original_last_working_HAWA_OEM_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rumoemea.sharepoint.com/sites/teamrooms/masterdatacreation/Data%20files/QS-702+-+FORMS_TEST_ROH_INCORRECT_%2027062017%20partly%20hide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E22578/Desktop/QS-702/QS-702%20ABCDEFGH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85873/AppData/Local/Microsoft/Windows/Temporary%20Internet%20Files/Content.Outlook/R5HRD7CM/SAP%20MDG%20Process/Material%20creation/Forms/QS-702ABCDE%20update%20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A Intro"/>
      <sheetName val="QS-702A Decision flow Mat Type"/>
      <sheetName val="QS-702B Equipment flow "/>
      <sheetName val="Sharepoint"/>
      <sheetName val="QS-702C HAWA OCP-Trading Goods"/>
      <sheetName val="QS-702D HAWA OEM-Trading Goods"/>
      <sheetName val="QS-702E ROH - Raw Materials"/>
      <sheetName val="QS-702F HALB - Semi fin. goods"/>
      <sheetName val="Do not touch"/>
      <sheetName val="Do nt touch"/>
      <sheetName val="QS-702G FERT-Fin. Goods Belgium"/>
      <sheetName val="QS-702G FERT - Fin. Goods UK"/>
      <sheetName val="Do not touch (2)"/>
      <sheetName val="QS-702AC Tubing Set Derivations"/>
      <sheetName val="QS-702AE Inspection Type setup"/>
      <sheetName val=" QS-702H DIEN - Service"/>
      <sheetName val=" QS-702I VERP - Packaging"/>
      <sheetName val=" QS-702J UNBW - Non Valuated"/>
      <sheetName val=" QS-702K ZDLR - Fixed asset"/>
      <sheetName val="Sheet9"/>
      <sheetName val="Sheet10"/>
      <sheetName val="Sheet11"/>
      <sheetName val="QS-702L ERSA -Spare Parts "/>
      <sheetName val="Data Validation"/>
      <sheetName val="Sheet2 (2)"/>
      <sheetName val="Sheet1"/>
      <sheetName val="Sheet2"/>
      <sheetName val="Sheet3"/>
      <sheetName val="Sheet4"/>
      <sheetName val="QS-702AA Material group Info"/>
      <sheetName val="QS-702AB Overview Tax rates"/>
      <sheetName val="QS-702AD Field Descriptions"/>
    </sheetNames>
    <sheetDataSet>
      <sheetData sheetId="0"/>
      <sheetData sheetId="1"/>
      <sheetData sheetId="2"/>
      <sheetData sheetId="3"/>
      <sheetData sheetId="4">
        <row r="3">
          <cell r="B3" t="str">
            <v>MATERIAL CREATION AND MAINTENANCE FORM: Trading Goods (purchased FP) OCP to be handled by BU</v>
          </cell>
          <cell r="I3" t="str">
            <v>HAWA</v>
          </cell>
        </row>
      </sheetData>
      <sheetData sheetId="5">
        <row r="3">
          <cell r="B3" t="str">
            <v>MATERIAL CREATION AND MAINTENANCE FORM: Trading Goods (purchased FP) OEM to be handled by BU</v>
          </cell>
          <cell r="I3" t="str">
            <v>HAWA</v>
          </cell>
        </row>
        <row r="6">
          <cell r="I6" t="str">
            <v>azerty</v>
          </cell>
        </row>
      </sheetData>
      <sheetData sheetId="6">
        <row r="3">
          <cell r="B3" t="str">
            <v>MATERIAL CREATION AND MAINTENANCE FORM: Raw Materials</v>
          </cell>
          <cell r="I3" t="str">
            <v>ROH</v>
          </cell>
        </row>
      </sheetData>
      <sheetData sheetId="7">
        <row r="3">
          <cell r="B3" t="str">
            <v>MATERIAL CREATION AND MAINTENANCE FORM: Semi finished (2SF* and *_(N)S materials)</v>
          </cell>
          <cell r="I3" t="str">
            <v>HALB</v>
          </cell>
        </row>
      </sheetData>
      <sheetData sheetId="8"/>
      <sheetData sheetId="9"/>
      <sheetData sheetId="10">
        <row r="3">
          <cell r="B3" t="str">
            <v>MATERIAL CREATION AND MAINTENANCE FORM: Finished Goods (manufactured FP)</v>
          </cell>
          <cell r="I3" t="str">
            <v>FERT</v>
          </cell>
        </row>
      </sheetData>
      <sheetData sheetId="11">
        <row r="3">
          <cell r="B3" t="str">
            <v>MATERIAL CREATION AND MAINTENANCE FORM: Finished Goods (manufactured FP)</v>
          </cell>
          <cell r="I3" t="str">
            <v>FERT UK</v>
          </cell>
        </row>
      </sheetData>
      <sheetData sheetId="12">
        <row r="1">
          <cell r="E1" t="str">
            <v>PC</v>
          </cell>
          <cell r="H1" t="str">
            <v>MP: MB - Monthly Lot Size</v>
          </cell>
          <cell r="K1" t="str">
            <v>Z001 - Rounding to full Boxes</v>
          </cell>
          <cell r="O1" t="str">
            <v>PC</v>
          </cell>
          <cell r="T1" t="str">
            <v>0 days</v>
          </cell>
          <cell r="U1" t="str">
            <v>0 day</v>
          </cell>
          <cell r="AK1" t="str">
            <v xml:space="preserve">Y1 - In creation    </v>
          </cell>
          <cell r="AN1" t="str">
            <v xml:space="preserve">P3 -Standard item MRP, fixing type -3- </v>
          </cell>
          <cell r="AO1" t="str">
            <v xml:space="preserve">P3 -Standard item MRP, fixing type -3- </v>
          </cell>
          <cell r="BR1" t="str">
            <v>Not applicable</v>
          </cell>
          <cell r="BU1" t="str">
            <v xml:space="preserve">P010 - 001 - global MRP control 
</v>
          </cell>
          <cell r="BZ1" t="str">
            <v>010 MP - M00 Partial Pickings</v>
          </cell>
          <cell r="CB1" t="str">
            <v>001 Central whse (full WM) - 001 High Rack Storage</v>
          </cell>
          <cell r="CG1" t="str">
            <v>NA - not applicable</v>
          </cell>
          <cell r="CH1" t="str">
            <v>NA - not applicable</v>
          </cell>
          <cell r="CI1" t="str">
            <v>0101 - NN 18-19G SHORT</v>
          </cell>
          <cell r="CJ1" t="str">
            <v>EV - FP FROM VASCUTE</v>
          </cell>
          <cell r="CL1" t="str">
            <v>No Batteries</v>
          </cell>
          <cell r="CM1" t="str">
            <v>No Batteries</v>
          </cell>
          <cell r="CN1" t="str">
            <v>No Batteries</v>
          </cell>
          <cell r="CO1" t="str">
            <v>No Batteries</v>
          </cell>
        </row>
        <row r="2">
          <cell r="E2" t="str">
            <v>L</v>
          </cell>
          <cell r="H2" t="str">
            <v>MP Silo: HB - Replenish to maximum stock level</v>
          </cell>
          <cell r="K2" t="str">
            <v>Z002 - Rounding to full Carton</v>
          </cell>
          <cell r="O2" t="str">
            <v>L</v>
          </cell>
          <cell r="T2" t="str">
            <v>2 days (UK)</v>
          </cell>
          <cell r="U2" t="str">
            <v>1 day</v>
          </cell>
          <cell r="AK2" t="str">
            <v>Y2 - Blocked for use in pr ord</v>
          </cell>
          <cell r="AN2" t="str">
            <v>VB - Manual reorder point planning</v>
          </cell>
          <cell r="AO2" t="str">
            <v>VB - Manual reorder point planning</v>
          </cell>
          <cell r="AW2" t="str">
            <v>1 - Terumo (Philippines) Corp.</v>
          </cell>
          <cell r="BC2" t="str">
            <v>1 - 3106087</v>
          </cell>
          <cell r="BR2" t="str">
            <v>1 - GLIDECATH oven</v>
          </cell>
          <cell r="BU2" t="str">
            <v>P010 - 002 - MP Needle assembl.</v>
          </cell>
          <cell r="BZ2" t="str">
            <v>010 MP - M10 Main Whs Kraan 1 Ben</v>
          </cell>
          <cell r="CB2" t="str">
            <v>001 Central whse (full WM) - 002 Shelf Storage</v>
          </cell>
          <cell r="CG2" t="str">
            <v>NU - Not USED</v>
          </cell>
          <cell r="CH2" t="str">
            <v>01 - NN</v>
          </cell>
          <cell r="CI2" t="str">
            <v>0102 - NN 19-19G LONG</v>
          </cell>
          <cell r="CJ2" t="str">
            <v>FN - NSTD FP (TE)</v>
          </cell>
          <cell r="CL2" t="str">
            <v>A102010030 - Alkaline LR6/ZR6 AA</v>
          </cell>
          <cell r="CM2" t="str">
            <v>A102010030 - Alkaline LR6/ZR6 AA</v>
          </cell>
          <cell r="CN2" t="str">
            <v>A102010030 - Alkaline LR6/ZR6 AA</v>
          </cell>
          <cell r="CO2" t="str">
            <v>A102010030 - Alkaline LR6/ZR6 AA</v>
          </cell>
        </row>
        <row r="3">
          <cell r="E3" t="str">
            <v>M</v>
          </cell>
          <cell r="H3" t="str">
            <v>UK plant: WB - Weekly Lot Size</v>
          </cell>
          <cell r="K3" t="str">
            <v>Not Applicable</v>
          </cell>
          <cell r="O3" t="str">
            <v>M</v>
          </cell>
          <cell r="T3" t="str">
            <v>4 days</v>
          </cell>
          <cell r="AK3" t="str">
            <v>Y3 - Discontinued</v>
          </cell>
          <cell r="AN3" t="str">
            <v>PD - MRP</v>
          </cell>
          <cell r="AO3" t="str">
            <v>Z3 - NON Standard item, MRP, fixing type -3-</v>
          </cell>
          <cell r="AW3" t="str">
            <v>2 - TCVS - Ann Arbor</v>
          </cell>
          <cell r="BC3" t="str">
            <v>2 - 3123690</v>
          </cell>
          <cell r="BR3" t="str">
            <v>2 - HRT RF oven gro</v>
          </cell>
          <cell r="BU3" t="str">
            <v>P010 - 003 - MP Key needle</v>
          </cell>
          <cell r="BZ3" t="str">
            <v>010 MP - M11 Main Whs Kraan 1 Bov</v>
          </cell>
          <cell r="CB3" t="str">
            <v>001 Central whse (full WM) - 003 Open Storage</v>
          </cell>
          <cell r="CG3" t="str">
            <v>01 - HOSPITAL</v>
          </cell>
          <cell r="CH3" t="str">
            <v>02 - SS</v>
          </cell>
          <cell r="CI3" t="str">
            <v>0103 - NN 20-27G SHORT</v>
          </cell>
          <cell r="CJ3" t="str">
            <v>FS - FP (TE)</v>
          </cell>
          <cell r="CL3" t="str">
            <v>A106010681 - Li Coin CR2025, A</v>
          </cell>
          <cell r="CM3" t="str">
            <v>A106010681 - Li Coin CR2025, A</v>
          </cell>
          <cell r="CN3" t="str">
            <v>A106010681 - Li Coin CR2025, A</v>
          </cell>
          <cell r="CO3" t="str">
            <v>A106010681 - Li Coin CR2025, A</v>
          </cell>
        </row>
        <row r="4">
          <cell r="O4" t="str">
            <v>KG</v>
          </cell>
          <cell r="AK4" t="str">
            <v xml:space="preserve">Y4 - Total block    </v>
          </cell>
          <cell r="AN4" t="str">
            <v>Z3 - NON Standard item, MRP, fixing type -3-</v>
          </cell>
          <cell r="AW4" t="str">
            <v>3 - Terumo Corporation</v>
          </cell>
          <cell r="BC4" t="str">
            <v>3 - 3128657</v>
          </cell>
          <cell r="BR4" t="str">
            <v>3 - STD OPTITORQUE</v>
          </cell>
          <cell r="BU4" t="str">
            <v>P010 - 004 - MP KN safety</v>
          </cell>
          <cell r="BZ4" t="str">
            <v>010 MP - M12 Main Whs Kraan 2 Ben</v>
          </cell>
          <cell r="CB4" t="str">
            <v>001 Central whse (full WM) - 004 Bulk Storage</v>
          </cell>
          <cell r="CG4" t="str">
            <v>02 - LABO</v>
          </cell>
          <cell r="CH4" t="str">
            <v>03 - INS</v>
          </cell>
          <cell r="CI4" t="str">
            <v>0104 - NN 20-27G SHORT.</v>
          </cell>
          <cell r="CJ4" t="str">
            <v>FU - FP from TUK</v>
          </cell>
          <cell r="CL4" t="str">
            <v>A111010040 - Recharge Pb acid, A 175g</v>
          </cell>
          <cell r="CM4" t="str">
            <v>A111010040 - Recharge Pb acid, A 175g</v>
          </cell>
          <cell r="CN4" t="str">
            <v>A111010040 - Recharge Pb acid, A 175g</v>
          </cell>
          <cell r="CO4" t="str">
            <v>A111010040 - Recharge Pb acid, A 175g</v>
          </cell>
        </row>
        <row r="5">
          <cell r="T5" t="str">
            <v>0 days</v>
          </cell>
          <cell r="AK5" t="str">
            <v>Y5 - Blocked for task list/ BOM</v>
          </cell>
          <cell r="AW5" t="str">
            <v>4 - Terumo Europe NV</v>
          </cell>
          <cell r="BC5" t="str">
            <v>4 - 3131949</v>
          </cell>
          <cell r="BU5" t="str">
            <v>P010 - 005 - MP Blister Needle</v>
          </cell>
          <cell r="BZ5" t="str">
            <v>010 MP - M13 Main Whs Kraan 2 Bov</v>
          </cell>
          <cell r="CB5" t="str">
            <v>001 Central whse (full WM) - 005 Fixed Bin Storage</v>
          </cell>
          <cell r="CG5" t="str">
            <v>03 - TRANSFUSION</v>
          </cell>
          <cell r="CH5" t="str">
            <v>04 - SR</v>
          </cell>
          <cell r="CI5" t="str">
            <v>0105 - NN 20-27G LONG</v>
          </cell>
          <cell r="CJ5" t="str">
            <v>F1 - FP from TC</v>
          </cell>
          <cell r="CL5" t="str">
            <v>A111010130 - Recharge Pb acid, A 625g</v>
          </cell>
          <cell r="CM5" t="str">
            <v>A111010130 - Recharge Pb acid, A 625g</v>
          </cell>
          <cell r="CN5" t="str">
            <v>A111010130 - Recharge Pb acid, A 625g</v>
          </cell>
          <cell r="CO5" t="str">
            <v>A111010130 - Recharge Pb acid, A 625g</v>
          </cell>
        </row>
        <row r="6">
          <cell r="T6" t="str">
            <v>2 days (if UK)</v>
          </cell>
          <cell r="AK6" t="str">
            <v xml:space="preserve">Y6 - Released     </v>
          </cell>
          <cell r="AW6" t="str">
            <v>5 - Terumo Medical Corporation</v>
          </cell>
          <cell r="BC6" t="str">
            <v>5 - 3136177</v>
          </cell>
          <cell r="BU6" t="str">
            <v>P010 - 006 - MP syringe</v>
          </cell>
          <cell r="BZ6" t="str">
            <v>010 MP - M14 Main Whs Kraan 3 FP</v>
          </cell>
          <cell r="CB6" t="str">
            <v>001 Central whse (full WM) - 006 Hazardous Materials Whse</v>
          </cell>
          <cell r="CG6" t="str">
            <v>04 - RADIFOCUS</v>
          </cell>
          <cell r="CH6" t="str">
            <v>05 - SV</v>
          </cell>
          <cell r="CI6" t="str">
            <v>0106 - BULK NEEDLE</v>
          </cell>
          <cell r="CJ6" t="str">
            <v>F3 - FP  TMC</v>
          </cell>
          <cell r="CL6" t="str">
            <v>A111010260 - Recharge Pb acid, A 1275g</v>
          </cell>
          <cell r="CM6" t="str">
            <v>A111010260 - Recharge Pb acid, A 1275g</v>
          </cell>
          <cell r="CN6" t="str">
            <v>A111010260 - Recharge Pb acid, A 1275g</v>
          </cell>
          <cell r="CO6" t="str">
            <v>A111010260 - Recharge Pb acid, A 1275g</v>
          </cell>
        </row>
        <row r="7">
          <cell r="AK7" t="str">
            <v xml:space="preserve">Z1 - Verify Measurements    </v>
          </cell>
          <cell r="AW7" t="str">
            <v>6 - TMP (Hangzhou) Co, Ltd</v>
          </cell>
          <cell r="BC7" t="str">
            <v>6 - 3136378</v>
          </cell>
          <cell r="BU7" t="str">
            <v>P010 - 007 - MP Venosafe</v>
          </cell>
          <cell r="BZ7" t="str">
            <v>010 MP - M20 Solvent</v>
          </cell>
          <cell r="CB7" t="str">
            <v>001 Central whse (full WM) - 007 Pallet Storage</v>
          </cell>
          <cell r="CG7" t="str">
            <v>05 - CARDIOVASCULAR</v>
          </cell>
          <cell r="CH7" t="str">
            <v>06 - DN</v>
          </cell>
          <cell r="CI7" t="str">
            <v>0107 - KEY PACK</v>
          </cell>
          <cell r="CJ7" t="str">
            <v>F4 - FP  PENPOL</v>
          </cell>
          <cell r="CL7" t="str">
            <v>A111010480 - Recharge Pb acid, A 2375g</v>
          </cell>
          <cell r="CM7" t="str">
            <v>A111010480 - Recharge Pb acid, A 2375g</v>
          </cell>
          <cell r="CN7" t="str">
            <v>A111010480 - Recharge Pb acid, A 2375g</v>
          </cell>
          <cell r="CO7" t="str">
            <v>A111010480 - Recharge Pb acid, A 2375g</v>
          </cell>
        </row>
        <row r="8">
          <cell r="A8" t="str">
            <v>Piece</v>
          </cell>
          <cell r="H8" t="str">
            <v>EX - Lot-for-Lot order quantity (UK: _NS)</v>
          </cell>
          <cell r="AW8" t="str">
            <v>8 - MicroVention, Inc.</v>
          </cell>
          <cell r="BC8" t="str">
            <v>7 - 3142930</v>
          </cell>
          <cell r="BU8" t="str">
            <v>P010 - 008 - MP Venoject needle</v>
          </cell>
          <cell r="BZ8" t="str">
            <v>010 MP - M21 Frigo</v>
          </cell>
          <cell r="CB8" t="str">
            <v>001 Central whse (full WM) - 010 High Rack with ID Point</v>
          </cell>
          <cell r="CG8" t="str">
            <v>06 - DIABETES</v>
          </cell>
          <cell r="CH8" t="str">
            <v>07 - INF.PUMP</v>
          </cell>
          <cell r="CI8" t="str">
            <v>0108 - BLUNT NEEDLE</v>
          </cell>
          <cell r="CJ8" t="str">
            <v>F5 - FP  PHILIPPINES</v>
          </cell>
          <cell r="CL8" t="str">
            <v>A111010500 - Recharge Pb acid, A 2475g</v>
          </cell>
          <cell r="CM8" t="str">
            <v>A111010500 - Recharge Pb acid, A 2475g</v>
          </cell>
          <cell r="CN8" t="str">
            <v>A111010500 - Recharge Pb acid, A 2475g</v>
          </cell>
          <cell r="CO8" t="str">
            <v>A111010500 - Recharge Pb acid, A 2475g</v>
          </cell>
        </row>
        <row r="9">
          <cell r="A9" t="str">
            <v>Meter</v>
          </cell>
          <cell r="E9" t="str">
            <v>NORM</v>
          </cell>
          <cell r="H9" t="str">
            <v>WB - Weekly Lot Size (P010: 2SF*;*_NS;*_S)</v>
          </cell>
          <cell r="AQ9" t="str">
            <v>P3 - MRP, produced on forecast</v>
          </cell>
          <cell r="AW9" t="str">
            <v>9 - Biocompatibles UK, Ltd.</v>
          </cell>
          <cell r="BC9" t="str">
            <v>8 - 3158109</v>
          </cell>
          <cell r="BU9" t="str">
            <v>P010 - 009 - MP outsource diab.</v>
          </cell>
          <cell r="BZ9" t="str">
            <v>010 MP - M22 Transmed - 2bdeleted</v>
          </cell>
          <cell r="CB9" t="str">
            <v>001 Central whse (full WM) - 011 ID Point for St.Ty.010</v>
          </cell>
          <cell r="CG9" t="str">
            <v>07 - VASCUTEK</v>
          </cell>
          <cell r="CH9" t="str">
            <v>08 - SS PUMP</v>
          </cell>
          <cell r="CI9" t="str">
            <v>0109 - to define</v>
          </cell>
          <cell r="CJ9" t="str">
            <v>F8 - Purchased Fin.P</v>
          </cell>
          <cell r="CL9" t="str">
            <v>A111010520 - Recharge Pb acid, A 2575g</v>
          </cell>
          <cell r="CM9" t="str">
            <v>A111010520 - Recharge Pb acid, A 2575g</v>
          </cell>
          <cell r="CN9" t="str">
            <v>A111010520 - Recharge Pb acid, A 2575g</v>
          </cell>
          <cell r="CO9" t="str">
            <v>A111010520 - Recharge Pb acid, A 2575g</v>
          </cell>
        </row>
        <row r="10">
          <cell r="A10" t="str">
            <v>CM</v>
          </cell>
          <cell r="E10" t="str">
            <v>ZGPS</v>
          </cell>
          <cell r="AQ10" t="str">
            <v>F3 - MRP, only produced on order</v>
          </cell>
          <cell r="AW10" t="str">
            <v>10 - Terumo Clinical Supply</v>
          </cell>
          <cell r="BC10" t="str">
            <v>9 - 3166014</v>
          </cell>
          <cell r="BR10" t="str">
            <v>Batch Management</v>
          </cell>
          <cell r="BU10" t="str">
            <v>P010 - 010 - MP SV</v>
          </cell>
          <cell r="BZ10" t="str">
            <v>010 MP - M25 Production zone</v>
          </cell>
          <cell r="CB10" t="str">
            <v>001 Central whse (full WM) - 012 Block Storage with SUs</v>
          </cell>
          <cell r="CG10" t="str">
            <v>1 - PHASE 2</v>
          </cell>
          <cell r="CH10" t="str">
            <v>09 - ET</v>
          </cell>
          <cell r="CI10" t="str">
            <v>0110 - NN OTHERS</v>
          </cell>
          <cell r="CJ10" t="str">
            <v>F9 - FP Other Terumo</v>
          </cell>
          <cell r="CL10" t="str">
            <v>A111010780 - Recharge Pb acid, A 3875g</v>
          </cell>
          <cell r="CM10" t="str">
            <v>A111010780 - Recharge Pb acid, A 3875g</v>
          </cell>
          <cell r="CN10" t="str">
            <v>A111010780 - Recharge Pb acid, A 3875g</v>
          </cell>
          <cell r="CO10" t="str">
            <v>A111010780 - Recharge Pb acid, A 3875g</v>
          </cell>
        </row>
        <row r="11">
          <cell r="A11" t="str">
            <v>GAL</v>
          </cell>
          <cell r="AQ11" t="str">
            <v>Z3 - NON Standard item, MRP, fixing type -3-</v>
          </cell>
          <cell r="AW11" t="str">
            <v>11 - Kaneka Corporation</v>
          </cell>
          <cell r="BC11" t="str">
            <v>10 - 3171860</v>
          </cell>
          <cell r="BR11" t="str">
            <v>No Batch Management</v>
          </cell>
          <cell r="BU11" t="str">
            <v>P010 - 011 - MP outs hold-HQSAF</v>
          </cell>
          <cell r="BZ11" t="str">
            <v>010 MP - M30 MP Outbound</v>
          </cell>
          <cell r="CB11" t="str">
            <v>001 Central whse (full WM) - 013 Pick Point for St.Ty.012</v>
          </cell>
          <cell r="CG11" t="str">
            <v>08 - 08</v>
          </cell>
          <cell r="CH11" t="str">
            <v>10 - GLOVES</v>
          </cell>
          <cell r="CI11" t="str">
            <v>0199 - NEEDLES COORECT</v>
          </cell>
          <cell r="CJ11" t="str">
            <v>HP - Half-fin.Prod.</v>
          </cell>
          <cell r="CL11" t="str">
            <v>A111011400 - Recharge Pb acid, A 8950g</v>
          </cell>
          <cell r="CM11" t="str">
            <v>A111011400 - Recharge Pb acid, A 8950g</v>
          </cell>
          <cell r="CN11" t="str">
            <v>A111011400 - Recharge Pb acid, A 8950g</v>
          </cell>
          <cell r="CO11" t="str">
            <v>A111011400 - Recharge Pb acid, A 8950g</v>
          </cell>
        </row>
        <row r="12">
          <cell r="A12" t="str">
            <v>KG</v>
          </cell>
          <cell r="H12" t="str">
            <v>MB - Monthly Lot Size</v>
          </cell>
          <cell r="K12" t="str">
            <v>00  -  Bat 0, No Equipment</v>
          </cell>
          <cell r="AW12" t="str">
            <v>12 - Ameco Medical Industries</v>
          </cell>
          <cell r="BC12" t="str">
            <v>11 - 3183142</v>
          </cell>
          <cell r="BU12" t="str">
            <v>P010 - 012 - MP SVS</v>
          </cell>
          <cell r="BZ12" t="str">
            <v>010 MP - M31 MP Steri Fleurus</v>
          </cell>
          <cell r="CB12" t="str">
            <v>001 Central whse (full WM) - 100 Production Supply</v>
          </cell>
          <cell r="CH12" t="str">
            <v>11 - PUMP SETS</v>
          </cell>
          <cell r="CI12" t="str">
            <v>0201 - BS 1ML WO</v>
          </cell>
          <cell r="CJ12" t="str">
            <v>RM - Raw Mat for pro</v>
          </cell>
          <cell r="CL12" t="str">
            <v>A206021540 - Li Othercylindrical ER6C, A</v>
          </cell>
          <cell r="CM12" t="str">
            <v>A206021540 - Li Othercylindrical ER6C, A</v>
          </cell>
          <cell r="CN12" t="str">
            <v>A206021540 - Li Othercylindrical ER6C, A</v>
          </cell>
          <cell r="CO12" t="str">
            <v>A206021540 - Li Othercylindrical ER6C, A</v>
          </cell>
        </row>
        <row r="13">
          <cell r="A13" t="str">
            <v>G</v>
          </cell>
          <cell r="H13" t="str">
            <v>HB - Replenish to maximum stock level</v>
          </cell>
          <cell r="K13" t="str">
            <v>01  -  Bat 0, Recupel 08.01 MD House</v>
          </cell>
          <cell r="AW13" t="str">
            <v>13 - Technomed Europe</v>
          </cell>
          <cell r="BC13" t="str">
            <v>12 - 3183194</v>
          </cell>
          <cell r="BR13" t="str">
            <v>source list required</v>
          </cell>
          <cell r="BU13" t="str">
            <v>P010 - 013 - MP Outsource SY</v>
          </cell>
          <cell r="BZ13" t="str">
            <v>010 MP - M32 MP Fabri</v>
          </cell>
          <cell r="CB13" t="str">
            <v>001 Central whse (full WM) - 150 Kanban Interface</v>
          </cell>
          <cell r="CH13" t="str">
            <v>12 - AUTO DISABLE SY</v>
          </cell>
          <cell r="CI13" t="str">
            <v>0202 - BS 1 ML W</v>
          </cell>
          <cell r="CJ13" t="str">
            <v>RN - Raw Mat.NPI</v>
          </cell>
          <cell r="CL13" t="str">
            <v>A207035210 - Rechargeable Ni-Cd Packs</v>
          </cell>
          <cell r="CM13" t="str">
            <v>A207035210 - Rechargeable Ni-Cd Packs</v>
          </cell>
          <cell r="CN13" t="str">
            <v>A207035210 - Rechargeable Ni-Cd Packs</v>
          </cell>
          <cell r="CO13" t="str">
            <v>A207035210 - Rechargeable Ni-Cd Packs</v>
          </cell>
        </row>
        <row r="14">
          <cell r="A14" t="str">
            <v>MG</v>
          </cell>
          <cell r="H14" t="str">
            <v>WB - Weekly Lot Size</v>
          </cell>
          <cell r="K14" t="str">
            <v>02  -  Bat 0, Recupel 08.50 MD Prof</v>
          </cell>
          <cell r="AW14" t="str">
            <v>14 - Codan Medical ApS</v>
          </cell>
          <cell r="BC14" t="str">
            <v>13 - 3189423</v>
          </cell>
          <cell r="BR14" t="str">
            <v>no source list required</v>
          </cell>
          <cell r="BU14" t="str">
            <v>P010 - 014 - MP Outsource SO</v>
          </cell>
          <cell r="BZ14" t="str">
            <v>010 MP - M33 MP Steri Verviers</v>
          </cell>
          <cell r="CB14" t="str">
            <v>001 Central whse (full WM) - 200 Intermed.Zone 2-Step Pck.</v>
          </cell>
          <cell r="CH14" t="str">
            <v>13 - KN NEEDLE</v>
          </cell>
          <cell r="CI14" t="str">
            <v>0203 - BS 2 ML WO</v>
          </cell>
          <cell r="CJ14" t="str">
            <v>RZ - SPF</v>
          </cell>
          <cell r="CL14" t="str">
            <v>A207035260 - Rechargeable Ni-Cd Packs.</v>
          </cell>
          <cell r="CM14" t="str">
            <v>A207035260 - Rechargeable Ni-Cd Packs.</v>
          </cell>
          <cell r="CN14" t="str">
            <v>A207035260 - Rechargeable Ni-Cd Packs.</v>
          </cell>
          <cell r="CO14" t="str">
            <v>A207035260 - Rechargeable Ni-Cd Packs.</v>
          </cell>
        </row>
        <row r="15">
          <cell r="A15" t="str">
            <v>CAR</v>
          </cell>
          <cell r="H15" t="str">
            <v>EX - Lot-for-Lot order quantity</v>
          </cell>
          <cell r="K15" t="str">
            <v>03  -  Bat 0, Recupel 09.51 Lab Prof</v>
          </cell>
          <cell r="AW15" t="str">
            <v>15 - Alpha Scientific</v>
          </cell>
          <cell r="BC15" t="str">
            <v>14 - 3190780</v>
          </cell>
          <cell r="BU15" t="str">
            <v>P010 - 015 - MP outs MNSVS</v>
          </cell>
          <cell r="BZ15" t="str">
            <v>010 MP - MD MP Wrhs Downstairs</v>
          </cell>
          <cell r="CB15" t="str">
            <v>001 Central whse (full WM) - 901 GR Area for Production</v>
          </cell>
          <cell r="CH15" t="str">
            <v>14 - CVC  Central Ve</v>
          </cell>
          <cell r="CI15" t="str">
            <v>0204 - BS 2 ML W</v>
          </cell>
          <cell r="CJ15" t="str">
            <v>R1 - Raw Mat TC</v>
          </cell>
          <cell r="CL15" t="str">
            <v>A207035270 - Rechargeable Ni-Cd Packs,</v>
          </cell>
          <cell r="CM15" t="str">
            <v>A207035270 - Rechargeable Ni-Cd Packs,</v>
          </cell>
          <cell r="CN15" t="str">
            <v>A207035270 - Rechargeable Ni-Cd Packs,</v>
          </cell>
          <cell r="CO15" t="str">
            <v>A207035270 - Rechargeable Ni-Cd Packs,</v>
          </cell>
        </row>
        <row r="16">
          <cell r="A16" t="str">
            <v>BAG</v>
          </cell>
          <cell r="H16" t="str">
            <v>FX - Fixed Lotsize</v>
          </cell>
          <cell r="K16" t="str">
            <v>04  -  Bat 0, Recupel 03.02 IT House</v>
          </cell>
          <cell r="AW16" t="str">
            <v>16 - Kimetec GmbH</v>
          </cell>
          <cell r="BC16" t="str">
            <v>15 - 3196096</v>
          </cell>
          <cell r="BR16" t="str">
            <v>Mod. Sh.</v>
          </cell>
          <cell r="BU16" t="str">
            <v>P010 - 020 - IS CA FERT</v>
          </cell>
          <cell r="BZ16" t="str">
            <v>010 MP - MIS MP stock in IS wrhs</v>
          </cell>
          <cell r="CB16" t="str">
            <v>001 Central whse (full WM) - 902 GR Area External Rcpts</v>
          </cell>
          <cell r="CH16" t="str">
            <v>15 - BPM BLOOD PRESS</v>
          </cell>
          <cell r="CI16" t="str">
            <v>0205 - BS 2 ML W 25 PC</v>
          </cell>
          <cell r="CJ16" t="str">
            <v>R2 - Raw Mat TMC</v>
          </cell>
          <cell r="CL16" t="str">
            <v>A207035310 - Rechargeable Ni-Cd Packs;</v>
          </cell>
          <cell r="CM16" t="str">
            <v>A207035310 - Rechargeable Ni-Cd Packs;</v>
          </cell>
          <cell r="CN16" t="str">
            <v>A207035310 - Rechargeable Ni-Cd Packs;</v>
          </cell>
          <cell r="CO16" t="str">
            <v>A207035310 - Rechargeable Ni-Cd Packs;</v>
          </cell>
        </row>
        <row r="17">
          <cell r="A17" t="str">
            <v>L</v>
          </cell>
          <cell r="K17" t="str">
            <v>05  -  Bat 0, Recupel 03.50 ICT Prof</v>
          </cell>
          <cell r="AW17" t="str">
            <v>17 - Vital Diagnostics S.r.l.</v>
          </cell>
          <cell r="BC17" t="str">
            <v>16 - 3198267</v>
          </cell>
          <cell r="BR17" t="str">
            <v>NPR</v>
          </cell>
          <cell r="BU17" t="str">
            <v>P010 - 021 - IS TRI FERT</v>
          </cell>
          <cell r="BZ17" t="str">
            <v>010 MP - MK1 MP Wrhs Kraan 1</v>
          </cell>
          <cell r="CB17" t="str">
            <v>001 Central whse (full WM) - 904 Returns</v>
          </cell>
          <cell r="CH17" t="str">
            <v>16 - SURGUARD NEEDLE</v>
          </cell>
          <cell r="CI17" t="str">
            <v>0207 - BS 2 ML W 10 PC</v>
          </cell>
          <cell r="CJ17" t="str">
            <v>R9 - RM TE LOCAL BRA</v>
          </cell>
          <cell r="CL17" t="str">
            <v>A207035320 - Rechargeable Ni-Cd Packs/</v>
          </cell>
          <cell r="CM17" t="str">
            <v>A207035320 - Rechargeable Ni-Cd Packs/</v>
          </cell>
          <cell r="CN17" t="str">
            <v>A207035320 - Rechargeable Ni-Cd Packs/</v>
          </cell>
          <cell r="CO17" t="str">
            <v>A207035320 - Rechargeable Ni-Cd Packs/</v>
          </cell>
        </row>
        <row r="18">
          <cell r="A18" t="str">
            <v>CL</v>
          </cell>
          <cell r="K18" t="str">
            <v>10  -  Bat 1, No Equipment</v>
          </cell>
          <cell r="AW18" t="str">
            <v>18 - Cincinnati Sub-Zero Products</v>
          </cell>
          <cell r="BC18" t="str">
            <v>17 - 3200774</v>
          </cell>
          <cell r="BR18" t="str">
            <v>Design File</v>
          </cell>
          <cell r="BU18" t="str">
            <v>P010 - 022 - IS DES FERT</v>
          </cell>
          <cell r="BZ18" t="str">
            <v>010 MP - MU MP Wrhs Upstairs</v>
          </cell>
          <cell r="CB18" t="str">
            <v>001 Central whse (full WM) - 910 GI Area General</v>
          </cell>
          <cell r="CH18" t="str">
            <v>18 - FINETOUCH LANCE</v>
          </cell>
          <cell r="CI18" t="str">
            <v>0208 - BS 5 ML WO</v>
          </cell>
          <cell r="CJ18" t="str">
            <v>ZZ - ZZ items</v>
          </cell>
          <cell r="CL18" t="str">
            <v>A208035210 - Rechargeable Ni-MH Packs</v>
          </cell>
          <cell r="CM18" t="str">
            <v>A208035210 - Rechargeable Ni-MH Packs</v>
          </cell>
          <cell r="CN18" t="str">
            <v>A208035210 - Rechargeable Ni-MH Packs</v>
          </cell>
          <cell r="CO18" t="str">
            <v>A208035210 - Rechargeable Ni-MH Packs</v>
          </cell>
        </row>
        <row r="19">
          <cell r="A19" t="str">
            <v>ML</v>
          </cell>
          <cell r="K19" t="str">
            <v>11  -  Bat 1, Recupel 08.01 MD House</v>
          </cell>
          <cell r="AW19" t="str">
            <v>19 - Pall Medical UK</v>
          </cell>
          <cell r="BC19" t="str">
            <v>18 - 3208310</v>
          </cell>
          <cell r="BR19" t="str">
            <v>Other</v>
          </cell>
          <cell r="BU19" t="str">
            <v>P010 - 023 - IS GW FERT</v>
          </cell>
          <cell r="BZ19" t="str">
            <v>020 IS - I10 Main Wrhs</v>
          </cell>
          <cell r="CB19" t="str">
            <v>001 Central whse (full WM) - 911 GI Area for Cost Center</v>
          </cell>
          <cell r="CH19" t="str">
            <v>19 - HOSP SERVICE</v>
          </cell>
          <cell r="CI19" t="str">
            <v>0209 - BS 5 ML W</v>
          </cell>
          <cell r="CJ19" t="str">
            <v>F6 - F6</v>
          </cell>
          <cell r="CL19" t="str">
            <v>A210020000 - Recharge Li-Ion Cell, A 25g</v>
          </cell>
          <cell r="CM19" t="str">
            <v>A210020000 - Recharge Li-Ion Cell, A 25g</v>
          </cell>
          <cell r="CN19" t="str">
            <v>A210020000 - Recharge Li-Ion Cell, A 25g</v>
          </cell>
          <cell r="CO19" t="str">
            <v>A210020000 - Recharge Li-Ion Cell, A 25g</v>
          </cell>
        </row>
        <row r="20">
          <cell r="A20" t="str">
            <v>ROL</v>
          </cell>
          <cell r="K20" t="str">
            <v>12  -  Bat 1, Recupel 08.50 MD Prof</v>
          </cell>
          <cell r="AS20" t="str">
            <v>Z001 - Rep manufacturing</v>
          </cell>
          <cell r="AW20" t="str">
            <v>20 - Sechrist Industries</v>
          </cell>
          <cell r="BC20" t="str">
            <v>19 - 3208669</v>
          </cell>
          <cell r="BU20" t="str">
            <v>P010 - 024 - ISHRT FERT</v>
          </cell>
          <cell r="BZ20" t="str">
            <v>020 IS - I11 DES</v>
          </cell>
          <cell r="CB20" t="str">
            <v>001 Central whse (full WM) - 912 GI Area Customer Order</v>
          </cell>
          <cell r="CH20" t="str">
            <v>20 - HOSP.OTHERS</v>
          </cell>
          <cell r="CI20" t="str">
            <v>0210 - BS 5 ML W 10 PC</v>
          </cell>
          <cell r="CJ20" t="str">
            <v>FR - FR</v>
          </cell>
          <cell r="CL20" t="str">
            <v>B101010030 - Zinc-Carbon Super R6 AA</v>
          </cell>
          <cell r="CM20" t="str">
            <v>B101010030 - Zinc-Carbon Super R6 AA</v>
          </cell>
          <cell r="CN20" t="str">
            <v>B101010030 - Zinc-Carbon Super R6 AA</v>
          </cell>
          <cell r="CO20" t="str">
            <v>B101010030 - Zinc-Carbon Super R6 AA</v>
          </cell>
        </row>
        <row r="21">
          <cell r="A21" t="str">
            <v>BT</v>
          </cell>
          <cell r="K21" t="str">
            <v>13  -  Bat 1, Recupel 09.51 Lab Prof</v>
          </cell>
          <cell r="AS21" t="str">
            <v>Z000 - Terumo General FERT</v>
          </cell>
          <cell r="AW21" t="str">
            <v>22 - Becton Dickinson</v>
          </cell>
          <cell r="BC21" t="str">
            <v>20 - 3212139</v>
          </cell>
          <cell r="BU21" t="str">
            <v>P010 - 025 - IS CA ROH</v>
          </cell>
          <cell r="BZ21" t="str">
            <v>020 IS - I20 Production Main Tran</v>
          </cell>
          <cell r="CB21" t="str">
            <v>001 Central whse (full WM) - 913 GI Area - Fixed Assets</v>
          </cell>
          <cell r="CH21" t="str">
            <v>21 - VT</v>
          </cell>
          <cell r="CI21" t="str">
            <v>0211 - BS 10ML WO</v>
          </cell>
          <cell r="CJ21" t="str">
            <v>F7 - F7</v>
          </cell>
          <cell r="CL21" t="str">
            <v>B102010020 - Alkaline LR14 C, B</v>
          </cell>
          <cell r="CM21" t="str">
            <v>B102010020 - Alkaline LR14 C, B</v>
          </cell>
          <cell r="CN21" t="str">
            <v>B102010020 - Alkaline LR14 C, B</v>
          </cell>
          <cell r="CO21" t="str">
            <v>B102010020 - Alkaline LR14 C, B</v>
          </cell>
        </row>
        <row r="22">
          <cell r="K22" t="str">
            <v>14  -  Bat 1, Recupel 03.02 IT House</v>
          </cell>
          <cell r="AP22" t="str">
            <v>P3 - MRP, produced on forecast</v>
          </cell>
          <cell r="AS22" t="str">
            <v>Z002 - Terumo general HALB</v>
          </cell>
          <cell r="AW22" t="str">
            <v>23 - HMT Medizintechnik GmbH</v>
          </cell>
          <cell r="BC22" t="str">
            <v>21 - 3217220</v>
          </cell>
          <cell r="BU22" t="str">
            <v>P010 - 026 - IS TRI ROH</v>
          </cell>
          <cell r="BZ22" t="str">
            <v>020 IS - I21 Production Main</v>
          </cell>
          <cell r="CB22" t="str">
            <v>001 Central whse (full WM) - 914 GI Area Production Orders</v>
          </cell>
          <cell r="CH22" t="str">
            <v>22 - VP</v>
          </cell>
          <cell r="CI22" t="str">
            <v>0212 - BS 10ML W</v>
          </cell>
          <cell r="CL22" t="str">
            <v>B102010030 - Alkaline LR6/ZR6 AA.</v>
          </cell>
          <cell r="CM22" t="str">
            <v>B102010030 - Alkaline LR6/ZR6 AA.</v>
          </cell>
          <cell r="CN22" t="str">
            <v>B102010030 - Alkaline LR6/ZR6 AA.</v>
          </cell>
          <cell r="CO22" t="str">
            <v>B102010030 - Alkaline LR6/ZR6 AA.</v>
          </cell>
        </row>
        <row r="23">
          <cell r="H23" t="str">
            <v>Not Applicable</v>
          </cell>
          <cell r="K23" t="str">
            <v>15  -  Bat 1, Recupel 03.50 ICT Prof</v>
          </cell>
          <cell r="AP23" t="str">
            <v>F3 - MRP, only produced on order</v>
          </cell>
          <cell r="AW23" t="str">
            <v>26 - Advantis Medical Inc.</v>
          </cell>
          <cell r="BC23" t="str">
            <v>22 - 3223841</v>
          </cell>
          <cell r="BU23" t="str">
            <v>P010 - 027 - IS DES ROH</v>
          </cell>
          <cell r="BZ23" t="str">
            <v>020 IS - I22 Production Pack Tran</v>
          </cell>
          <cell r="CB23" t="str">
            <v>001 Central whse (full WM) - 915 Fixed Bin Picking Area</v>
          </cell>
          <cell r="CH23" t="str">
            <v>23 - VF</v>
          </cell>
          <cell r="CI23" t="str">
            <v>0213 - BS 20 ML WO</v>
          </cell>
          <cell r="CL23" t="str">
            <v>B102040190 - Button alkaline LR41 AG3</v>
          </cell>
          <cell r="CM23" t="str">
            <v>B102040190 - Button alkaline LR41 AG3</v>
          </cell>
          <cell r="CN23" t="str">
            <v>B102040190 - Button alkaline LR41 AG3</v>
          </cell>
          <cell r="CO23" t="str">
            <v>B102040190 - Button alkaline LR41 AG3</v>
          </cell>
        </row>
        <row r="24">
          <cell r="A24" t="str">
            <v>YES</v>
          </cell>
          <cell r="H24" t="str">
            <v>UK Plant: ZX - Xcoat</v>
          </cell>
          <cell r="K24" t="str">
            <v>21  -  Bat 2, Recupel 08.01 MD House</v>
          </cell>
          <cell r="AP24" t="str">
            <v>Z3 - NON Standard item, MRP, fixing type -3-</v>
          </cell>
          <cell r="AW24" t="str">
            <v>27 - Terumo Heart, Inc.</v>
          </cell>
          <cell r="BC24" t="str">
            <v>23 - 3228413</v>
          </cell>
          <cell r="BU24" t="str">
            <v>P010 - 028 - IS GW ROH</v>
          </cell>
          <cell r="BZ24" t="str">
            <v>020 IS - I23 Production Packaging</v>
          </cell>
          <cell r="CB24" t="str">
            <v>001 Central whse (full WM) - 916 Shipping Area Deliveries</v>
          </cell>
          <cell r="CH24" t="str">
            <v>24 - VN</v>
          </cell>
          <cell r="CI24" t="str">
            <v>0214 - BS 50 ML</v>
          </cell>
          <cell r="CL24" t="str">
            <v>B106010681 - Lithium Coin CR2025</v>
          </cell>
          <cell r="CM24" t="str">
            <v>B106010681 - Lithium Coin CR2025</v>
          </cell>
          <cell r="CN24" t="str">
            <v>B106010681 - Lithium Coin CR2025</v>
          </cell>
          <cell r="CO24" t="str">
            <v>B106010681 - Lithium Coin CR2025</v>
          </cell>
        </row>
        <row r="25">
          <cell r="A25" t="str">
            <v>NO</v>
          </cell>
          <cell r="K25" t="str">
            <v>22  -  Bat 2, Recupel 08.50 MD Prof</v>
          </cell>
          <cell r="AW25" t="str">
            <v>28 - Sarstedt AG &amp; Co.</v>
          </cell>
          <cell r="BC25" t="str">
            <v>24 - 3231674</v>
          </cell>
          <cell r="BU25" t="str">
            <v>P010 - 029 - ISHRT ROH</v>
          </cell>
          <cell r="BZ25" t="str">
            <v>020 IS - I24 Wrhs IS Solvents</v>
          </cell>
          <cell r="CB25" t="str">
            <v>001 Central whse (full WM) - 917 Quality Assurance</v>
          </cell>
          <cell r="CH25" t="str">
            <v>25 - MN-SV</v>
          </cell>
          <cell r="CI25" t="str">
            <v>0215 - BS 30 ML</v>
          </cell>
          <cell r="CL25" t="str">
            <v>B106010691 - Lithium Coin CR2032</v>
          </cell>
          <cell r="CM25" t="str">
            <v>B106010691 - Lithium Coin CR2032</v>
          </cell>
          <cell r="CN25" t="str">
            <v>B106010691 - Lithium Coin CR2032</v>
          </cell>
          <cell r="CO25" t="str">
            <v>B106010691 - Lithium Coin CR2032</v>
          </cell>
        </row>
        <row r="26">
          <cell r="K26" t="str">
            <v>23  -  Bat 2, Recupel 09.51 Lab Prof</v>
          </cell>
          <cell r="AP26" t="str">
            <v>PG01 - TRMO Pallets</v>
          </cell>
          <cell r="AW26" t="str">
            <v>29 - ClearStream Technologies Ltd.</v>
          </cell>
          <cell r="BC26" t="str">
            <v>25 - 3236648</v>
          </cell>
          <cell r="BU26" t="str">
            <v>P010 - 030 - TF materials</v>
          </cell>
          <cell r="BZ26" t="str">
            <v>020 IS - I25 Wrhs IS Pallets</v>
          </cell>
          <cell r="CB26" t="str">
            <v>001 Central whse (full WM) - 918 Goods Issue Area Contain.</v>
          </cell>
          <cell r="CH26" t="str">
            <v>26 - PZ</v>
          </cell>
          <cell r="CI26" t="str">
            <v>0216 - KIT PACK</v>
          </cell>
          <cell r="CL26" t="str">
            <v>B106010791 - Lithium Coin CR1025</v>
          </cell>
          <cell r="CM26" t="str">
            <v>B106010791 - Lithium Coin CR1025</v>
          </cell>
          <cell r="CN26" t="str">
            <v>B106010791 - Lithium Coin CR1025</v>
          </cell>
          <cell r="CO26" t="str">
            <v>B106010791 - Lithium Coin CR1025</v>
          </cell>
        </row>
        <row r="27">
          <cell r="A27" t="str">
            <v>P010-Haasrode</v>
          </cell>
          <cell r="E27" t="str">
            <v>E - Inhouse Production</v>
          </cell>
          <cell r="K27" t="str">
            <v>24  -  Bat 2, Recupel 03.02 IT House</v>
          </cell>
          <cell r="P27" t="str">
            <v>NORM - Standard item</v>
          </cell>
          <cell r="AP27" t="str">
            <v>PG02 - TRMO Cont/Box/Carton</v>
          </cell>
          <cell r="AW27" t="str">
            <v>30 - Onset Medical Corporation</v>
          </cell>
          <cell r="BC27" t="str">
            <v>26 - 3237524</v>
          </cell>
          <cell r="BU27" t="str">
            <v>P010 - 040 - EDC materials</v>
          </cell>
          <cell r="BZ27" t="str">
            <v>020 IS - I26 Wrhs IS Rack</v>
          </cell>
          <cell r="CB27" t="str">
            <v>001 Central whse (full WM) - 920 Stock Transfers (plant)</v>
          </cell>
          <cell r="CH27" t="str">
            <v>27 - MONITOR</v>
          </cell>
          <cell r="CI27" t="str">
            <v>0217 - BULK SS</v>
          </cell>
          <cell r="CL27" t="str">
            <v>B111010130 - Rechargeable Lead acid</v>
          </cell>
          <cell r="CM27" t="str">
            <v>B111010130 - Rechargeable Lead acid</v>
          </cell>
          <cell r="CN27" t="str">
            <v>B111010130 - Rechargeable Lead acid</v>
          </cell>
          <cell r="CO27" t="str">
            <v>B111010130 - Rechargeable Lead acid</v>
          </cell>
        </row>
        <row r="28">
          <cell r="A28" t="str">
            <v xml:space="preserve">P110-UK </v>
          </cell>
          <cell r="E28" t="str">
            <v>F - External Production</v>
          </cell>
          <cell r="H28" t="str">
            <v>Z001 - TRMO - MP WM</v>
          </cell>
          <cell r="K28" t="str">
            <v>25  -  Bat 2, Recupel 03.50 ICT Prof</v>
          </cell>
          <cell r="P28" t="str">
            <v>YNOR - Stock order 3rd part</v>
          </cell>
          <cell r="AP28" t="str">
            <v>Z010 - Pallet IS/MP</v>
          </cell>
          <cell r="AW28" t="str">
            <v>31 - TCVS - Elkton</v>
          </cell>
          <cell r="BC28" t="str">
            <v>27 - 3238759</v>
          </cell>
          <cell r="BU28" t="str">
            <v>P010 - 041 - EDC OEM</v>
          </cell>
          <cell r="BZ28" t="str">
            <v>020 IS - I27 Wrhs IS Rack</v>
          </cell>
          <cell r="CB28" t="str">
            <v>001 Central whse (full WM) - 921 Stock Transfers (StLoc)</v>
          </cell>
          <cell r="CH28" t="str">
            <v>28 - ACR</v>
          </cell>
          <cell r="CI28" t="str">
            <v>0220 - 2 PART SS</v>
          </cell>
          <cell r="CL28" t="str">
            <v>B111011400 - Rechargeable Lead acid.</v>
          </cell>
          <cell r="CM28" t="str">
            <v>B111011400 - Rechargeable Lead acid.</v>
          </cell>
          <cell r="CN28" t="str">
            <v>B111011400 - Rechargeable Lead acid.</v>
          </cell>
          <cell r="CO28" t="str">
            <v>B111011400 - Rechargeable Lead acid.</v>
          </cell>
        </row>
        <row r="29">
          <cell r="E29" t="str">
            <v>X - both</v>
          </cell>
          <cell r="H29" t="str">
            <v>Z002 - TRMO - MP IM (Materials in Silo)</v>
          </cell>
          <cell r="K29" t="str">
            <v>26  -  Bat 2, Recupel 08.51 BGM</v>
          </cell>
          <cell r="AP29" t="str">
            <v>Z011 - Box IS/MP</v>
          </cell>
          <cell r="AW29" t="str">
            <v>32 - Pall Medical Switzerland</v>
          </cell>
          <cell r="BC29" t="str">
            <v>28 - 3240727</v>
          </cell>
          <cell r="BU29" t="str">
            <v>P010 - 042 - ME/BCT</v>
          </cell>
          <cell r="BZ29" t="str">
            <v>020 IS - I2A Wrhs IS Cab 1-7</v>
          </cell>
          <cell r="CB29" t="str">
            <v>001 Central whse (full WM) - 922 Posting Change Area</v>
          </cell>
          <cell r="CH29" t="str">
            <v>29 - LABO SERVICE</v>
          </cell>
          <cell r="CI29" t="str">
            <v>0221 - BULK 2 PART SS</v>
          </cell>
          <cell r="CL29" t="str">
            <v>B206021540 - Lithium Othercylindrical ER6C</v>
          </cell>
          <cell r="CM29" t="str">
            <v>B206021540 - Lithium Othercylindrical ER6C</v>
          </cell>
          <cell r="CN29" t="str">
            <v>B206021540 - Lithium Othercylindrical ER6C</v>
          </cell>
          <cell r="CO29" t="str">
            <v>B206021540 - Lithium Othercylindrical ER6C</v>
          </cell>
        </row>
        <row r="30">
          <cell r="H30" t="str">
            <v>Z003 - TRMO - IS</v>
          </cell>
          <cell r="K30" t="str">
            <v>30  -  Bat 3, No Equipment</v>
          </cell>
          <cell r="AW30" t="str">
            <v>33 - Andocor nv</v>
          </cell>
          <cell r="BC30" t="str">
            <v>29 - 3244576</v>
          </cell>
          <cell r="BU30" t="str">
            <v>P010 - 043 - DES ULTIMASTER</v>
          </cell>
          <cell r="BZ30" t="str">
            <v>020 IS - I2B Wrhs IS Cab 8-10</v>
          </cell>
          <cell r="CB30" t="str">
            <v>001 Central whse (full WM) - 923 Packaging Area</v>
          </cell>
          <cell r="CH30" t="str">
            <v>30 - LABO OTHERS</v>
          </cell>
          <cell r="CI30" t="str">
            <v>0230 - SS OTHERS</v>
          </cell>
          <cell r="CL30" t="str">
            <v>B207035210 - Rechargeable Ni-Cd Packs-</v>
          </cell>
          <cell r="CM30" t="str">
            <v>B207035210 - Rechargeable Ni-Cd Packs-</v>
          </cell>
          <cell r="CN30" t="str">
            <v>B207035210 - Rechargeable Ni-Cd Packs-</v>
          </cell>
          <cell r="CO30" t="str">
            <v>B207035210 - Rechargeable Ni-Cd Packs-</v>
          </cell>
        </row>
        <row r="31">
          <cell r="H31" t="str">
            <v>Z004 - TRMO - UK</v>
          </cell>
          <cell r="K31" t="str">
            <v>31  -  Bat 3, Recupel 08.01 MD House</v>
          </cell>
          <cell r="AM31" t="str">
            <v>ZI1 - IS Finished prod.</v>
          </cell>
          <cell r="AW31" t="str">
            <v>34 - ECM bv</v>
          </cell>
          <cell r="BC31" t="str">
            <v>30 - 3250602</v>
          </cell>
          <cell r="BU31" t="str">
            <v>P010 - 050 - 9900A</v>
          </cell>
          <cell r="BZ31" t="str">
            <v>020 IS - I2C Wrhs IS Cab 11-12</v>
          </cell>
          <cell r="CB31" t="str">
            <v>001 Central whse (full WM) - 980 R/3 --&gt; R/2 Cumulative</v>
          </cell>
          <cell r="CH31" t="str">
            <v>31 - BB w/o FILTER</v>
          </cell>
          <cell r="CI31" t="str">
            <v>0241 - 0241</v>
          </cell>
          <cell r="CL31" t="str">
            <v>B207035260 - Rechargeable Ni-Cd Packs°</v>
          </cell>
          <cell r="CM31" t="str">
            <v>B207035260 - Rechargeable Ni-Cd Packs°</v>
          </cell>
          <cell r="CN31" t="str">
            <v>B207035260 - Rechargeable Ni-Cd Packs°</v>
          </cell>
          <cell r="CO31" t="str">
            <v>B207035260 - Rechargeable Ni-Cd Packs°</v>
          </cell>
        </row>
        <row r="32">
          <cell r="K32" t="str">
            <v>32  -  Bat 3, Recupel 08.50 MD Prof</v>
          </cell>
          <cell r="Q32" t="str">
            <v>ZGPS - Standard item GPS</v>
          </cell>
          <cell r="AM32" t="str">
            <v>ZM1 - MP Finished prod.</v>
          </cell>
          <cell r="AW32" t="str">
            <v>35 - Heyer Aerotech GmbH</v>
          </cell>
          <cell r="BC32" t="str">
            <v>31 - 3252481</v>
          </cell>
          <cell r="BU32" t="str">
            <v>P010 - 051 - ASSNNA</v>
          </cell>
          <cell r="BZ32" t="str">
            <v>020 IS - I2D Wrhs IS Cab 13-15</v>
          </cell>
          <cell r="CB32" t="str">
            <v>001 Central whse (full WM) - 998 Init. Entry of Inv. Data</v>
          </cell>
          <cell r="CH32" t="str">
            <v>32 - BB FILTER</v>
          </cell>
          <cell r="CI32" t="str">
            <v>0299 - SYRINGES CORREC</v>
          </cell>
          <cell r="CL32" t="str">
            <v>B207035270 - Rechargeable Ni-Cd Packs*</v>
          </cell>
          <cell r="CM32" t="str">
            <v>B207035270 - Rechargeable Ni-Cd Packs*</v>
          </cell>
          <cell r="CN32" t="str">
            <v>B207035270 - Rechargeable Ni-Cd Packs*</v>
          </cell>
          <cell r="CO32" t="str">
            <v>B207035270 - Rechargeable Ni-Cd Packs*</v>
          </cell>
          <cell r="CU32" t="str">
            <v>ZB1 - TBCT ME</v>
          </cell>
        </row>
        <row r="33">
          <cell r="K33" t="str">
            <v>33  -  Bat 3, Recupel 09.51 Lab Prof</v>
          </cell>
          <cell r="Q33" t="str">
            <v>YNOR - Stock order 3rd part</v>
          </cell>
          <cell r="AM33" t="str">
            <v>ZM2 - MP Fin. Diabetic</v>
          </cell>
          <cell r="AW33" t="str">
            <v>44 - Vascutek</v>
          </cell>
          <cell r="BC33" t="str">
            <v>32 - 3261451</v>
          </cell>
          <cell r="BU33" t="str">
            <v>P010 - 052 - BOXA</v>
          </cell>
          <cell r="BZ33" t="str">
            <v>020 IS - I2E Wrhs IS Cab 16-18</v>
          </cell>
          <cell r="CB33" t="str">
            <v>001 Central whse (full WM) - 999 Differences</v>
          </cell>
          <cell r="CH33" t="str">
            <v>33 - IG</v>
          </cell>
          <cell r="CI33" t="str">
            <v>0301 - INS 1 ML WO</v>
          </cell>
          <cell r="CL33" t="str">
            <v>B207035310 - Rechargeable Ni-Cd Packs:</v>
          </cell>
          <cell r="CM33" t="str">
            <v>B207035310 - Rechargeable Ni-Cd Packs:</v>
          </cell>
          <cell r="CN33" t="str">
            <v>B207035310 - Rechargeable Ni-Cd Packs:</v>
          </cell>
          <cell r="CO33" t="str">
            <v>B207035310 - Rechargeable Ni-Cd Packs:</v>
          </cell>
          <cell r="CU33" t="str">
            <v>ZI1 - IS Finished prod.</v>
          </cell>
        </row>
        <row r="34">
          <cell r="K34" t="str">
            <v>34  -  Bat 3, Recupel 03.02 IT House</v>
          </cell>
          <cell r="Q34" t="str">
            <v>NORM - Standard item</v>
          </cell>
          <cell r="AM34" t="str">
            <v>ZS1 - SP Fin. adv. surg.</v>
          </cell>
          <cell r="AW34" t="str">
            <v>45 - Zhejiang Kindly Medical Device</v>
          </cell>
          <cell r="BC34" t="str">
            <v>33 - 3271604</v>
          </cell>
          <cell r="BU34" t="str">
            <v>P010 - 053 - CARA</v>
          </cell>
          <cell r="BZ34" t="str">
            <v>020 IS - I2F Wrhs IS Cab 19-20</v>
          </cell>
          <cell r="CB34" t="str">
            <v>010 MP - 001 High Rack Storage</v>
          </cell>
          <cell r="CH34" t="str">
            <v>34 - TSCD (incl IIBº</v>
          </cell>
          <cell r="CI34" t="str">
            <v>0302 - INS 1 ML W</v>
          </cell>
          <cell r="CL34" t="str">
            <v>B207035320 - Rechargeable Ni-Cd Packs!</v>
          </cell>
          <cell r="CM34" t="str">
            <v>B207035320 - Rechargeable Ni-Cd Packs!</v>
          </cell>
          <cell r="CN34" t="str">
            <v>B207035320 - Rechargeable Ni-Cd Packs!</v>
          </cell>
          <cell r="CO34" t="str">
            <v>B207035320 - Rechargeable Ni-Cd Packs!</v>
          </cell>
          <cell r="CU34" t="str">
            <v>ZM1 - MP Finished prod.</v>
          </cell>
          <cell r="CY34" t="str">
            <v>Not Applicable</v>
          </cell>
        </row>
        <row r="35">
          <cell r="K35" t="str">
            <v>35  -  Bat 3, Recupel 03.50 ICT Prof</v>
          </cell>
          <cell r="Q35" t="str">
            <v>ZKIT - Structure/Mat. above</v>
          </cell>
          <cell r="AM35" t="str">
            <v>ZS2 - SP Fin. prod. CV</v>
          </cell>
          <cell r="AW35" t="str">
            <v>46 - BL Lifesciences Pvt Ltd</v>
          </cell>
          <cell r="BC35" t="str">
            <v>34 - 3275364</v>
          </cell>
          <cell r="BU35" t="str">
            <v>P010 - 054 - CARB</v>
          </cell>
          <cell r="BZ35" t="str">
            <v>020 IS - I30 IS Production</v>
          </cell>
          <cell r="CB35" t="str">
            <v>010 MP - 002 Shelf Storage</v>
          </cell>
          <cell r="CH35" t="str">
            <v>35 - WAFERS</v>
          </cell>
          <cell r="CI35" t="str">
            <v>0303 - INS 1 ML W 10 P</v>
          </cell>
          <cell r="CL35" t="str">
            <v>B208035210 - Rechargeable Ni-MH Packs.</v>
          </cell>
          <cell r="CM35" t="str">
            <v>B208035210 - Rechargeable Ni-MH Packs.</v>
          </cell>
          <cell r="CN35" t="str">
            <v>B208035210 - Rechargeable Ni-MH Packs.</v>
          </cell>
          <cell r="CO35" t="str">
            <v>B208035210 - Rechargeable Ni-MH Packs.</v>
          </cell>
          <cell r="CU35" t="str">
            <v>ZM2 - MP Fin. Diabetic</v>
          </cell>
          <cell r="CY35" t="str">
            <v>ZB1 - TBCT ME</v>
          </cell>
        </row>
        <row r="36">
          <cell r="K36" t="str">
            <v>41  -  Bat 4, Recupel 08.01 MD House</v>
          </cell>
          <cell r="Q36" t="str">
            <v>YMTO - Dropshipment (S100 only)</v>
          </cell>
          <cell r="AM36" t="str">
            <v>ZB1 - TBCT ME</v>
          </cell>
          <cell r="AW36" t="str">
            <v>47 - Haemonetics SSA</v>
          </cell>
          <cell r="BC36" t="str">
            <v>35 - 3275878</v>
          </cell>
          <cell r="BU36" t="str">
            <v>P010 - 055 - CHEA</v>
          </cell>
          <cell r="BZ36" t="str">
            <v>020 IS - I40 Finished IS Pickup</v>
          </cell>
          <cell r="CB36" t="str">
            <v>010 MP - 003 Open Storage</v>
          </cell>
          <cell r="CH36" t="str">
            <v>36 - T-ACE</v>
          </cell>
          <cell r="CI36" t="str">
            <v>0304 - INS 2 ML WO</v>
          </cell>
          <cell r="CL36" t="str">
            <v>B106011420 - Li Coin CR2450, B</v>
          </cell>
          <cell r="CM36" t="str">
            <v>B106011420 - Li Coin CR2450, B</v>
          </cell>
          <cell r="CN36" t="str">
            <v>B106011420 - Li Coin CR2450, B</v>
          </cell>
          <cell r="CO36" t="str">
            <v>B106011420 - Li Coin CR2450, B</v>
          </cell>
          <cell r="CU36" t="str">
            <v>ZR1 - IS Plant</v>
          </cell>
          <cell r="CY36" t="str">
            <v>ZR1 - IS Plant</v>
          </cell>
        </row>
        <row r="37">
          <cell r="K37" t="str">
            <v>42  -  Bat 4, Recupel 08.50 MD Prof</v>
          </cell>
          <cell r="AW37" t="str">
            <v>48 - Not Applicable</v>
          </cell>
          <cell r="BC37" t="str">
            <v>36 - 3275909</v>
          </cell>
          <cell r="BU37" t="str">
            <v>P010 - 056 - CHEB</v>
          </cell>
          <cell r="BZ37" t="str">
            <v>020 IS - I41 Finished IS Steril T</v>
          </cell>
          <cell r="CB37" t="str">
            <v>010 MP - 004 Bulk Storage</v>
          </cell>
          <cell r="CH37" t="str">
            <v>37 - T-RAC</v>
          </cell>
          <cell r="CI37" t="str">
            <v>0305 - INS 2 ML W</v>
          </cell>
          <cell r="CL37" t="str">
            <v>B110020050 - Lithium ion battery</v>
          </cell>
          <cell r="CM37" t="str">
            <v>B110020050 - Lithium ion battery</v>
          </cell>
          <cell r="CN37" t="str">
            <v>B110020050 - Lithium ion battery</v>
          </cell>
          <cell r="CO37" t="str">
            <v>B110020050 - Lithium ion battery</v>
          </cell>
          <cell r="CU37" t="str">
            <v>ZR2 - MP Plant</v>
          </cell>
          <cell r="CY37" t="str">
            <v>ZR2 - MP Plant</v>
          </cell>
        </row>
        <row r="38">
          <cell r="K38" t="str">
            <v>43  -  Bat 4, Recupel 09.51 Lab Prof</v>
          </cell>
          <cell r="R38" t="str">
            <v>ALL (Recommended)</v>
          </cell>
          <cell r="AW38" t="str">
            <v>49 - Guest Scientific AG</v>
          </cell>
          <cell r="BC38" t="str">
            <v>37 - 3280684</v>
          </cell>
          <cell r="BU38" t="str">
            <v>P010 - 057 - CLIPA</v>
          </cell>
          <cell r="BZ38" t="str">
            <v>020 IS - I42 Finished IS Detoxing</v>
          </cell>
          <cell r="CB38" t="str">
            <v>010 MP - 005 Fixed Bin Storage</v>
          </cell>
          <cell r="CH38" t="str">
            <v>38 - T-ACSI</v>
          </cell>
          <cell r="CI38" t="str">
            <v>0306 - NDS 1 ML</v>
          </cell>
          <cell r="CM38" t="str">
            <v>B206021460 - Li Othercylindrical CR14250, B</v>
          </cell>
          <cell r="CN38" t="str">
            <v>B208035640 - Recharge Ni-MH Packs, B 1850g</v>
          </cell>
          <cell r="CO38" t="str">
            <v>B206021460 - Li Othercylindrical CR14250, B</v>
          </cell>
          <cell r="CU38" t="str">
            <v>ZR3 - SP plant (UK)</v>
          </cell>
          <cell r="CY38" t="str">
            <v>ZR3 - SP plant (UK)</v>
          </cell>
        </row>
        <row r="39">
          <cell r="K39" t="str">
            <v>44  -  Bat 4, Recupel 03.02 IT House</v>
          </cell>
          <cell r="R39" t="str">
            <v>S010 - BNL  (EUR)</v>
          </cell>
          <cell r="AW39" t="str">
            <v>51 - Manurep Madrid</v>
          </cell>
          <cell r="BC39" t="str">
            <v>38 - 3285629</v>
          </cell>
          <cell r="BU39" t="str">
            <v>P010 - 058 - FILB</v>
          </cell>
          <cell r="BZ39" t="str">
            <v>020 IS - I45 Finished DES</v>
          </cell>
          <cell r="CB39" t="str">
            <v>010 MP - 006 Hazardous Materials Whse</v>
          </cell>
          <cell r="CH39" t="str">
            <v>39 - TRANSF SERVICE</v>
          </cell>
          <cell r="CI39" t="str">
            <v>0307 - NDS 1 ML 10 PCS</v>
          </cell>
          <cell r="CM39" t="str">
            <v>B208035640 - Recharge Ni-MH Packs, B 1850g</v>
          </cell>
          <cell r="CN39" t="str">
            <v>B208035650 - Recharge Ni-MH Packs, B 1950g</v>
          </cell>
          <cell r="CO39" t="str">
            <v>B208035640 - Recharge Ni-MH Packs, B 1850g</v>
          </cell>
          <cell r="CU39" t="str">
            <v>ZR5 - SP pl. (UK Sterig)</v>
          </cell>
          <cell r="CY39" t="str">
            <v>ZR5 - SP pl. (UK Sterig)</v>
          </cell>
        </row>
        <row r="40">
          <cell r="E40" t="str">
            <v>02 - Individ. Requirements</v>
          </cell>
          <cell r="K40" t="str">
            <v>45  -  Bat 4, Recupel 03.50 ICT Prof</v>
          </cell>
          <cell r="R40" t="str">
            <v>S011 - TUL  (GBP)</v>
          </cell>
          <cell r="AW40" t="str">
            <v>52 - LGP Consulting inc</v>
          </cell>
          <cell r="BC40" t="str">
            <v>39 - 3287605</v>
          </cell>
          <cell r="BU40" t="str">
            <v>P010 - 059 - FILA</v>
          </cell>
          <cell r="BZ40" t="str">
            <v>020 IS - I46 Finished DES Steril</v>
          </cell>
          <cell r="CB40" t="str">
            <v>010 MP - 007 Pallet Storage</v>
          </cell>
          <cell r="CH40" t="str">
            <v>40 - TRANSF.OTHERS</v>
          </cell>
          <cell r="CI40" t="str">
            <v>0308 - NDS 0.5 ML</v>
          </cell>
          <cell r="CM40" t="str">
            <v>B208035650 - Recharge Ni-MH Packs, B 1950g</v>
          </cell>
          <cell r="CN40" t="str">
            <v>B206021460 - Li Othercylindrical CR14250, B</v>
          </cell>
          <cell r="CO40" t="str">
            <v>B208035650 - Recharge Ni-MH Packs, B 1950g</v>
          </cell>
          <cell r="CU40" t="str">
            <v>ZR9 - Genk</v>
          </cell>
        </row>
        <row r="41">
          <cell r="E41" t="str">
            <v>Z2 - Repetive Manufacturing</v>
          </cell>
          <cell r="H41" t="str">
            <v>03 - Finished Products</v>
          </cell>
          <cell r="K41" t="str">
            <v>GA  -  GASS</v>
          </cell>
          <cell r="R41" t="str">
            <v>S012 - EEM  (EUR)</v>
          </cell>
          <cell r="AO41" t="str">
            <v>ZR1 - IS Plant</v>
          </cell>
          <cell r="AW41" t="str">
            <v>53 - R&amp;S TechMedic BV</v>
          </cell>
          <cell r="BC41" t="str">
            <v>40 - 3289580</v>
          </cell>
          <cell r="BU41" t="str">
            <v>P010 - 060 - FLTB</v>
          </cell>
          <cell r="BZ41" t="str">
            <v>020 IS - IMP IS stock in MP wrhs</v>
          </cell>
          <cell r="CB41" t="str">
            <v>010 MP - 010 High Rack with ID Point</v>
          </cell>
          <cell r="CH41" t="str">
            <v>41 - GW</v>
          </cell>
          <cell r="CI41" t="str">
            <v>0309 - NDS 0.3 ML</v>
          </cell>
          <cell r="CU41" t="str">
            <v>ZS1 - SP Fin. adv. surg.</v>
          </cell>
        </row>
        <row r="42">
          <cell r="H42" t="str">
            <v>06 - Semi-Finished Products</v>
          </cell>
          <cell r="K42" t="str">
            <v>SE  -  SENSOR ITEM</v>
          </cell>
          <cell r="R42" t="str">
            <v>S013 - GPS  (EUR)</v>
          </cell>
          <cell r="AO42" t="str">
            <v>ZR2 - MP Plant</v>
          </cell>
          <cell r="AW42" t="str">
            <v>54 - Surge Cardiovascular</v>
          </cell>
          <cell r="BC42" t="str">
            <v>41 - 3294858</v>
          </cell>
          <cell r="BU42" t="str">
            <v>P010 - 061 - GLUA</v>
          </cell>
          <cell r="BZ42" t="str">
            <v>120 IS - UK - U10 Main Wrhs</v>
          </cell>
          <cell r="CB42" t="str">
            <v>010 MP - 011 ID Point for St.Ty.010</v>
          </cell>
          <cell r="CH42" t="str">
            <v>42 - IK</v>
          </cell>
          <cell r="CI42" t="str">
            <v>0310 - BULK INS</v>
          </cell>
          <cell r="CU42" t="str">
            <v>ZS2 - SP Fin. prod. CV</v>
          </cell>
        </row>
        <row r="43">
          <cell r="A43">
            <v>10000</v>
          </cell>
          <cell r="E43" t="str">
            <v>10000</v>
          </cell>
          <cell r="K43" t="str">
            <v>Z4  -  No bat, Recupel 03.02 IT House</v>
          </cell>
          <cell r="R43" t="str">
            <v>S014 - HQ  (EUR)</v>
          </cell>
          <cell r="AO43" t="str">
            <v>ZR3 - SP plant (UK)</v>
          </cell>
          <cell r="AW43" t="str">
            <v>55 - Shanghai AngioCare Medical Tec</v>
          </cell>
          <cell r="BC43" t="str">
            <v>42 - 3169188</v>
          </cell>
          <cell r="BU43" t="str">
            <v>P010 - 062 - GRAB</v>
          </cell>
          <cell r="BZ43" t="str">
            <v>120 IS - UK - U11 External Wrhs</v>
          </cell>
          <cell r="CB43" t="str">
            <v>010 MP - 012 Block Storage with SUs</v>
          </cell>
          <cell r="CH43" t="str">
            <v>43 - STD CATH</v>
          </cell>
          <cell r="CI43" t="str">
            <v>0311 - open</v>
          </cell>
        </row>
        <row r="44">
          <cell r="A44">
            <v>1000000</v>
          </cell>
          <cell r="E44" t="str">
            <v>1000000</v>
          </cell>
          <cell r="K44" t="str">
            <v>Z5  -  No bat, Recupel 03.50 ICT Prof</v>
          </cell>
          <cell r="R44" t="str">
            <v>S015 - OTHBL  (EUR)</v>
          </cell>
          <cell r="AW44" t="str">
            <v>56 - Argon Critical Care syst. (SG)</v>
          </cell>
          <cell r="BC44" t="str">
            <v>43 - 3138443</v>
          </cell>
          <cell r="BU44" t="str">
            <v>P010 - 063 - HOLA</v>
          </cell>
          <cell r="BZ44" t="str">
            <v>120 IS - UK - U30 Production</v>
          </cell>
          <cell r="CB44" t="str">
            <v>010 MP - 013 Pick Point for St.Ty.012</v>
          </cell>
          <cell r="CH44" t="str">
            <v>44 - GLIDE CATH</v>
          </cell>
          <cell r="CI44" t="str">
            <v>0399 - INS CORRECTION</v>
          </cell>
        </row>
        <row r="45">
          <cell r="H45" t="str">
            <v>Not Applicable</v>
          </cell>
          <cell r="R45" t="str">
            <v>S020 - TSW  (SEK)</v>
          </cell>
          <cell r="AW45" t="str">
            <v>57 - Estech, Endoscopic Tech., Inc.</v>
          </cell>
          <cell r="BU45" t="str">
            <v>P010 - 064 - INKA</v>
          </cell>
          <cell r="BZ45" t="str">
            <v>120 IS - UK - U40 Finished Products</v>
          </cell>
          <cell r="CB45" t="str">
            <v>010 MP - 100 Production Supply</v>
          </cell>
          <cell r="CH45" t="str">
            <v>45 - SP CATH</v>
          </cell>
          <cell r="CI45" t="str">
            <v>0401 - SR STRAIGHT</v>
          </cell>
        </row>
        <row r="46">
          <cell r="H46" t="str">
            <v>05 - Raw Materials</v>
          </cell>
          <cell r="R46" t="str">
            <v>S021 - TDK  (DKK)</v>
          </cell>
          <cell r="AP46" t="str">
            <v>PT02-TRMO Transp Unit</v>
          </cell>
          <cell r="AW46" t="str">
            <v>58 - Terumo Med. products Hangzhou</v>
          </cell>
          <cell r="BU46" t="str">
            <v>P010 - 065 - LABA</v>
          </cell>
          <cell r="BZ46" t="str">
            <v>120 IS - UK - U41 Finished Subcontract</v>
          </cell>
          <cell r="CB46" t="str">
            <v>010 MP - 150 Kanban Interface</v>
          </cell>
          <cell r="CH46" t="str">
            <v>46 - PTCA GW</v>
          </cell>
          <cell r="CI46" t="str">
            <v>0402 - SR SURFLASH</v>
          </cell>
        </row>
        <row r="47">
          <cell r="R47" t="str">
            <v>S030 - TD  (EUR)</v>
          </cell>
          <cell r="AP47" t="str">
            <v>PT03-TRMO Carto (Ext. NR)</v>
          </cell>
          <cell r="AW47" t="str">
            <v>59 - Sony Corporation</v>
          </cell>
          <cell r="BU47" t="str">
            <v>P010 - 066 - LUBB</v>
          </cell>
          <cell r="CB47" t="str">
            <v>010 MP - 200 Intermed.Zone 2-Step Pck.</v>
          </cell>
          <cell r="CH47" t="str">
            <v>47 - OPTITORQUE SING</v>
          </cell>
          <cell r="CI47" t="str">
            <v>0403 - SR WINGED</v>
          </cell>
        </row>
        <row r="48">
          <cell r="J48" t="str">
            <v>30 - Subcontracting</v>
          </cell>
          <cell r="R48" t="str">
            <v>S031 - TEA  (EUR)</v>
          </cell>
          <cell r="AP48" t="str">
            <v>PT04-TRMO Carto (Own. NR)</v>
          </cell>
          <cell r="AW48" t="str">
            <v>60 - RoweMed AG - Medical 4 life</v>
          </cell>
          <cell r="BU48" t="str">
            <v>P010 - 067 - LUBA</v>
          </cell>
          <cell r="CB48" t="str">
            <v>010 MP - 901 GR Area for Production</v>
          </cell>
          <cell r="CH48" t="str">
            <v>48 - OPTITORQUE PACK</v>
          </cell>
          <cell r="CI48" t="str">
            <v>0404 - SR PORT WINGED</v>
          </cell>
        </row>
        <row r="49">
          <cell r="J49" t="str">
            <v>40 - Stock transfer (proc.from P010)</v>
          </cell>
          <cell r="R49" t="str">
            <v>S032 - TSC  (CHF)</v>
          </cell>
          <cell r="AF49" t="str">
            <v>(empty)</v>
          </cell>
          <cell r="AP49" t="str">
            <v>PT05-TRMO Unload HU</v>
          </cell>
          <cell r="AW49" t="str">
            <v>61 - Pendracare International B.V.</v>
          </cell>
          <cell r="BU49" t="str">
            <v>P010 - 068 - NAA</v>
          </cell>
          <cell r="BZ49" t="str">
            <v>010 MP - M00 Partial Pickings</v>
          </cell>
          <cell r="CB49" t="str">
            <v>010 MP - 902 GR Area External Rcpts</v>
          </cell>
          <cell r="CH49" t="str">
            <v>49 - GT GW</v>
          </cell>
          <cell r="CI49" t="str">
            <v>0405 - SR WINGED PU</v>
          </cell>
          <cell r="CT49" t="str">
            <v>ZB1 - TBCT ME</v>
          </cell>
        </row>
        <row r="50">
          <cell r="J50" t="str">
            <v>41 - Stock transfer (proc.from P110)</v>
          </cell>
          <cell r="R50" t="str">
            <v>S040 - TIT  (EUR)</v>
          </cell>
          <cell r="AF50" t="str">
            <v>ZF11 - General (MTS) batch creation on release</v>
          </cell>
          <cell r="AP50" t="str">
            <v>PT06-TRMO G-Container</v>
          </cell>
          <cell r="AW50" t="str">
            <v>62 - NONIN Medical B.V.</v>
          </cell>
          <cell r="BU50" t="str">
            <v>P010 - 069 - NAB</v>
          </cell>
          <cell r="BZ50" t="str">
            <v>010 MP - M11 Main Whs Kraan 1 Bov</v>
          </cell>
          <cell r="CB50" t="str">
            <v>010 MP - 904 Returns</v>
          </cell>
          <cell r="CH50" t="str">
            <v>50 - GT CATH (LEGGIE</v>
          </cell>
          <cell r="CI50" t="str">
            <v>0406 - SR PORT WINGED.</v>
          </cell>
          <cell r="CT50" t="str">
            <v>ZG1 - GPS Finished prod.</v>
          </cell>
        </row>
        <row r="51">
          <cell r="C51" t="str">
            <v>P010 - Terumo Europe NV</v>
          </cell>
          <cell r="R51" t="str">
            <v>S050 - TEE  (EUR)</v>
          </cell>
          <cell r="AP51" t="str">
            <v>Z001-TRMO Euro Pallet</v>
          </cell>
          <cell r="AW51" t="str">
            <v>63 - MicroVention Europe</v>
          </cell>
          <cell r="BU51" t="str">
            <v>P010 - 070 - OTHA</v>
          </cell>
          <cell r="BZ51" t="str">
            <v>010 MP - M20 Solvent</v>
          </cell>
          <cell r="CB51" t="str">
            <v>010 MP - 910 GI Area General</v>
          </cell>
          <cell r="CH51" t="str">
            <v>51 - PTCA CATH</v>
          </cell>
          <cell r="CI51" t="str">
            <v>0407 - SR VERSATUS</v>
          </cell>
          <cell r="CT51" t="str">
            <v>ZI1 - IS Finished prod.</v>
          </cell>
        </row>
        <row r="52">
          <cell r="C52" t="str">
            <v>P110 - TRMO UK</v>
          </cell>
          <cell r="R52" t="str">
            <v>S055 - TP  (EUR)</v>
          </cell>
          <cell r="AP52" t="str">
            <v>Z002-TRMO Plastic Pallet</v>
          </cell>
          <cell r="AW52" t="str">
            <v>64 - MC3, Inc.</v>
          </cell>
          <cell r="BU52" t="str">
            <v>P010 - 071 - OTHB</v>
          </cell>
          <cell r="BZ52" t="str">
            <v>010 MP - M21 Frigo</v>
          </cell>
          <cell r="CB52" t="str">
            <v>010 MP - 911 GI Area for Cost Center</v>
          </cell>
          <cell r="CH52" t="str">
            <v>52 - STENT</v>
          </cell>
          <cell r="CI52" t="str">
            <v>0411 - SR P/W SAFETY</v>
          </cell>
          <cell r="CT52" t="str">
            <v>ZM1 - MP Finished prod.</v>
          </cell>
        </row>
        <row r="53">
          <cell r="R53" t="str">
            <v>S060 - LTF  (EUR)</v>
          </cell>
          <cell r="AP53" t="str">
            <v>Z003-TRMO UK Pallet</v>
          </cell>
          <cell r="AW53" t="str">
            <v>65 - Medivators, Inc.</v>
          </cell>
          <cell r="BU53" t="str">
            <v>P010 - 072 - PAPA</v>
          </cell>
          <cell r="BZ53" t="str">
            <v>010 MP - MD MP Wrhs Downstairs</v>
          </cell>
          <cell r="CB53" t="str">
            <v>010 MP - 912 GI Area Customer Order</v>
          </cell>
          <cell r="CH53" t="str">
            <v>53 - EMBOSPHERE</v>
          </cell>
          <cell r="CI53" t="str">
            <v>0421 - 0421</v>
          </cell>
          <cell r="CT53" t="str">
            <v>ZM2 - MP Fin. Diabetic</v>
          </cell>
        </row>
        <row r="54">
          <cell r="R54" t="str">
            <v>S070 - TUK  (GBP)</v>
          </cell>
          <cell r="AW54" t="str">
            <v>66 - Harvest Technologies Corp.</v>
          </cell>
          <cell r="BU54" t="str">
            <v>P010 - 073 - PARB</v>
          </cell>
          <cell r="BZ54" t="str">
            <v>010 MP - MIS MP stock in IS wrhs</v>
          </cell>
          <cell r="CB54" t="str">
            <v>010 MP - 913 GI Area - Fixed Assets</v>
          </cell>
          <cell r="CH54" t="str">
            <v>54 - GUIDING CATH</v>
          </cell>
          <cell r="CI54" t="str">
            <v>0499 - SR CORRECTION</v>
          </cell>
          <cell r="CT54" t="str">
            <v>ZR5 - SP pl. (UK Sterig)</v>
          </cell>
        </row>
        <row r="55">
          <cell r="R55" t="str">
            <v>S061 - ALTUMA TF  (EUR)</v>
          </cell>
          <cell r="AK55" t="str">
            <v>02 - Individ.requirements</v>
          </cell>
          <cell r="AP55" t="str">
            <v>YES</v>
          </cell>
          <cell r="AW55" t="str">
            <v>68 - Smiths Medical</v>
          </cell>
          <cell r="BU55" t="str">
            <v>P010 - 074 - PARA</v>
          </cell>
          <cell r="BZ55" t="str">
            <v>010 MP - MK1 MP Wrhs Kraan 1</v>
          </cell>
          <cell r="CB55" t="str">
            <v>010 MP - 914 GI Area Production Orders</v>
          </cell>
          <cell r="CH55" t="str">
            <v>55 - PROGREAT</v>
          </cell>
          <cell r="CI55" t="str">
            <v>0501 - SV</v>
          </cell>
          <cell r="CT55" t="str">
            <v>ZS1 - SP Fin. adv. surg.</v>
          </cell>
        </row>
        <row r="56">
          <cell r="H56" t="str">
            <v>Not Applicable</v>
          </cell>
          <cell r="R56" t="str">
            <v xml:space="preserve">S090 - ALTUMA </v>
          </cell>
          <cell r="AK56" t="str">
            <v>Z4 - CV</v>
          </cell>
          <cell r="AP56" t="str">
            <v>No</v>
          </cell>
          <cell r="AW56" t="str">
            <v>69 - Multimedical S.r.l</v>
          </cell>
          <cell r="BU56" t="str">
            <v>P010 - 075 - PAR3B</v>
          </cell>
          <cell r="BZ56" t="str">
            <v>010 MP - MU MP Wrhs Upstairs</v>
          </cell>
          <cell r="CB56" t="str">
            <v>010 MP - 915 Fixed Bin Picking Area</v>
          </cell>
          <cell r="CH56" t="str">
            <v>56 - RUNTHROUGH</v>
          </cell>
          <cell r="CI56" t="str">
            <v>0502 - SV SAFETY</v>
          </cell>
          <cell r="CT56" t="str">
            <v>ZS2 - SP Fin. prod. CV</v>
          </cell>
        </row>
        <row r="57">
          <cell r="H57" t="str">
            <v>010 - MP</v>
          </cell>
          <cell r="R57" t="str">
            <v xml:space="preserve">S100 - TME </v>
          </cell>
          <cell r="AK57" t="str">
            <v>Z5 - MP</v>
          </cell>
          <cell r="AW57" t="str">
            <v>70 - B Braun</v>
          </cell>
          <cell r="BU57" t="str">
            <v>P010 - 076 - PAR9</v>
          </cell>
          <cell r="BZ57" t="str">
            <v>020 IS - I10 Main Wrhs</v>
          </cell>
          <cell r="CB57" t="str">
            <v>010 MP - 916 Shipping Area Deliveries</v>
          </cell>
          <cell r="CH57" t="str">
            <v>57 - PTA</v>
          </cell>
          <cell r="CI57" t="str">
            <v>0503 - SV BULK</v>
          </cell>
          <cell r="CT57" t="str">
            <v>ZR3 - SP plant (UK)</v>
          </cell>
        </row>
        <row r="58">
          <cell r="H58" t="str">
            <v>020 - IS</v>
          </cell>
          <cell r="R58" t="str">
            <v>S110 - TSA</v>
          </cell>
          <cell r="AK58" t="str">
            <v>ZA - IS</v>
          </cell>
          <cell r="AW58" t="str">
            <v>71 - MHMedical Tec GmbH</v>
          </cell>
          <cell r="BU58" t="str">
            <v>P010 - 077 - POUA</v>
          </cell>
          <cell r="BZ58" t="str">
            <v>020 IS - I11 DES</v>
          </cell>
          <cell r="CB58" t="str">
            <v>010 MP - 917 Quality Assurance</v>
          </cell>
          <cell r="CH58" t="str">
            <v>58 - DES</v>
          </cell>
          <cell r="CI58" t="str">
            <v>0504 - SV HEMO SET</v>
          </cell>
        </row>
        <row r="59">
          <cell r="H59" t="str">
            <v>120 - IS - UK</v>
          </cell>
          <cell r="R59" t="str">
            <v>S120 - TSS</v>
          </cell>
          <cell r="AK59" t="str">
            <v>Z9 -MP Labo</v>
          </cell>
          <cell r="AW59" t="str">
            <v>72 - PulseCath B.V.</v>
          </cell>
          <cell r="BU59" t="str">
            <v>P010 - 078 - SOLB</v>
          </cell>
          <cell r="BV59" t="str">
            <v>P010 - 041 - EDC OEM</v>
          </cell>
          <cell r="BZ59" t="str">
            <v>020 IS - I12 IS Packaging Stock</v>
          </cell>
          <cell r="CB59" t="str">
            <v>010 MP - 918 Goods Issue Area Contain.</v>
          </cell>
          <cell r="CH59" t="str">
            <v>59 - TCD</v>
          </cell>
          <cell r="CI59" t="str">
            <v>0601 - DN</v>
          </cell>
        </row>
        <row r="60">
          <cell r="AW60" t="str">
            <v>73 - TeDan Surgical Innovations LLC</v>
          </cell>
          <cell r="BU60" t="str">
            <v>P010 - 079 - SOLA</v>
          </cell>
          <cell r="BV60" t="str">
            <v>P010 - 043 - DES ULTIMASTER</v>
          </cell>
          <cell r="BZ60" t="str">
            <v>020 IS - I24 Wrhs IS Solvents</v>
          </cell>
          <cell r="CB60" t="str">
            <v>010 MP - 920 Stock Transfers (plant)</v>
          </cell>
          <cell r="CH60" t="str">
            <v>60 - CATHETER OTHERS</v>
          </cell>
          <cell r="CI60" t="str">
            <v>0701 - INF PUMP STC</v>
          </cell>
        </row>
        <row r="61">
          <cell r="AK61" t="str">
            <v>02 - Individ.requirements</v>
          </cell>
          <cell r="AW61" t="str">
            <v>74 - Contract Sterilization Services</v>
          </cell>
          <cell r="BU61" t="str">
            <v>P010 - 080 - STEB</v>
          </cell>
          <cell r="BZ61" t="str">
            <v>020 IS - I25 Wrhs IS Pallets</v>
          </cell>
          <cell r="CB61" t="str">
            <v>010 MP - 921 Stock Transfers (StLoc)</v>
          </cell>
          <cell r="CH61" t="str">
            <v>61 - MICROVENTION</v>
          </cell>
          <cell r="CI61" t="str">
            <v>0702 - MIDPRESS</v>
          </cell>
        </row>
        <row r="62">
          <cell r="AK62" t="str">
            <v>Z4 - CV</v>
          </cell>
          <cell r="AW62" t="str">
            <v>75 - Perseon Corporation</v>
          </cell>
          <cell r="BU62" t="str">
            <v>P010 - 081 - TAPA</v>
          </cell>
          <cell r="BZ62" t="str">
            <v>020 IS - I26 Wrhs IS Rack</v>
          </cell>
          <cell r="CB62" t="str">
            <v>010 MP - 922 Posting Change Area</v>
          </cell>
          <cell r="CH62" t="str">
            <v>62 - CORONARY MICRO</v>
          </cell>
          <cell r="CI62" t="str">
            <v>0799 - CORRECTION INFU</v>
          </cell>
        </row>
        <row r="63">
          <cell r="G63" t="str">
            <v>010 - MP</v>
          </cell>
          <cell r="AK63" t="str">
            <v>Z6 - IS components</v>
          </cell>
          <cell r="AW63" t="str">
            <v>76 - Adapt Medical</v>
          </cell>
          <cell r="BU63" t="str">
            <v>P010 - 082 - MP Inj. Mould P010</v>
          </cell>
          <cell r="BZ63" t="str">
            <v>020 IS - I2A Wrhs IS Cab 1-7</v>
          </cell>
          <cell r="CB63" t="str">
            <v>010 MP - 923 Packaging Area</v>
          </cell>
          <cell r="CH63" t="str">
            <v>63 - AAA STENT GRAFT</v>
          </cell>
          <cell r="CI63" t="str">
            <v>0801 - SYRINGE PUMP</v>
          </cell>
        </row>
        <row r="64">
          <cell r="G64" t="str">
            <v>020 - IS</v>
          </cell>
          <cell r="AK64" t="str">
            <v>Z7 - MP components</v>
          </cell>
          <cell r="AW64" t="str">
            <v>77 - Terumo BCT, Inc.</v>
          </cell>
          <cell r="BU64" t="str">
            <v>P010 - 083 - spareparts ME/BCT</v>
          </cell>
          <cell r="BZ64" t="str">
            <v>020 IS - I2B Wrhs IS Cab 8-10</v>
          </cell>
          <cell r="CB64" t="str">
            <v>010 MP - 980 R/3 --&gt; R/2 Cumulative</v>
          </cell>
          <cell r="CH64" t="str">
            <v>64 - THROMBECTOMY DEVICE</v>
          </cell>
          <cell r="CI64" t="str">
            <v>0802 - TIVA PUMP</v>
          </cell>
        </row>
        <row r="65">
          <cell r="E65" t="str">
            <v>Based on plant selected</v>
          </cell>
          <cell r="G65" t="str">
            <v>120 - IS - UK</v>
          </cell>
          <cell r="AW65" t="str">
            <v>78 - Quirem Medical BV</v>
          </cell>
          <cell r="BU65" t="str">
            <v>P010 - 084 - Asset Inv. Planner</v>
          </cell>
          <cell r="BZ65" t="str">
            <v>020 IS - I2C Wrhs IS Cab 11-12</v>
          </cell>
          <cell r="CB65" t="str">
            <v>010 MP - 998 Init. Entry of Inv. Data</v>
          </cell>
          <cell r="CH65" t="str">
            <v>65 - CORONARY MICRO GUIDE CATH</v>
          </cell>
          <cell r="CI65" t="str">
            <v>0803 - TCI PUMP</v>
          </cell>
        </row>
        <row r="66">
          <cell r="C66" t="str">
            <v>F - External Procurement</v>
          </cell>
          <cell r="E66" t="str">
            <v>P010 - Terumo Europe NV</v>
          </cell>
          <cell r="AW66" t="str">
            <v>79 - Contract Sterilization Service</v>
          </cell>
          <cell r="BU66" t="str">
            <v>P110 - 001 - MTO packs</v>
          </cell>
          <cell r="BZ66" t="str">
            <v>020 IS - I2D Wrhs IS Cab 13-15</v>
          </cell>
          <cell r="CB66" t="str">
            <v>010 MP - 999 Differences</v>
          </cell>
          <cell r="CH66" t="str">
            <v>66 - BX ACCESS DEVICE</v>
          </cell>
          <cell r="CI66" t="str">
            <v>0899 - CORRECTION SYRI</v>
          </cell>
        </row>
        <row r="67">
          <cell r="C67" t="str">
            <v>E - InHouse Production</v>
          </cell>
          <cell r="E67" t="str">
            <v>P110 - TRMO UK</v>
          </cell>
          <cell r="H67" t="str">
            <v>2SF* = E - Inhouse Production</v>
          </cell>
          <cell r="AK67" t="str">
            <v>MP - 1010</v>
          </cell>
          <cell r="AW67" t="str">
            <v>80 - Biomedical</v>
          </cell>
          <cell r="BU67" t="str">
            <v>P110 - 002 - MTS packs</v>
          </cell>
          <cell r="BZ67" t="str">
            <v>020 IS - I2E Wrhs IS Cab 16-18</v>
          </cell>
          <cell r="CB67" t="str">
            <v>010 MP - M00 Main Whs Pick/Drop</v>
          </cell>
          <cell r="CH67" t="str">
            <v>68 - MICROTHERM X PR</v>
          </cell>
          <cell r="CI67" t="str">
            <v>0901 - ET 10 PACK</v>
          </cell>
        </row>
        <row r="68">
          <cell r="H68" t="str">
            <v>2SF*_S = F - External Production (+ Quota arr)</v>
          </cell>
          <cell r="O68" t="str">
            <v>Not Applicable</v>
          </cell>
          <cell r="AK68" t="str">
            <v>IS - 1050</v>
          </cell>
          <cell r="AW68" t="str">
            <v>81 - Japanese Org.Med.Dev.Devel.Inc</v>
          </cell>
          <cell r="BZ68" t="str">
            <v>020 IS - I2F Wrhs IS Cab 19-20</v>
          </cell>
          <cell r="CB68" t="str">
            <v>010 MP - M10 Main Whs Kraan 1 Beneden</v>
          </cell>
          <cell r="CH68" t="str">
            <v>70 - ENDOVASC OTHERS</v>
          </cell>
          <cell r="CI68" t="str">
            <v>0902 - ET 1 PACK</v>
          </cell>
        </row>
        <row r="69">
          <cell r="C69" t="str">
            <v>40 - Stock Transfer (procurement from P010)</v>
          </cell>
          <cell r="H69" t="str">
            <v>*_NS &amp; No Subco = E - Inhouse Production</v>
          </cell>
          <cell r="O69" t="str">
            <v>30 - Subcontracting</v>
          </cell>
          <cell r="AK69" t="str">
            <v>MP &amp; IS - 1010,1050</v>
          </cell>
          <cell r="AW69" t="str">
            <v>82 - CytoSorbents Inc</v>
          </cell>
          <cell r="BZ69" t="str">
            <v>020 IS - IMP IS stock in MP wrhs</v>
          </cell>
          <cell r="CB69" t="str">
            <v>010 MP - M11 Main Whs Kraan 1 Boven</v>
          </cell>
          <cell r="CH69" t="str">
            <v>71 - OXYGENATOR</v>
          </cell>
          <cell r="CI69" t="str">
            <v>0999 - ET HOSP CORRECT</v>
          </cell>
        </row>
        <row r="70">
          <cell r="A70" t="str">
            <v>Not Applicable</v>
          </cell>
          <cell r="C70" t="str">
            <v>Not Applicable</v>
          </cell>
          <cell r="H70" t="str">
            <v>*_NS &amp; Subco = E - Inhouse Production</v>
          </cell>
          <cell r="AK70" t="str">
            <v>CV - 1110</v>
          </cell>
          <cell r="AW70" t="str">
            <v>83 - W. Krömker GmbH</v>
          </cell>
          <cell r="BU70" t="str">
            <v xml:space="preserve">P010 - 001 - global MRP control 
</v>
          </cell>
          <cell r="BZ70" t="str">
            <v>120 UK - U30 Production</v>
          </cell>
          <cell r="CB70" t="str">
            <v>010 MP - M12 Main Whs Kraan 2 Beneden</v>
          </cell>
          <cell r="CH70" t="str">
            <v>72 - PRECONNECTED /</v>
          </cell>
          <cell r="CI70" t="str">
            <v>1001 - GLOVES</v>
          </cell>
        </row>
        <row r="71">
          <cell r="A71" t="str">
            <v>CV: U30 - Production Zone</v>
          </cell>
          <cell r="H71" t="str">
            <v>*_S = X -Both (+ Quota arr)</v>
          </cell>
          <cell r="AK71" t="str">
            <v>MP Bulk- 1010, 1012</v>
          </cell>
          <cell r="AW71" t="str">
            <v>84 - St Jude Medical (SJM)</v>
          </cell>
          <cell r="BU71" t="str">
            <v>P010 - 002 - MP Needle assembl.</v>
          </cell>
          <cell r="BZ71" t="str">
            <v>120 UK - U10 Main Wrhs</v>
          </cell>
          <cell r="CB71" t="str">
            <v>010 MP - M13 Main Whs Kraan 2 Boven</v>
          </cell>
          <cell r="CH71" t="str">
            <v>73 - TUBING SETS</v>
          </cell>
          <cell r="CI71" t="str">
            <v>1101 - TS*A</v>
          </cell>
        </row>
        <row r="72">
          <cell r="B72" t="str">
            <v>Yes</v>
          </cell>
          <cell r="C72" t="str">
            <v xml:space="preserve">Z001- Release Required / Warn
</v>
          </cell>
          <cell r="AK72" t="str">
            <v>MP transmed- 1010,1013</v>
          </cell>
          <cell r="BU72" t="str">
            <v>P010 - 003 - MP Key needle</v>
          </cell>
          <cell r="CB72" t="str">
            <v>010 MP - M14 Main Whs Kraan 3 FP</v>
          </cell>
          <cell r="CH72" t="str">
            <v>74 - ROLLER PUMP</v>
          </cell>
          <cell r="CI72" t="str">
            <v>1102 - TS*PA/PM</v>
          </cell>
        </row>
        <row r="73">
          <cell r="B73" t="str">
            <v>No</v>
          </cell>
          <cell r="C73" t="str">
            <v>(empty)</v>
          </cell>
          <cell r="I73" t="str">
            <v>7921 - Finished products UK</v>
          </cell>
          <cell r="N73" t="str">
            <v>1000 - TE origin</v>
          </cell>
          <cell r="T73" t="str">
            <v>2010 - TC origin</v>
          </cell>
          <cell r="BU73" t="str">
            <v>P010 - 004 - MP KN safety</v>
          </cell>
          <cell r="CB73" t="str">
            <v>010 MP - M20 Solvent</v>
          </cell>
          <cell r="CH73" t="str">
            <v>75 - TCM (HEATER/COO</v>
          </cell>
          <cell r="CI73" t="str">
            <v>1103 - TS*E</v>
          </cell>
        </row>
        <row r="74">
          <cell r="I74" t="str">
            <v>7920 - Finished products</v>
          </cell>
          <cell r="N74" t="str">
            <v>1010 - TUL origin</v>
          </cell>
          <cell r="T74" t="str">
            <v>2020 - TMC origin</v>
          </cell>
          <cell r="V74" t="str">
            <v>NORM - Normal</v>
          </cell>
          <cell r="BO74" t="str">
            <v>PC10010 - Transradial introducer kits</v>
          </cell>
          <cell r="BU74" t="str">
            <v>P010 - 005 - MP Blister Needle</v>
          </cell>
          <cell r="BZ74" t="str">
            <v>010 MP - M14 Main Whs Kraan 3 FP</v>
          </cell>
          <cell r="CB74" t="str">
            <v>010 MP - M21 Frigo</v>
          </cell>
          <cell r="CH74" t="str">
            <v>76 - C/F PUMP HW</v>
          </cell>
          <cell r="CI74" t="str">
            <v>1104 - TS*PM</v>
          </cell>
        </row>
        <row r="75">
          <cell r="N75" t="str">
            <v>2010 - TC origin</v>
          </cell>
          <cell r="T75" t="str">
            <v>2030 - TCVS origin</v>
          </cell>
          <cell r="V75" t="str">
            <v>CV - Normal CV</v>
          </cell>
          <cell r="BO75" t="str">
            <v>PC10020 - Catheder Cardio</v>
          </cell>
          <cell r="BU75" t="str">
            <v>P010 - 006 - MP syringe</v>
          </cell>
          <cell r="BZ75" t="str">
            <v>010 MP - MD MP Wrhs Downstairs</v>
          </cell>
          <cell r="CB75" t="str">
            <v>010 MP - M22 Transmed - to be deleted</v>
          </cell>
          <cell r="CH75" t="str">
            <v>77 - C/F PUMP DISPOS</v>
          </cell>
          <cell r="CI75" t="str">
            <v>1105 - TS OTHERS</v>
          </cell>
        </row>
        <row r="76">
          <cell r="C76" t="str">
            <v>Not Applicable</v>
          </cell>
          <cell r="I76" t="str">
            <v>1000 - TE origin</v>
          </cell>
          <cell r="N76" t="str">
            <v>2020 - TMC origin</v>
          </cell>
          <cell r="T76" t="str">
            <v>2050 - PHILIPINES origin</v>
          </cell>
          <cell r="V76" t="str">
            <v>IS - Normal IS</v>
          </cell>
          <cell r="BO76" t="str">
            <v>PC10030 - Heartrail</v>
          </cell>
          <cell r="BU76" t="str">
            <v>P010 - 010 - MP SV</v>
          </cell>
          <cell r="BZ76" t="str">
            <v>010 MP - MU MP Wrhs Upstairs</v>
          </cell>
          <cell r="CB76" t="str">
            <v>010 MP - M25 Production Zone</v>
          </cell>
          <cell r="CH76" t="str">
            <v>78 - CDI MONITOR</v>
          </cell>
          <cell r="CI76" t="str">
            <v>1199 - TS OTHERS.</v>
          </cell>
        </row>
        <row r="77">
          <cell r="C77" t="str">
            <v>1 - Backward Consumption Only</v>
          </cell>
          <cell r="G77" t="str">
            <v>Not Applicable</v>
          </cell>
          <cell r="I77" t="str">
            <v>1010 - TUL origin</v>
          </cell>
          <cell r="N77" t="str">
            <v>2030 - TCVS origin</v>
          </cell>
          <cell r="T77" t="str">
            <v>2060 - CHINA origin</v>
          </cell>
          <cell r="AK77" t="str">
            <v>MP - 1010, S098, S099</v>
          </cell>
          <cell r="BO77" t="str">
            <v>PC10040 - Drug eluting stent</v>
          </cell>
          <cell r="BU77" t="str">
            <v>P010 - 012 - MP SVS</v>
          </cell>
          <cell r="BZ77" t="str">
            <v>020 IS - I11 DES</v>
          </cell>
          <cell r="CB77" t="str">
            <v>010 MP - M30 MP Outbound</v>
          </cell>
          <cell r="CH77" t="str">
            <v>79 - CDI SENSOR</v>
          </cell>
          <cell r="CI77" t="str">
            <v>1201 - AD-SS</v>
          </cell>
        </row>
        <row r="78">
          <cell r="G78" t="str">
            <v>1 - Backward Consumption Only</v>
          </cell>
          <cell r="I78" t="str">
            <v>9999 - Others</v>
          </cell>
          <cell r="N78" t="str">
            <v>2040 - PENPOL origin</v>
          </cell>
          <cell r="T78" t="str">
            <v>2090 - BCT origin</v>
          </cell>
          <cell r="AK78" t="str">
            <v>IS - 1050, S098, S099</v>
          </cell>
          <cell r="BO78" t="str">
            <v>PC10110 - ISCD</v>
          </cell>
          <cell r="BU78" t="str">
            <v>P010 - 013 - MP Outsource SY</v>
          </cell>
          <cell r="BZ78" t="str">
            <v>020 IS - I21 Production Main</v>
          </cell>
          <cell r="CB78" t="str">
            <v>010 MP - M31 MP Sterigenics Fleurus</v>
          </cell>
          <cell r="CH78" t="str">
            <v>80 - CDI CELLS</v>
          </cell>
          <cell r="CI78" t="str">
            <v>1301 - KEY PACK.</v>
          </cell>
        </row>
        <row r="79">
          <cell r="C79" t="str">
            <v>0</v>
          </cell>
          <cell r="G79" t="str">
            <v>2 - Backward/forward consumption</v>
          </cell>
          <cell r="N79" t="str">
            <v>2050 - PHILIPINES origin</v>
          </cell>
          <cell r="T79" t="str">
            <v>9999 - Others</v>
          </cell>
          <cell r="AK79" t="str">
            <v>MP &amp; IS - 1010,1050, S098, S099</v>
          </cell>
          <cell r="BO79" t="str">
            <v>PC11010 - Guidewire</v>
          </cell>
          <cell r="BU79" t="str">
            <v>P010 - 020 - IS CA FERT</v>
          </cell>
          <cell r="BZ79" t="str">
            <v>020 IS - I30 IS Production</v>
          </cell>
          <cell r="CB79" t="str">
            <v>010 MP - M32 MP Fabri</v>
          </cell>
          <cell r="CH79" t="str">
            <v>81 - MYOCARDIAL PROT</v>
          </cell>
          <cell r="CI79" t="str">
            <v>1302 - 1302</v>
          </cell>
        </row>
        <row r="80">
          <cell r="C80" t="str">
            <v>30</v>
          </cell>
          <cell r="G80" t="str">
            <v>3 - Forward consumption only</v>
          </cell>
          <cell r="N80" t="str">
            <v>2060 - CHINA origin</v>
          </cell>
          <cell r="AK80" t="str">
            <v>MP Bulk- 1010, 1012, S098, S099</v>
          </cell>
          <cell r="BO80" t="str">
            <v>PC11020 - Needle</v>
          </cell>
          <cell r="BU80" t="str">
            <v>P010 - 021 - IS TRI FERT</v>
          </cell>
          <cell r="BZ80" t="str">
            <v>020 IS - I45 Finished DES</v>
          </cell>
          <cell r="CB80" t="str">
            <v>010 MP - M33 MP Sterigenics Verviers</v>
          </cell>
          <cell r="CH80" t="str">
            <v>82 - BLOOD ACCESS</v>
          </cell>
          <cell r="CI80" t="str">
            <v>1401 - CVC single lume</v>
          </cell>
        </row>
        <row r="81">
          <cell r="C81" t="str">
            <v>60</v>
          </cell>
          <cell r="G81" t="str">
            <v>4 - Forward/backward consumption</v>
          </cell>
          <cell r="N81" t="str">
            <v>2070 - VIETNAM origin</v>
          </cell>
          <cell r="AK81" t="str">
            <v>MP transmed- 1010,1013, S098, S099</v>
          </cell>
          <cell r="BO81" t="str">
            <v>PC11030 - Catheder Endo</v>
          </cell>
          <cell r="BU81" t="str">
            <v>P010 - 022 - IS DES FERT</v>
          </cell>
          <cell r="BZ81" t="str">
            <v>120 IS - UK - U40 Finished Products</v>
          </cell>
          <cell r="CB81" t="str">
            <v>010 MP - MIS MP stock in the IS wrhs</v>
          </cell>
          <cell r="CH81" t="str">
            <v>83 - STERNAL SAW</v>
          </cell>
          <cell r="CI81" t="str">
            <v>1402 - CVC double lume</v>
          </cell>
        </row>
        <row r="82">
          <cell r="E82" t="str">
            <v>0</v>
          </cell>
          <cell r="N82" t="str">
            <v>2080 - MICROV origin</v>
          </cell>
          <cell r="AK82" t="str">
            <v>PD101 - 1020</v>
          </cell>
          <cell r="BO82" t="str">
            <v>PC11110 - ISEV</v>
          </cell>
          <cell r="BU82" t="str">
            <v>P010 - 023 - IS GW FERT</v>
          </cell>
          <cell r="BZ82" t="str">
            <v>120 IS - UK - U41 Finished Subcontract</v>
          </cell>
          <cell r="CB82" t="str">
            <v>010 MP - MRG Merged Handling Units</v>
          </cell>
          <cell r="CH82" t="str">
            <v>84 - PALL FILTER</v>
          </cell>
          <cell r="CI82" t="str">
            <v>1403 - CVC triple lume</v>
          </cell>
        </row>
        <row r="83">
          <cell r="C83" t="str">
            <v>Not Applicable</v>
          </cell>
          <cell r="E83" t="str">
            <v>60</v>
          </cell>
          <cell r="N83" t="str">
            <v>2090 - BCT origin</v>
          </cell>
          <cell r="AK83" t="str">
            <v>PD223 - 1028</v>
          </cell>
          <cell r="BO83" t="str">
            <v>PC12110 - MV</v>
          </cell>
          <cell r="BU83" t="str">
            <v>P010 - 042 - ME/BCT</v>
          </cell>
          <cell r="CB83" t="str">
            <v>010 MP - OVF Overflow</v>
          </cell>
          <cell r="CH83" t="str">
            <v>85 - MYO PH</v>
          </cell>
          <cell r="CI83" t="str">
            <v>1404 - CVC 4 lumen</v>
          </cell>
        </row>
        <row r="84">
          <cell r="C84" t="str">
            <v>ZMM - TRMO MM</v>
          </cell>
          <cell r="N84" t="str">
            <v>2100 - Terumo Harvest Technologies</v>
          </cell>
          <cell r="AK84" t="str">
            <v>MP Spider - 1010,1041, S098, S099</v>
          </cell>
          <cell r="BO84" t="str">
            <v>PC19099 - IS  GENERAL</v>
          </cell>
          <cell r="BU84" t="str">
            <v>P010 - 043 - DES ULTIMASTER</v>
          </cell>
          <cell r="CB84" t="str">
            <v>010 MP - Y04 Block Storage</v>
          </cell>
          <cell r="CH84" t="str">
            <v>86 - MYO PH SENSORS</v>
          </cell>
          <cell r="CI84" t="str">
            <v>1405 - CVC 5 lumen</v>
          </cell>
        </row>
        <row r="85">
          <cell r="I85" t="str">
            <v>Not Applicable</v>
          </cell>
          <cell r="N85" t="str">
            <v>2110 - Vascutek</v>
          </cell>
          <cell r="AK85" t="str">
            <v>MP Outbound- 1010,1042, S098, S099</v>
          </cell>
          <cell r="BO85" t="str">
            <v>PC20010 - ROCSAFE</v>
          </cell>
          <cell r="BU85" t="str">
            <v>P010 - 050 - 9900A</v>
          </cell>
          <cell r="CB85" t="str">
            <v>011 Central whse P011 - 001 High Rack Storage</v>
          </cell>
          <cell r="CH85" t="str">
            <v>87 - THI</v>
          </cell>
          <cell r="CI85" t="str">
            <v>1499 - 1499</v>
          </cell>
        </row>
        <row r="86">
          <cell r="C86" t="str">
            <v>(empty)</v>
          </cell>
          <cell r="I86" t="str">
            <v>Z1 - T° control: 15 - 30</v>
          </cell>
          <cell r="N86" t="str">
            <v>2120 - Onset Medical</v>
          </cell>
          <cell r="BO86" t="str">
            <v>PC20020 - PRECONNECT</v>
          </cell>
          <cell r="BU86" t="str">
            <v>P010 - 051 - ASSNNA</v>
          </cell>
          <cell r="CB86" t="str">
            <v>011 Central whse P011 - 002 Shelf Storage</v>
          </cell>
          <cell r="CH86" t="str">
            <v>89 - CV SERVICE</v>
          </cell>
          <cell r="CI86" t="str">
            <v>1501 - BPM</v>
          </cell>
        </row>
        <row r="87">
          <cell r="C87" t="str">
            <v>1088 - EDC GENK ROD</v>
          </cell>
          <cell r="G87" t="str">
            <v>Not Applicable</v>
          </cell>
          <cell r="I87" t="str">
            <v>Z2 - T° control:  1 - 30</v>
          </cell>
          <cell r="N87" t="str">
            <v>9999 - Others</v>
          </cell>
          <cell r="BO87" t="str">
            <v>PC20030 - TUBING</v>
          </cell>
          <cell r="BU87" t="str">
            <v>P010 - 067 - LUBA</v>
          </cell>
          <cell r="CB87" t="str">
            <v>011 Central whse P011 - 003 Open Storage</v>
          </cell>
          <cell r="CH87" t="str">
            <v>90 - CV OTHER</v>
          </cell>
          <cell r="CI87" t="str">
            <v>1601 - 1601</v>
          </cell>
        </row>
        <row r="88">
          <cell r="G88" t="str">
            <v>2 - Backward/forward consumption</v>
          </cell>
          <cell r="I88" t="str">
            <v>Z3 - T° control:  0 - 35</v>
          </cell>
          <cell r="BO88" t="str">
            <v>PC20040 - CONN/ACCESS</v>
          </cell>
          <cell r="BS88" t="str">
            <v>PC10110 - ISCD</v>
          </cell>
          <cell r="BU88" t="str">
            <v>P010 - 082 - MP Inj. Mould P010</v>
          </cell>
          <cell r="CB88" t="str">
            <v>011 Central whse P011 - 004 Bulk Storage</v>
          </cell>
          <cell r="CH88" t="str">
            <v>91 - FINETOUCH DISPO</v>
          </cell>
          <cell r="CI88" t="str">
            <v>1602 - 1602</v>
          </cell>
        </row>
        <row r="89">
          <cell r="I89" t="str">
            <v>Z4 - T° control:  2 - 35</v>
          </cell>
          <cell r="BO89" t="str">
            <v>PC20050 - SAMPLES</v>
          </cell>
          <cell r="BS89" t="str">
            <v>PC11110 - ISEV</v>
          </cell>
          <cell r="BU89" t="str">
            <v>P110 - 001 - MTO packs</v>
          </cell>
          <cell r="CB89" t="str">
            <v>011 Central whse P011 - 005 Fixed Bin Storage</v>
          </cell>
          <cell r="CH89" t="str">
            <v>92 - FINETOUCH DEVIC</v>
          </cell>
          <cell r="CI89" t="str">
            <v>1801 - FINETOUCH LANCE</v>
          </cell>
        </row>
        <row r="90">
          <cell r="I90" t="str">
            <v>Z5 - T° control:  1 - 40</v>
          </cell>
          <cell r="BO90" t="str">
            <v>PC20099 - CV GENERAL</v>
          </cell>
          <cell r="BS90" t="str">
            <v>PC12110 - MV</v>
          </cell>
          <cell r="BU90" t="str">
            <v>P110 - 002 - MTS packs</v>
          </cell>
          <cell r="CB90" t="str">
            <v>011 Central whse P011 - 006 Hazardous Materials Whse</v>
          </cell>
          <cell r="CH90" t="str">
            <v>93 - NANOPASS PEN-NE</v>
          </cell>
          <cell r="CI90" t="str">
            <v>1900 - SERV EXP HOSP</v>
          </cell>
        </row>
        <row r="91">
          <cell r="BO91" t="str">
            <v>PC20110 - CV</v>
          </cell>
          <cell r="BS91" t="str">
            <v>PC20110 - CV</v>
          </cell>
          <cell r="CB91" t="str">
            <v>011 Central whse P011 - 007 Pallet Storage</v>
          </cell>
          <cell r="CH91" t="str">
            <v>95 - OTHERS</v>
          </cell>
          <cell r="CI91" t="str">
            <v>1901 - FINET LANC DEV</v>
          </cell>
        </row>
        <row r="92">
          <cell r="C92" t="str">
            <v>Not Applicable</v>
          </cell>
          <cell r="J92" t="str">
            <v>Not Applicable</v>
          </cell>
          <cell r="BO92" t="str">
            <v>PC21110 - AS</v>
          </cell>
          <cell r="BS92" t="str">
            <v>PC21110 - AS</v>
          </cell>
          <cell r="CB92" t="str">
            <v>011 Central whse P011 - 010 High Rack with ID Point</v>
          </cell>
          <cell r="CH92" t="str">
            <v>96 - VASC LARGE BORE</v>
          </cell>
          <cell r="CI92" t="str">
            <v>1930 - SPARE PARTS HOS</v>
          </cell>
        </row>
        <row r="93">
          <cell r="C93" t="str">
            <v>1/5</v>
          </cell>
          <cell r="J93" t="str">
            <v>30 - Subcontracting</v>
          </cell>
          <cell r="BO93" t="str">
            <v>PC22110 - VA</v>
          </cell>
          <cell r="BS93" t="str">
            <v>PC22110 - VA</v>
          </cell>
          <cell r="CB93" t="str">
            <v>011 Central whse P011 - 011 ID Point for St.Ty.010</v>
          </cell>
          <cell r="CH93" t="str">
            <v>97 - VASC MEDIUM BOR</v>
          </cell>
          <cell r="CI93" t="str">
            <v>1960 - SERV AGREEM HOS</v>
          </cell>
        </row>
        <row r="94">
          <cell r="J94" t="str">
            <v>40 - Stock transfer (proc.from P010)</v>
          </cell>
          <cell r="BO94" t="str">
            <v>PC23110 - VA DUBAI</v>
          </cell>
          <cell r="BS94" t="str">
            <v>PC23110 - VA DUBAI</v>
          </cell>
          <cell r="CB94" t="str">
            <v>011 Central whse P011 - 012 Block Storage with SUs</v>
          </cell>
          <cell r="CH94" t="str">
            <v>98 - VASCUTEK</v>
          </cell>
          <cell r="CI94" t="str">
            <v>2001 - SN</v>
          </cell>
        </row>
        <row r="95">
          <cell r="J95" t="str">
            <v>41 - Stock transfer (proc.from P110)</v>
          </cell>
          <cell r="N95" t="str">
            <v>Not Applicable</v>
          </cell>
          <cell r="BO95" t="str">
            <v>PC30015 - Blister Needle MP</v>
          </cell>
          <cell r="BS95" t="str">
            <v>PC30110 - MP</v>
          </cell>
          <cell r="CB95" t="str">
            <v>011 Central whse P011 - 013 Pick Point for St.Ty.012</v>
          </cell>
          <cell r="CH95" t="str">
            <v>99 - OTHERS.</v>
          </cell>
          <cell r="CI95" t="str">
            <v>2002 - EN NEEDLE</v>
          </cell>
        </row>
        <row r="96">
          <cell r="N96" t="str">
            <v>0 - general</v>
          </cell>
          <cell r="BO96" t="str">
            <v>PC30020 - Syringe MP</v>
          </cell>
          <cell r="BS96" t="str">
            <v>PC31110 - D&amp;D</v>
          </cell>
          <cell r="CB96" t="str">
            <v>011 Central whse P011 - 100 Production Supply</v>
          </cell>
          <cell r="CH96" t="str">
            <v>9930 - logistics</v>
          </cell>
          <cell r="CI96" t="str">
            <v>2003 - EN CATHETER</v>
          </cell>
        </row>
        <row r="97">
          <cell r="N97" t="str">
            <v>Z000 - Terumo General FERT</v>
          </cell>
          <cell r="BO97" t="str">
            <v>PC30025 - Scalp Vein MP</v>
          </cell>
          <cell r="BS97" t="str">
            <v>PC32110 - DM</v>
          </cell>
          <cell r="CB97" t="str">
            <v>011 Central whse P011 - 150 Kanban Interface</v>
          </cell>
          <cell r="CH97" t="str">
            <v>A1 - KYMERAX</v>
          </cell>
          <cell r="CI97" t="str">
            <v>2004 - SAFEED</v>
          </cell>
        </row>
        <row r="98">
          <cell r="N98" t="str">
            <v>Z001 - Rep manufacturing</v>
          </cell>
          <cell r="BO98" t="str">
            <v>PC30030 - Surflo Obturator MP</v>
          </cell>
          <cell r="BS98" t="str">
            <v>PC33110 - OTC</v>
          </cell>
          <cell r="CB98" t="str">
            <v>011 Central whse P011 - 200 Intermed.Zone 2-Step Pck.</v>
          </cell>
          <cell r="CH98" t="str">
            <v>A9 - AS SERVICE</v>
          </cell>
          <cell r="CI98" t="str">
            <v>2005 - UROGARD ADULT</v>
          </cell>
        </row>
        <row r="99">
          <cell r="N99" t="str">
            <v>Z002 - Terumo general HALB</v>
          </cell>
          <cell r="BO99" t="str">
            <v>PC30035 - Venosafe MP</v>
          </cell>
          <cell r="BS99" t="str">
            <v>PC34110 - ME PUMPS</v>
          </cell>
          <cell r="CB99" t="str">
            <v>011 Central whse P011 - 901 GR Area for Production</v>
          </cell>
          <cell r="CH99" t="str">
            <v>Z10-CYTOSORB CPB-PACK</v>
          </cell>
          <cell r="CI99" t="str">
            <v>2006 - UROGARD PEDIAT</v>
          </cell>
        </row>
        <row r="100">
          <cell r="C100" t="str">
            <v>Not Applicable</v>
          </cell>
          <cell r="V100" t="str">
            <v>Not Applicable</v>
          </cell>
          <cell r="BO100" t="str">
            <v>PC30040 - Venoject needle MP</v>
          </cell>
          <cell r="BS100" t="str">
            <v>PC40110 - TF</v>
          </cell>
          <cell r="CB100" t="str">
            <v>011 Central whse P011 - 902 GR Area External Rcpts</v>
          </cell>
          <cell r="CH100" t="str">
            <v>Z11-CYTOSORB ACCESSORIES</v>
          </cell>
          <cell r="CI100" t="str">
            <v>2007 - URINOVOLUMETER</v>
          </cell>
        </row>
        <row r="101">
          <cell r="C101" t="str">
            <v>1 - Subassembly planning with final assembly</v>
          </cell>
          <cell r="V101" t="str">
            <v>Z001 - Release Required / Warn</v>
          </cell>
          <cell r="BO101" t="str">
            <v>PC30045 - OUTS HOLDERS MP</v>
          </cell>
          <cell r="CB101" t="str">
            <v>011 Central whse P011 - 904 Returns</v>
          </cell>
          <cell r="CH101" t="str">
            <v>Z12-Vascular Closure Device</v>
          </cell>
          <cell r="CI101" t="str">
            <v>2008 - VOLUMETRIC BLOO</v>
          </cell>
        </row>
        <row r="102">
          <cell r="I102" t="str">
            <v>if *_S = 2 - Selection by production version</v>
          </cell>
          <cell r="BO102" t="str">
            <v>PC30050 - OUTS HGLA MP</v>
          </cell>
          <cell r="CB102" t="str">
            <v>011 Central whse P011 - 910 GI Area General</v>
          </cell>
          <cell r="CI102" t="str">
            <v>2009 - PUMPS OTHERS</v>
          </cell>
        </row>
        <row r="103">
          <cell r="C103" t="str">
            <v>Not Applicable</v>
          </cell>
          <cell r="I103" t="str">
            <v>if NOT *_S= 3 - Selec. only by production version</v>
          </cell>
          <cell r="BO103" t="str">
            <v>PC30055 - OUTS HQSAF MP</v>
          </cell>
          <cell r="CB103" t="str">
            <v>011 Central whse P011 - 911 GI Area for Cost Center</v>
          </cell>
          <cell r="CI103" t="str">
            <v>2010 - ACCESS/SPARE PA</v>
          </cell>
        </row>
        <row r="104">
          <cell r="C104" t="str">
            <v>3 - Automatic Batch determination upon release of order</v>
          </cell>
          <cell r="BO104" t="str">
            <v>PC30060 - OUTS HQSAF needle MP</v>
          </cell>
          <cell r="CB104" t="str">
            <v>011 Central whse P011 - 912 GI Area Customer Order</v>
          </cell>
          <cell r="CI104" t="str">
            <v>2011 - SERVICE CONTRAC*</v>
          </cell>
        </row>
        <row r="105">
          <cell r="BO105" t="str">
            <v>PC30065 - MNSV w holder MP</v>
          </cell>
          <cell r="CB105" t="str">
            <v>011 Central whse P011 - 913 GI Area - Fixed Assets</v>
          </cell>
          <cell r="CI105" t="str">
            <v>2012 - REPAIR/MAINTENA</v>
          </cell>
        </row>
        <row r="106">
          <cell r="C106" t="str">
            <v>Not Applicable</v>
          </cell>
          <cell r="O106" t="str">
            <v>0  - for MP</v>
          </cell>
          <cell r="BO106" t="str">
            <v>PC30110 - MP</v>
          </cell>
          <cell r="CB106" t="str">
            <v>011 Central whse P011 - 914 GI Area Production Orders</v>
          </cell>
          <cell r="CI106" t="str">
            <v>2013 - SURFLO OBTURATO</v>
          </cell>
        </row>
        <row r="107">
          <cell r="A107" t="str">
            <v>Not Applicable</v>
          </cell>
          <cell r="C107" t="str">
            <v>Z7 - Planning with assembly and final assembl</v>
          </cell>
          <cell r="O107">
            <v>50</v>
          </cell>
          <cell r="V107" t="str">
            <v>Not Applicable</v>
          </cell>
          <cell r="BO107" t="str">
            <v>PC31005 - IM D&amp;D</v>
          </cell>
          <cell r="CB107" t="str">
            <v>011 Central whse P011 - 915 Fixed Bin Picking Area</v>
          </cell>
          <cell r="CI107" t="str">
            <v>2014 - SURFLO OBTURATO.</v>
          </cell>
        </row>
        <row r="108">
          <cell r="A108" t="str">
            <v>2 - Selection by production version</v>
          </cell>
          <cell r="V108" t="str">
            <v>BOD</v>
          </cell>
          <cell r="BO108" t="str">
            <v>PC31008 - NA D&amp;D</v>
          </cell>
          <cell r="CB108" t="str">
            <v>011 Central whse P011 - 916 Shipping Area Deliveries</v>
          </cell>
          <cell r="CI108" t="str">
            <v>2015 - SURFLO OBTURATO'</v>
          </cell>
        </row>
        <row r="109">
          <cell r="C109" t="str">
            <v>3100 - Trading goods</v>
          </cell>
          <cell r="BO109" t="str">
            <v>PC31010 - Bulk Needle D&amp;D</v>
          </cell>
          <cell r="CB109" t="str">
            <v>011 Central whse P011 - 917 Quality Assurance</v>
          </cell>
          <cell r="CI109" t="str">
            <v>2016 - TERUSAFE</v>
          </cell>
        </row>
        <row r="110">
          <cell r="C110" t="str">
            <v>3008 - parts UK</v>
          </cell>
          <cell r="V110" t="str">
            <v>ZOEM_NS2 - OEM NS furth. proces- NO labelling at EDC</v>
          </cell>
          <cell r="BO110" t="str">
            <v>PC31020 - Key Needle D&amp;D</v>
          </cell>
          <cell r="CB110" t="str">
            <v>011 Central whse P011 - 918 Goods Issue Area Contain.</v>
          </cell>
          <cell r="CI110" t="str">
            <v>2017 - TOURNIQUET</v>
          </cell>
        </row>
        <row r="111">
          <cell r="V111" t="str">
            <v>Z_OEM - OEM</v>
          </cell>
          <cell r="BO111" t="str">
            <v>PC31030 - Key Needle Safety D&amp;D</v>
          </cell>
          <cell r="CB111" t="str">
            <v>011 Central whse P011 - 920 Stock Transfers (plant)</v>
          </cell>
          <cell r="CI111" t="str">
            <v>2018 - STRACK SYSTEM</v>
          </cell>
        </row>
        <row r="112">
          <cell r="C112">
            <v>2010</v>
          </cell>
          <cell r="J112" t="str">
            <v>10000</v>
          </cell>
          <cell r="M112" t="str">
            <v>NORM - Standard Material</v>
          </cell>
          <cell r="BO112" t="str">
            <v>PC31040 - Blister Needle D&amp;D</v>
          </cell>
          <cell r="CB112" t="str">
            <v>011 Central whse P011 - 921 Stock Transfers (StLoc)</v>
          </cell>
          <cell r="CI112" t="str">
            <v>2019 - SPARE PARTS STR</v>
          </cell>
        </row>
        <row r="113">
          <cell r="C113">
            <v>2020</v>
          </cell>
          <cell r="G113" t="str">
            <v>Not Applicable</v>
          </cell>
          <cell r="J113" t="str">
            <v>1000000</v>
          </cell>
          <cell r="M113" t="str">
            <v>ZGPS - GPS standard Material</v>
          </cell>
          <cell r="V113" t="str">
            <v>ZOEM_NS2 - OEM NS furth. proces- NO labelling at EDC</v>
          </cell>
          <cell r="BO113" t="str">
            <v>PC31050 - Syringe D&amp;D</v>
          </cell>
          <cell r="BW113" t="str">
            <v>P010 - 001 - Global MRP control</v>
          </cell>
          <cell r="CB113" t="str">
            <v>011 Central whse P011 - 922 Posting Change Area</v>
          </cell>
          <cell r="CI113" t="str">
            <v>2020 - OTHERS</v>
          </cell>
        </row>
        <row r="114">
          <cell r="C114">
            <v>2030</v>
          </cell>
          <cell r="G114" t="str">
            <v>Z7 - Planning with assembly and final assembl</v>
          </cell>
          <cell r="V114" t="str">
            <v>Z_OEM - OEM</v>
          </cell>
          <cell r="BO114" t="str">
            <v>PC31060 - Scalp Vein Safety D&amp;D</v>
          </cell>
          <cell r="BU114" t="str">
            <v>P010 - 025 - IS CA ROH</v>
          </cell>
          <cell r="BW114" t="str">
            <v>P010 - 025 - IS CA ROH</v>
          </cell>
          <cell r="CB114" t="str">
            <v>011 Central whse P011 - 923 Packaging Area</v>
          </cell>
          <cell r="CI114" t="str">
            <v>2021 - SURGUARD</v>
          </cell>
        </row>
        <row r="115">
          <cell r="C115">
            <v>2040</v>
          </cell>
          <cell r="G115" t="str">
            <v>40  - If Material group is ZMP*  in P010</v>
          </cell>
          <cell r="V115" t="str">
            <v>ZAS_ME - AS ME</v>
          </cell>
          <cell r="BO115" t="str">
            <v>PC31070 - OUTS SVS D&amp;D</v>
          </cell>
          <cell r="BU115" t="str">
            <v>P010 - 026 - IS TRI ROH</v>
          </cell>
          <cell r="BW115" t="str">
            <v>P010 - 026 - IS TRI ROH</v>
          </cell>
          <cell r="CB115" t="str">
            <v>011 Central whse P011 - 980 R/3 --&gt; R/2 Cumulative</v>
          </cell>
          <cell r="CI115" t="str">
            <v>2022 - BMP ACCESSORIES</v>
          </cell>
        </row>
        <row r="116">
          <cell r="C116">
            <v>2060</v>
          </cell>
          <cell r="V116" t="str">
            <v>ZAS_TR - AS Trading goods</v>
          </cell>
          <cell r="BO116" t="str">
            <v>PC31080 - Takeda D&amp;D</v>
          </cell>
          <cell r="BU116" t="str">
            <v>P010 - 027 - IS DES ROH</v>
          </cell>
          <cell r="BW116" t="str">
            <v>P010 - 027 - IS DES ROH</v>
          </cell>
          <cell r="CB116" t="str">
            <v>011 Central whse P011 - 998 Init. Entry of Inv. Data</v>
          </cell>
          <cell r="CI116" t="str">
            <v>2023 - BMP SPARE PARTS</v>
          </cell>
        </row>
        <row r="117">
          <cell r="C117">
            <v>2070</v>
          </cell>
          <cell r="V117" t="str">
            <v>ZCV_ME - CV ME</v>
          </cell>
          <cell r="BO117" t="str">
            <v>PC31090 - SV DD</v>
          </cell>
          <cell r="BU117" t="str">
            <v>P010 - 028 - IS GW ROH</v>
          </cell>
          <cell r="BW117" t="str">
            <v>P010 - 028 - IS GW ROH</v>
          </cell>
          <cell r="CB117" t="str">
            <v>011 Central whse P011 - 999 Differences</v>
          </cell>
          <cell r="CI117" t="str">
            <v>2024 - BMP REPAIR/MAIN</v>
          </cell>
        </row>
        <row r="118">
          <cell r="C118">
            <v>9999</v>
          </cell>
          <cell r="V118" t="str">
            <v>ZCV_NS - CV NS furth. Proces-Labelling at EDC</v>
          </cell>
          <cell r="BO118" t="str">
            <v>PC31110 - D&amp;D</v>
          </cell>
          <cell r="BU118" t="str">
            <v>P010 - 029 - ISHRT ROH</v>
          </cell>
          <cell r="BW118" t="str">
            <v>P010 - 029 - ISHRT ROH</v>
          </cell>
          <cell r="CB118" t="str">
            <v>012 Central whse P012 - 001 High Rack Storage</v>
          </cell>
          <cell r="CI118" t="str">
            <v>2025 - SV BULK ADAP21G</v>
          </cell>
        </row>
        <row r="119">
          <cell r="V119" t="str">
            <v>ZCV_NS2 - CV NS furth. Proces-No labelling at EDC</v>
          </cell>
          <cell r="BO119" t="str">
            <v>PC32110 - DM</v>
          </cell>
          <cell r="BU119" t="str">
            <v>P010 - 052 - BOXA</v>
          </cell>
          <cell r="BW119" t="str">
            <v>P010 - 052 - BOXA</v>
          </cell>
          <cell r="CB119" t="str">
            <v>012 Central whse P012 - 002 Shelf Storage</v>
          </cell>
          <cell r="CI119" t="str">
            <v>2099 - HOSP OTH</v>
          </cell>
        </row>
        <row r="120">
          <cell r="V120" t="str">
            <v>ZCV_TR - CV Trading goods</v>
          </cell>
          <cell r="BO120" t="str">
            <v>PC33110 - OTC</v>
          </cell>
          <cell r="BU120" t="str">
            <v>P010 - 053 - CARA</v>
          </cell>
          <cell r="BW120" t="str">
            <v>P010 - 053 - CARA</v>
          </cell>
          <cell r="CB120" t="str">
            <v>012 Central whse P012 - 003 Open Storage</v>
          </cell>
          <cell r="CI120" t="str">
            <v>2101 - VT 3ML LITH HEP</v>
          </cell>
        </row>
        <row r="121">
          <cell r="V121" t="str">
            <v>ZIS_ME - IS finished prod. ME</v>
          </cell>
          <cell r="BO121" t="str">
            <v>PC34110 - ME PUMPS</v>
          </cell>
          <cell r="BU121" t="str">
            <v>P010 - 054 - CARB</v>
          </cell>
          <cell r="BW121" t="str">
            <v>P010 - 054 - CARB</v>
          </cell>
          <cell r="CB121" t="str">
            <v>012 Central whse P012 - 004 Bulk Storage</v>
          </cell>
          <cell r="CI121" t="str">
            <v>2102 - VT 3 ML PLAIN</v>
          </cell>
        </row>
        <row r="122">
          <cell r="V122" t="str">
            <v>ZIS_NS - IS NS furth. Proces-Labelling at EDC</v>
          </cell>
          <cell r="BO122" t="str">
            <v>PC39099 - TEMP  GENERAL</v>
          </cell>
          <cell r="BU122" t="str">
            <v>P010 - 055 - CHEA</v>
          </cell>
          <cell r="BW122" t="str">
            <v>P010 - 055 - CHEA</v>
          </cell>
          <cell r="CB122" t="str">
            <v>012 Central whse P012 - 005 Fixed Bin Storage</v>
          </cell>
          <cell r="CI122" t="str">
            <v>2103 - VT 3 ML ADD.</v>
          </cell>
        </row>
        <row r="123">
          <cell r="C123" t="str">
            <v>Not Applicable</v>
          </cell>
          <cell r="V123" t="str">
            <v>ZIS_NS2 - IS NS furth. Proces-No labelling at EDC</v>
          </cell>
          <cell r="BO123" t="str">
            <v>PC40110 - TF</v>
          </cell>
          <cell r="BU123" t="str">
            <v>P010 - 056 - CHEB</v>
          </cell>
          <cell r="BW123" t="str">
            <v>P010 - 056 - CHEB</v>
          </cell>
          <cell r="CB123" t="str">
            <v>012 Central whse P012 - 006 Hazardous Materials Whse</v>
          </cell>
          <cell r="CI123" t="str">
            <v>2104 - VT 5 ML HEP</v>
          </cell>
        </row>
        <row r="124">
          <cell r="C124" t="str">
            <v>120 (IS - UK)</v>
          </cell>
          <cell r="V124" t="str">
            <v>ZIS_TR - IS Trading goods</v>
          </cell>
          <cell r="BU124" t="str">
            <v>P010 - 057 - CLIPA</v>
          </cell>
          <cell r="BW124" t="str">
            <v>P010 - 057 - CLIPA</v>
          </cell>
          <cell r="CB124" t="str">
            <v>012 Central whse P012 - 007 Pallet Storage</v>
          </cell>
          <cell r="CI124" t="str">
            <v>2105 - VT 5 ML PLAIN</v>
          </cell>
        </row>
        <row r="125">
          <cell r="V125" t="str">
            <v>ZMP_ME - MP finished prod. ME</v>
          </cell>
          <cell r="BU125" t="str">
            <v>P010 - 058 - FILB</v>
          </cell>
          <cell r="BW125" t="str">
            <v>P010 - 058 - FILB</v>
          </cell>
          <cell r="CB125" t="str">
            <v>012 Central whse P012 - 010 High Rack with ID Point</v>
          </cell>
          <cell r="CI125" t="str">
            <v>2106 - VT 5 ML PLAIN V</v>
          </cell>
        </row>
        <row r="126">
          <cell r="V126" t="str">
            <v>ZMP_NS - MP NS furth. Proces-Labelling at EDC</v>
          </cell>
          <cell r="BU126" t="str">
            <v>P010 - 059 - FILA</v>
          </cell>
          <cell r="BW126" t="str">
            <v>P010 - 059 - FILA</v>
          </cell>
          <cell r="CB126" t="str">
            <v>012 Central whse P012 - 011 ID Point for St.Ty.010</v>
          </cell>
          <cell r="CI126" t="str">
            <v>2107 - VT 5 ML ADD.</v>
          </cell>
        </row>
        <row r="127">
          <cell r="V127" t="str">
            <v>ZMP_NS2 - MP NS furth. Proces-No labelling at EDC</v>
          </cell>
          <cell r="BU127" t="str">
            <v>P010 - 060 - FLTB</v>
          </cell>
          <cell r="BW127" t="str">
            <v>P010 - 060 - FLTB</v>
          </cell>
          <cell r="CB127" t="str">
            <v>012 Central whse P012 - 012 Block Storage with SUs</v>
          </cell>
          <cell r="CI127" t="str">
            <v>2108 - VT 5 ML GEL TUB</v>
          </cell>
        </row>
        <row r="128">
          <cell r="V128" t="str">
            <v>ZMP_GP_NS - GPS NS furth. Proces-Labelling at EDC</v>
          </cell>
          <cell r="BU128" t="str">
            <v>P010 - 061 - GLUA</v>
          </cell>
          <cell r="BW128" t="str">
            <v>P010 - 061 - GLUA</v>
          </cell>
          <cell r="CB128" t="str">
            <v>012 Central whse P012 - 013 Pick Point for St.Ty.012</v>
          </cell>
          <cell r="CI128" t="str">
            <v>2109 - VT 7 ML PLAIN</v>
          </cell>
        </row>
        <row r="129">
          <cell r="V129" t="str">
            <v>ZMP_GP_NS2 - GPS NS furth. Proces-NO labelling at EDC</v>
          </cell>
          <cell r="BU129" t="str">
            <v>P010 - 062 - GRAB</v>
          </cell>
          <cell r="BW129" t="str">
            <v>P010 - 062 - GRAB</v>
          </cell>
          <cell r="CB129" t="str">
            <v>012 Central whse P012 - 100 Production Supply</v>
          </cell>
          <cell r="CI129" t="str">
            <v>2110 - VT 7 ML M ADD</v>
          </cell>
        </row>
        <row r="130">
          <cell r="V130" t="str">
            <v>ZMP_TR - MP Trading goods</v>
          </cell>
          <cell r="BU130" t="str">
            <v>P010 - 063 - HOLA</v>
          </cell>
          <cell r="BW130" t="str">
            <v>P010 - 063 - HOLA</v>
          </cell>
          <cell r="CB130" t="str">
            <v>012 Central whse P012 - 150 Kanban Interface</v>
          </cell>
          <cell r="CI130" t="str">
            <v>2111 - VT 10 ML HEP</v>
          </cell>
        </row>
        <row r="131">
          <cell r="V131" t="str">
            <v>ZMP_TR_GP - MP Trading goods GP</v>
          </cell>
          <cell r="BU131" t="str">
            <v>P010 - 064 - INKA</v>
          </cell>
          <cell r="BW131" t="str">
            <v>P010 - 064 - INKA</v>
          </cell>
          <cell r="CB131" t="str">
            <v>012 Central whse P012 - 200 Intermed.Zone 2-Step Pck.</v>
          </cell>
          <cell r="CI131" t="str">
            <v>2112 - VT 10 ML PLAIN</v>
          </cell>
        </row>
        <row r="132">
          <cell r="C132" t="str">
            <v>Not Applicable</v>
          </cell>
          <cell r="H132" t="str">
            <v>(empty)</v>
          </cell>
          <cell r="V132" t="str">
            <v>ZSP_ME - Spare parts ME</v>
          </cell>
          <cell r="BU132" t="str">
            <v>P010 - 065 - LABA</v>
          </cell>
          <cell r="BW132" t="str">
            <v>P010 - 065 - LABA</v>
          </cell>
          <cell r="CB132" t="str">
            <v>012 Central whse P012 - 901 GR Area for Production</v>
          </cell>
          <cell r="CI132" t="str">
            <v>2113 - VT 10 ML ADD.</v>
          </cell>
        </row>
        <row r="133">
          <cell r="C133" t="str">
            <v>Z1 - Full Size Pallet</v>
          </cell>
          <cell r="H133" t="str">
            <v>ZCMP - Prod : only consumpt</v>
          </cell>
          <cell r="O133" t="str">
            <v>COOL- Cooled</v>
          </cell>
          <cell r="BO133" t="str">
            <v>PC10010 - Transradial introducer kits</v>
          </cell>
          <cell r="BU133" t="str">
            <v>P010 - 066 - LUBB</v>
          </cell>
          <cell r="BW133" t="str">
            <v>P010 - 066 - LUBB</v>
          </cell>
          <cell r="CB133" t="str">
            <v>012 Central whse P012 - 902 GR Area External Rcpts</v>
          </cell>
          <cell r="CI133" t="str">
            <v>2114 - VT 10 ML GEL TU</v>
          </cell>
        </row>
        <row r="134">
          <cell r="H134" t="str">
            <v>ZMM - TRMO MM</v>
          </cell>
          <cell r="O134" t="str">
            <v>CV - Normal CV</v>
          </cell>
          <cell r="V134" t="str">
            <v>ZCV_FP - UK finished product</v>
          </cell>
          <cell r="BO134" t="str">
            <v>PC10020 - Catheder Cardio</v>
          </cell>
          <cell r="BU134" t="str">
            <v>P010 - 067 - LUBA</v>
          </cell>
          <cell r="BW134" t="str">
            <v>P010 - 067 - LUBA</v>
          </cell>
          <cell r="CB134" t="str">
            <v>012 Central whse P012 - 904 Returns</v>
          </cell>
          <cell r="CI134" t="str">
            <v>2115 - VT 7 ML S ADD</v>
          </cell>
        </row>
        <row r="135">
          <cell r="H135" t="str">
            <v>ZPM - Plant Maintenance</v>
          </cell>
          <cell r="O135" t="str">
            <v xml:space="preserve">DES </v>
          </cell>
          <cell r="V135" t="str">
            <v>ZCV_NS - CV NS furth. Proces-Labelling at EDC</v>
          </cell>
          <cell r="BO135" t="str">
            <v>PC11010 - Guidewire</v>
          </cell>
          <cell r="BU135" t="str">
            <v>P010 - 068 - NAA</v>
          </cell>
          <cell r="BW135" t="str">
            <v>P010 - 068 - NAA</v>
          </cell>
          <cell r="CB135" t="str">
            <v>012 Central whse P012 - 910 GI Area General</v>
          </cell>
          <cell r="CI135" t="str">
            <v>2116 - VT 7 ML S GEL T</v>
          </cell>
        </row>
        <row r="136">
          <cell r="H136" t="str">
            <v>ZPRD - Prod : only prod ord</v>
          </cell>
          <cell r="O136" t="str">
            <v>GAS</v>
          </cell>
          <cell r="V136" t="str">
            <v>ZCV_NS2 - CV NS furth. Proces-NO labelling at EDC</v>
          </cell>
          <cell r="BO136" t="str">
            <v>PC11030 - Catheder Endo</v>
          </cell>
          <cell r="BU136" t="str">
            <v>P010 - 069 - NAB</v>
          </cell>
          <cell r="BW136" t="str">
            <v>P010 - 069 - NAB</v>
          </cell>
          <cell r="CB136" t="str">
            <v>012 Central whse P012 - 911 GI Area for Cost Center</v>
          </cell>
          <cell r="CI136" t="str">
            <v>2117 - VT ESR TUBES</v>
          </cell>
        </row>
        <row r="137">
          <cell r="O137" t="str">
            <v>IS - Normal IS</v>
          </cell>
          <cell r="V137" t="str">
            <v>ZCV_SF_F - UK SF product</v>
          </cell>
          <cell r="BO137" t="str">
            <v>PC20010 - ROCSAFE</v>
          </cell>
          <cell r="BU137" t="str">
            <v>P010 - 070 - OTHA</v>
          </cell>
          <cell r="BW137" t="str">
            <v>P010 - 070 - OTHA</v>
          </cell>
          <cell r="CB137" t="str">
            <v>012 Central whse P012 - 912 GI Area Customer Order</v>
          </cell>
          <cell r="CI137" t="str">
            <v>2118 - VT 7 ML L GEL</v>
          </cell>
        </row>
        <row r="138">
          <cell r="C138" t="str">
            <v>PC</v>
          </cell>
          <cell r="O138" t="str">
            <v xml:space="preserve">ME </v>
          </cell>
          <cell r="V138" t="str">
            <v>ZIS_D_FP - IS DES finished prod</v>
          </cell>
          <cell r="BO138" t="str">
            <v>PC20020 - PRECONNECT</v>
          </cell>
          <cell r="BU138" t="str">
            <v>P010 - 071 - OTHB</v>
          </cell>
          <cell r="BW138" t="str">
            <v>P010 - 071 - OTHB</v>
          </cell>
          <cell r="CB138" t="str">
            <v>012 Central whse P012 - 913 GI Area - Fixed Assets</v>
          </cell>
          <cell r="CI138" t="str">
            <v>2199 - VT CORRECTION</v>
          </cell>
        </row>
        <row r="139">
          <cell r="C139" t="str">
            <v>BOX</v>
          </cell>
          <cell r="O139" t="str">
            <v>NORM - Normal</v>
          </cell>
          <cell r="V139" t="str">
            <v>ZIS_FP - IS finished product</v>
          </cell>
          <cell r="BO139" t="str">
            <v>PC20030 - TUBING</v>
          </cell>
          <cell r="BU139" t="str">
            <v>P010 - 072 - PAPA</v>
          </cell>
          <cell r="BW139" t="str">
            <v>P010 - 072 - PAPA</v>
          </cell>
          <cell r="CB139" t="str">
            <v>012 Central whse P012 - 914 GI Area Production Orders</v>
          </cell>
          <cell r="CI139" t="str">
            <v>2201 - VP 5ML LITH HEP</v>
          </cell>
        </row>
        <row r="140">
          <cell r="C140" t="str">
            <v>CARTON</v>
          </cell>
          <cell r="O140" t="str">
            <v>TCON - Temp Controlled</v>
          </cell>
          <cell r="V140" t="str">
            <v>ZIS_NS - IS NS furth. Proces-Labelling at EDC</v>
          </cell>
          <cell r="BO140" t="str">
            <v>PC20040 - CONN/ACCESS</v>
          </cell>
          <cell r="BU140" t="str">
            <v>P010 - 073 - PARB</v>
          </cell>
          <cell r="BW140" t="str">
            <v>P010 - 073 - PARB</v>
          </cell>
          <cell r="CB140" t="str">
            <v>012 Central whse P012 - 915 Fixed Bin Picking Area</v>
          </cell>
          <cell r="CI140" t="str">
            <v>2202 - VP 5 ML PLAIN</v>
          </cell>
        </row>
        <row r="141">
          <cell r="I141" t="str">
            <v>(empty)</v>
          </cell>
          <cell r="V141" t="str">
            <v>ZIS_NS2 - IS NS furth. Proces-NO labelling at EDC</v>
          </cell>
          <cell r="BO141" t="str">
            <v>PC31005 - IM D&amp;D</v>
          </cell>
          <cell r="BU141" t="str">
            <v>P010 - 074 - PARA</v>
          </cell>
          <cell r="BW141" t="str">
            <v>P010 - 074 - PARA</v>
          </cell>
          <cell r="CB141" t="str">
            <v>012 Central whse P012 - 916 Shipping Area Deliveries</v>
          </cell>
          <cell r="CI141" t="str">
            <v>2203 - VP 5 ML PL VET</v>
          </cell>
        </row>
        <row r="142">
          <cell r="I142" t="str">
            <v>ZB - TRMO EDC Box Non Scanneable</v>
          </cell>
          <cell r="O142" t="str">
            <v>CV - Normal CV</v>
          </cell>
          <cell r="V142" t="str">
            <v>ZMP_FP - MP finished product</v>
          </cell>
          <cell r="BO142" t="str">
            <v>PC31008 - NA D&amp;D</v>
          </cell>
          <cell r="BU142" t="str">
            <v>P010 - 075 - PAR3B</v>
          </cell>
          <cell r="BW142" t="str">
            <v>P010 - 075 - PAR3B</v>
          </cell>
          <cell r="CB142" t="str">
            <v>012 Central whse P012 - 917 Quality Assurance</v>
          </cell>
          <cell r="CI142" t="str">
            <v>2204 - VP 5 ML ADD.</v>
          </cell>
        </row>
        <row r="143">
          <cell r="F143" t="str">
            <v>Not Applicable</v>
          </cell>
          <cell r="I143" t="str">
            <v>ZC - TRMO EDC Carton Non Scanneable</v>
          </cell>
          <cell r="O143" t="str">
            <v>NORM - Normal</v>
          </cell>
          <cell r="V143" t="str">
            <v>ZMP_FP_GP - MP finished prod. GP</v>
          </cell>
          <cell r="BO143" t="str">
            <v>PC31010 - Bulk Needle D&amp;D</v>
          </cell>
          <cell r="BU143" t="str">
            <v>P010 - 076 - PAR9</v>
          </cell>
          <cell r="BW143" t="str">
            <v>P010 - 076 - PAR9</v>
          </cell>
          <cell r="CB143" t="str">
            <v>012 Central whse P012 - 918 Goods Issue Area Contain.</v>
          </cell>
          <cell r="CI143" t="str">
            <v>2205 - VP 5 ML HEP GEL</v>
          </cell>
        </row>
        <row r="144">
          <cell r="F144">
            <v>4</v>
          </cell>
          <cell r="I144" t="str">
            <v>ZZ - External EAN numbers</v>
          </cell>
          <cell r="V144" t="str">
            <v>ZMP_ME - MP finished prod. ME</v>
          </cell>
          <cell r="BO144" t="str">
            <v>PC31020 - Key Needle D&amp;D</v>
          </cell>
          <cell r="BU144" t="str">
            <v>P010 - 077 - POUA</v>
          </cell>
          <cell r="BW144" t="str">
            <v>P010 - 077 - POUA</v>
          </cell>
          <cell r="CB144" t="str">
            <v>012 Central whse P012 - 920 Stock Transfers (plant)</v>
          </cell>
          <cell r="CI144" t="str">
            <v>2206 - VP 5 ML GEL</v>
          </cell>
        </row>
        <row r="145">
          <cell r="V145" t="str">
            <v>ZMP_NS - MP NS furth. Proces-Labelling at EDC</v>
          </cell>
          <cell r="BO145" t="str">
            <v>PC31030 - Key Needle Safety D&amp;D</v>
          </cell>
          <cell r="BU145" t="str">
            <v>P010 - 078 - SOLB</v>
          </cell>
          <cell r="BW145" t="str">
            <v>P010 - 078 - SOLB</v>
          </cell>
          <cell r="CB145" t="str">
            <v>012 Central whse P012 - 921 Stock Transfers (StLoc)</v>
          </cell>
          <cell r="CI145" t="str">
            <v>2207 - VP 5 ML LIQUID</v>
          </cell>
        </row>
        <row r="146">
          <cell r="V146" t="str">
            <v>ZMP_NS2 - MP NS furth. Proces-NO labelling at EDC</v>
          </cell>
          <cell r="BO146" t="str">
            <v>PC31040 - Blister Needle D&amp;D</v>
          </cell>
          <cell r="BU146" t="str">
            <v>P010 - 079 - SOLA</v>
          </cell>
          <cell r="BW146" t="str">
            <v>P010 - 079 - SOLA</v>
          </cell>
          <cell r="CB146" t="str">
            <v>012 Central whse P012 - 922 Posting Change Area</v>
          </cell>
          <cell r="CI146" t="str">
            <v>2208 - VP 5 ML LIQUID.</v>
          </cell>
        </row>
        <row r="147">
          <cell r="V147" t="str">
            <v>ZMP_GP_NS - GPS NS furth. Proces-Labelling at EDC</v>
          </cell>
          <cell r="BO147" t="str">
            <v>PC31050 - Syringe D&amp;D</v>
          </cell>
          <cell r="BU147" t="str">
            <v>P010 - 080 - STEB</v>
          </cell>
          <cell r="BW147" t="str">
            <v>P010 - 080 - STEB</v>
          </cell>
          <cell r="CB147" t="str">
            <v>012 Central whse P012 - 923 Packaging Area</v>
          </cell>
          <cell r="CI147" t="str">
            <v>2209 - VP 7 ML ADD</v>
          </cell>
        </row>
        <row r="148">
          <cell r="I148" t="str">
            <v>EX - Lot-for-lot order quantity</v>
          </cell>
          <cell r="O148" t="str">
            <v>3000 - Granulates</v>
          </cell>
          <cell r="V148" t="str">
            <v>ZMP_GP_NS2 - GPS NS furth. Proces-NO labelling at EDC</v>
          </cell>
          <cell r="BO148" t="str">
            <v>PC31060 - Scalp Vein Safety D&amp;D</v>
          </cell>
          <cell r="BU148" t="str">
            <v>P010 - 081 - TAPA</v>
          </cell>
          <cell r="BW148" t="str">
            <v>P010 - 081 - TAPA</v>
          </cell>
          <cell r="CB148" t="str">
            <v>012 Central whse P012 - 980 R/3 --&gt; R/2 Cumulative</v>
          </cell>
          <cell r="CI148" t="str">
            <v>2210 - VP 7 ML L PLAIN</v>
          </cell>
        </row>
        <row r="149">
          <cell r="I149" t="str">
            <v>FX - Fixed order quantity</v>
          </cell>
          <cell r="O149" t="str">
            <v>3001 - Canullas</v>
          </cell>
          <cell r="V149" t="str">
            <v>ZSP_ME - Spare parts ME</v>
          </cell>
          <cell r="BO149" t="str">
            <v>PC31070 - OUTS SVS D&amp;D</v>
          </cell>
          <cell r="BU149" t="str">
            <v>P110 - 001 - MTO packs</v>
          </cell>
          <cell r="BW149" t="str">
            <v>P110 - 001 - MTO packs</v>
          </cell>
          <cell r="CB149" t="str">
            <v>012 Central whse P012 - 998 Init. Entry of Inv. Data</v>
          </cell>
          <cell r="CI149" t="str">
            <v>2211 - VP 7 ML GEL</v>
          </cell>
        </row>
        <row r="150">
          <cell r="I150" t="str">
            <v>HB - Replenish to maximum stock level</v>
          </cell>
          <cell r="O150" t="str">
            <v>3002 - Consumables</v>
          </cell>
          <cell r="BO150" t="str">
            <v>PC31080 - Takeda D&amp;D</v>
          </cell>
          <cell r="BU150" t="str">
            <v>P110 - 002 - MTS packs</v>
          </cell>
          <cell r="BW150" t="str">
            <v>P110 - 002 - MTS packs</v>
          </cell>
          <cell r="CB150" t="str">
            <v>012 Central whse P012 - 999 Differences</v>
          </cell>
          <cell r="CI150" t="str">
            <v>2212 - VP 10 ML ADD</v>
          </cell>
        </row>
        <row r="151">
          <cell r="I151" t="str">
            <v>MB - Monthly lot size</v>
          </cell>
          <cell r="O151" t="str">
            <v>3003 - Parts</v>
          </cell>
          <cell r="V151" t="str">
            <v>ZCV_SF_F - UK SF product</v>
          </cell>
          <cell r="BO151" t="str">
            <v>PC32110 - DM</v>
          </cell>
          <cell r="CB151" t="str">
            <v>012 Central whse P012 - Y04 Block Storage</v>
          </cell>
          <cell r="CI151" t="str">
            <v>2213 - VP 10 ML LITH H</v>
          </cell>
        </row>
        <row r="152">
          <cell r="I152" t="str">
            <v>WB - Weekly lot size</v>
          </cell>
          <cell r="O152" t="str">
            <v>3004 - Shafts</v>
          </cell>
          <cell r="V152" t="str">
            <v>ZIS_SF - IS SF product</v>
          </cell>
          <cell r="CB152" t="str">
            <v>020 IS - 001 High Rack Storage</v>
          </cell>
          <cell r="CI152" t="str">
            <v>2214 - VP 10 ML PLAIN</v>
          </cell>
        </row>
        <row r="153">
          <cell r="I153" t="str">
            <v>TB - Daily lot size</v>
          </cell>
          <cell r="O153" t="str">
            <v>3005 - Tubes</v>
          </cell>
          <cell r="V153" t="str">
            <v>ZMP_SF - MP SF product</v>
          </cell>
          <cell r="CB153" t="str">
            <v>020 IS - 002 Shelf Storage</v>
          </cell>
          <cell r="CI153" t="str">
            <v>2215 - VP 10 ML URINE</v>
          </cell>
        </row>
        <row r="154">
          <cell r="I154" t="str">
            <v xml:space="preserve">PK - Period lot size, Planning Calendar </v>
          </cell>
          <cell r="O154" t="str">
            <v>3006 - Others</v>
          </cell>
          <cell r="V154" t="str">
            <v>ZMP_SF_FB - MP SF prod. FB (Ins 1ml)</v>
          </cell>
          <cell r="CB154" t="str">
            <v>020 IS - 003 Open Storage</v>
          </cell>
          <cell r="CI154" t="str">
            <v>2216 - VP 10 ML HEP GE</v>
          </cell>
        </row>
        <row r="155">
          <cell r="O155" t="str">
            <v>3007 - Floor Stock</v>
          </cell>
          <cell r="V155" t="str">
            <v>ZMP_SF_FD - MP SF prod. FD (Syr 2ml WN)</v>
          </cell>
          <cell r="CB155" t="str">
            <v>020 IS - 004 Bulk Storage</v>
          </cell>
          <cell r="CI155" t="str">
            <v>2217 - VP 10 ML GEL</v>
          </cell>
        </row>
        <row r="156">
          <cell r="O156" t="str">
            <v>3050 - Packaging and empties</v>
          </cell>
          <cell r="V156" t="str">
            <v>ZMP_SF_FF - MP SF prod. FF (KN)</v>
          </cell>
          <cell r="CB156" t="str">
            <v>020 IS - 005 Fixed Bin Storage</v>
          </cell>
          <cell r="CI156" t="str">
            <v>2299 - VP CORRECTION</v>
          </cell>
        </row>
        <row r="157">
          <cell r="V157" t="str">
            <v>ZMP_SF_FG - MP SF prod. FG (SV)</v>
          </cell>
          <cell r="CB157" t="str">
            <v>020 IS - 006 Hazardous Materials Whse</v>
          </cell>
          <cell r="CI157" t="str">
            <v>2301 - VF 5ML LITH HE</v>
          </cell>
        </row>
        <row r="158">
          <cell r="V158" t="str">
            <v>ZMP_SF_FI - MP SF prod. FI (NN25-40)</v>
          </cell>
          <cell r="CB158" t="str">
            <v>020 IS - 007 Pallet Storage</v>
          </cell>
          <cell r="CI158" t="str">
            <v>2302 - VF 5 ML PLAIN</v>
          </cell>
        </row>
        <row r="159">
          <cell r="V159" t="str">
            <v>ZMP_SF_FK - MP SF prod. FK (SVS)</v>
          </cell>
          <cell r="CB159" t="str">
            <v>020 IS - 010 High Rack with ID Point</v>
          </cell>
          <cell r="CI159" t="str">
            <v>2303 - VF 5 ML PL VET</v>
          </cell>
        </row>
        <row r="160">
          <cell r="V160" t="str">
            <v>ZMP_SF_FO - MP SF prod. FO (KNS)</v>
          </cell>
          <cell r="CB160" t="str">
            <v>020 IS - 011 ID Point for St.Ty.010</v>
          </cell>
          <cell r="CI160" t="str">
            <v>2304 - VF 5 ML ADD</v>
          </cell>
        </row>
        <row r="161">
          <cell r="L161" t="str">
            <v>Not Applicable</v>
          </cell>
          <cell r="V161" t="str">
            <v>ZMP_SF_RE - MP SF prod. REM (IM)</v>
          </cell>
          <cell r="CB161" t="str">
            <v>020 IS - 012 Block Storage with SUs</v>
          </cell>
          <cell r="CI161" t="str">
            <v>2305 - VF 5 ML HEP GEL</v>
          </cell>
        </row>
        <row r="162">
          <cell r="L162" t="str">
            <v>P010 - 10 - Consignment</v>
          </cell>
          <cell r="CB162" t="str">
            <v>020 IS - 013 Pick Point for St.Ty.012</v>
          </cell>
          <cell r="CI162" t="str">
            <v>2306 - VF 5 ML GEL</v>
          </cell>
        </row>
        <row r="163">
          <cell r="L163" t="str">
            <v>P010 - 20 - External procurement</v>
          </cell>
          <cell r="V163" t="str">
            <v>ZMP_C - MP components</v>
          </cell>
          <cell r="CB163" t="str">
            <v>020 IS - 100 Production Supply</v>
          </cell>
          <cell r="CI163" t="str">
            <v>2307 - VF 5 ML LIQ 5 P</v>
          </cell>
        </row>
        <row r="164">
          <cell r="L164" t="str">
            <v>P010 - 30 - Subcontracting</v>
          </cell>
          <cell r="V164" t="str">
            <v>ZIS_C - IS component</v>
          </cell>
          <cell r="CB164" t="str">
            <v>020 IS - 150 Kanban Interface</v>
          </cell>
          <cell r="CI164" t="str">
            <v>2308 - VF 5 ML LIQ SP</v>
          </cell>
        </row>
        <row r="165">
          <cell r="C165" t="str">
            <v>0001-TRMO loading group</v>
          </cell>
          <cell r="L165" t="str">
            <v>P010 - 40 - Stock transfer (proc.from P020)</v>
          </cell>
          <cell r="V165" t="str">
            <v>ZIS_C_B - IS component</v>
          </cell>
          <cell r="CB165" t="str">
            <v>020 IS - 200 Intermed.Zone 2-Step Pck.</v>
          </cell>
          <cell r="CI165" t="str">
            <v>2309 - VF 7 ML ADD</v>
          </cell>
        </row>
        <row r="166">
          <cell r="C166" t="str">
            <v>0002- TRMO First Service</v>
          </cell>
          <cell r="L166" t="str">
            <v>P010 - 41 - Stock transfer (proc.from P110)</v>
          </cell>
          <cell r="V166" t="str">
            <v>ZIS_D_C - IS DES component</v>
          </cell>
          <cell r="CB166" t="str">
            <v>020 IS - 901 GR Area for Production</v>
          </cell>
          <cell r="CI166" t="str">
            <v>2310 - VF 7 ML L PLAIN</v>
          </cell>
        </row>
        <row r="167">
          <cell r="L167" t="str">
            <v>P110 - 10 - Consignment</v>
          </cell>
          <cell r="V167" t="str">
            <v>Z_OEM - OEM</v>
          </cell>
          <cell r="CB167" t="str">
            <v>020 IS - 902 GR Area External Rcpts</v>
          </cell>
          <cell r="CI167" t="str">
            <v>2311 - VF 7 ML GEL</v>
          </cell>
        </row>
        <row r="168">
          <cell r="L168" t="str">
            <v>P110 - 20 - External procurement</v>
          </cell>
          <cell r="V168" t="str">
            <v>ZCV_C - UK component</v>
          </cell>
          <cell r="CB168" t="str">
            <v>020 IS - 904 Returns</v>
          </cell>
          <cell r="CI168" t="str">
            <v>2312 - VF 7 ML HEP</v>
          </cell>
        </row>
        <row r="169">
          <cell r="B169" t="str">
            <v>NA- No serial Number profile</v>
          </cell>
          <cell r="L169" t="str">
            <v>P110 - 30 - Subcontracting</v>
          </cell>
          <cell r="BO169" t="str">
            <v>PC19099 - IS  GENERAL</v>
          </cell>
          <cell r="CB169" t="str">
            <v>020 IS - 910 GI Area General</v>
          </cell>
          <cell r="CI169" t="str">
            <v>2313 - VF 10 ML ADD</v>
          </cell>
        </row>
        <row r="170">
          <cell r="B170" t="str">
            <v>0001 - Serial No. Requirement for Document Item</v>
          </cell>
          <cell r="L170" t="str">
            <v>P110 - 40 - Stock transfer (proc.from P010)</v>
          </cell>
          <cell r="BO170" t="str">
            <v>PC20099 - CV GENERAL</v>
          </cell>
          <cell r="CB170" t="str">
            <v>020 IS - 911 GI Area for Cost Center</v>
          </cell>
          <cell r="CI170" t="str">
            <v>2314 - VF 10 ML LITH H</v>
          </cell>
        </row>
        <row r="171">
          <cell r="B171" t="str">
            <v>0002 - Serial No. Requirement in Inventory Mgmt</v>
          </cell>
          <cell r="BO171" t="str">
            <v>PC39099 - TEMP  GENERAL</v>
          </cell>
          <cell r="CB171" t="str">
            <v>020 IS - 912 GI Area Customer Order</v>
          </cell>
          <cell r="CI171" t="str">
            <v>2315 - VF 10 ML PLAIN</v>
          </cell>
        </row>
        <row r="172">
          <cell r="BO172" t="str">
            <v>PC10010 - Transradial introducer kits</v>
          </cell>
          <cell r="CB172" t="str">
            <v>020 IS - 913 GI Area - Fixed Assets</v>
          </cell>
          <cell r="CI172" t="str">
            <v>2316 - VF 10 ML URINE</v>
          </cell>
        </row>
        <row r="173">
          <cell r="BO173" t="str">
            <v>PC10020 - Catheder Cardio</v>
          </cell>
          <cell r="CB173" t="str">
            <v>020 IS - 914 GI Area Production Orders</v>
          </cell>
          <cell r="CI173" t="str">
            <v>2317 - VF 10 ML HEP GE</v>
          </cell>
        </row>
        <row r="174">
          <cell r="B174" t="str">
            <v>DIEN - Service w/ Delivery</v>
          </cell>
          <cell r="BO174" t="str">
            <v>PC11010 - Guidewire</v>
          </cell>
          <cell r="CB174" t="str">
            <v>020 IS - 915 Fixed Bin Picking Area</v>
          </cell>
          <cell r="CI174" t="str">
            <v>2318 - VF 10 ML GEL</v>
          </cell>
        </row>
        <row r="175">
          <cell r="B175" t="str">
            <v>LEIS - Service w/o Delivery</v>
          </cell>
          <cell r="BO175" t="str">
            <v>PC11030 - Catheder Endo</v>
          </cell>
          <cell r="CB175" t="str">
            <v>020 IS - 916 Shipping Area Deliveries</v>
          </cell>
          <cell r="CI175" t="str">
            <v>2399 - VENOSAFE OTHERS</v>
          </cell>
        </row>
        <row r="176">
          <cell r="B176" t="str">
            <v>VCIT - Value contract item</v>
          </cell>
          <cell r="BO176" t="str">
            <v>PC20010 - ROCSAFE</v>
          </cell>
          <cell r="CB176" t="str">
            <v>020 IS - 917 Quality Assurance</v>
          </cell>
          <cell r="CI176" t="str">
            <v>2401 - VN MULTIPLE</v>
          </cell>
        </row>
        <row r="177">
          <cell r="B177" t="str">
            <v>NORM - Standard Item</v>
          </cell>
          <cell r="BO177" t="str">
            <v>PC20020 - PRECONNECT</v>
          </cell>
          <cell r="CB177" t="str">
            <v>020 IS - 918 Goods Issue Area Contain.</v>
          </cell>
          <cell r="CI177" t="str">
            <v>2402 - VN MULTIPLE QF</v>
          </cell>
        </row>
        <row r="178">
          <cell r="BO178" t="str">
            <v>PC20030 - TUBING</v>
          </cell>
          <cell r="CB178" t="str">
            <v>020 IS - 920 Stock Transfers (plant)</v>
          </cell>
          <cell r="CI178" t="str">
            <v>2403 - URINE SAMPLES</v>
          </cell>
        </row>
        <row r="179">
          <cell r="H179" t="str">
            <v>02 - Performances</v>
          </cell>
          <cell r="BO179" t="str">
            <v>PC20040 - CONN/ACCESS</v>
          </cell>
          <cell r="CB179" t="str">
            <v>020 IS - 921 Stock Transfers (StLoc)</v>
          </cell>
          <cell r="CI179" t="str">
            <v>2404 - VN SINGLE</v>
          </cell>
        </row>
        <row r="180">
          <cell r="H180" t="str">
            <v>09 - Services</v>
          </cell>
          <cell r="BO180" t="str">
            <v>PC31005 - IM D&amp;D</v>
          </cell>
          <cell r="CB180" t="str">
            <v>020 IS - 922 Posting Change Area</v>
          </cell>
          <cell r="CI180" t="str">
            <v>2405 - LUER ADAPTOR</v>
          </cell>
        </row>
        <row r="181">
          <cell r="H181" t="str">
            <v>10 - Rentals</v>
          </cell>
          <cell r="BO181" t="str">
            <v>PC31008 - NA D&amp;D</v>
          </cell>
          <cell r="CB181" t="str">
            <v>020 IS - 923 Packaging Area</v>
          </cell>
          <cell r="CI181" t="str">
            <v>2406 - LUER ADAPTOR QF</v>
          </cell>
        </row>
        <row r="182">
          <cell r="H182" t="str">
            <v>11 - Service Vol rebates</v>
          </cell>
          <cell r="BO182" t="str">
            <v>PC31010 - Bulk Needle D&amp;D</v>
          </cell>
          <cell r="CB182" t="str">
            <v>020 IS - 980 R/3 --&gt; R/2 Cumulative</v>
          </cell>
          <cell r="CI182" t="str">
            <v>2407 - MN-VN KABE</v>
          </cell>
        </row>
        <row r="183">
          <cell r="H183" t="str">
            <v>12 - Service Surcharge</v>
          </cell>
          <cell r="BO183" t="str">
            <v>PC31020 - Key Needle D&amp;D</v>
          </cell>
          <cell r="CB183" t="str">
            <v>020 IS - 998 Init. Entry of Inv. Data</v>
          </cell>
          <cell r="CI183" t="str">
            <v>2499 - MN-VN CORRECTIO</v>
          </cell>
        </row>
        <row r="184">
          <cell r="H184" t="str">
            <v>13 - Transport Recharge</v>
          </cell>
          <cell r="BO184" t="str">
            <v>PC31030 - Key Needle Safety D&amp;D</v>
          </cell>
          <cell r="CB184" t="str">
            <v>020 IS - 999 Differences</v>
          </cell>
          <cell r="CI184" t="str">
            <v>2501 - SV WING SAMPL S</v>
          </cell>
        </row>
        <row r="185">
          <cell r="H185" t="str">
            <v>14 - Service Recharge</v>
          </cell>
          <cell r="BO185" t="str">
            <v>PC31040 - Blister Needle D&amp;D</v>
          </cell>
          <cell r="CB185" t="str">
            <v>020 IS - I10 Main Wrhs</v>
          </cell>
          <cell r="CI185" t="str">
            <v>2502 - SV WING SAMPL S.</v>
          </cell>
        </row>
        <row r="186">
          <cell r="H186" t="str">
            <v>AA - Fixed assets</v>
          </cell>
          <cell r="BO186" t="str">
            <v>PC31050 - Syringe D&amp;D</v>
          </cell>
          <cell r="CB186" t="str">
            <v>020 IS - I11 DES</v>
          </cell>
          <cell r="CI186" t="str">
            <v>2503 - SV W SA SET SF</v>
          </cell>
        </row>
        <row r="187">
          <cell r="E187" t="str">
            <v>11 - Under Development</v>
          </cell>
          <cell r="BO187" t="str">
            <v>PC31060 - Scalp Vein Safety D&amp;D</v>
          </cell>
          <cell r="CB187" t="str">
            <v>020 IS - I20 Production Main Transit</v>
          </cell>
          <cell r="CI187" t="str">
            <v>2504 - SV W SA S QF SF</v>
          </cell>
        </row>
        <row r="188">
          <cell r="U188" t="str">
            <v>0111 - IS ROH</v>
          </cell>
          <cell r="BO188" t="str">
            <v>PC31070 - OUTS SVS D&amp;D</v>
          </cell>
          <cell r="CB188" t="str">
            <v>020 IS - I21 IS rejected stock</v>
          </cell>
          <cell r="CI188" t="str">
            <v>2506 - 2506</v>
          </cell>
        </row>
        <row r="189">
          <cell r="U189" t="str">
            <v>0213 - CV ROH</v>
          </cell>
          <cell r="BO189" t="str">
            <v>PC31080 - Takeda D&amp;D</v>
          </cell>
          <cell r="CB189" t="str">
            <v>020 IS - I22 Production Packaging Tran</v>
          </cell>
          <cell r="CI189" t="str">
            <v>2599 - SV WING SAMPLIN</v>
          </cell>
        </row>
        <row r="190">
          <cell r="U190" t="str">
            <v>0315 - MP ROH</v>
          </cell>
          <cell r="BO190" t="str">
            <v>PC32110 - DM</v>
          </cell>
          <cell r="CB190" t="str">
            <v>020 IS - I23 Production Packaging</v>
          </cell>
          <cell r="CI190" t="str">
            <v>2601 - PZ</v>
          </cell>
        </row>
        <row r="191">
          <cell r="CB191" t="str">
            <v>020 IS - I24 Wrhs IS Solvents</v>
          </cell>
          <cell r="CI191" t="str">
            <v>2701 - MONITOR</v>
          </cell>
        </row>
        <row r="192">
          <cell r="E192" t="str">
            <v>M1  -RM_Direct contact blood/medicine</v>
          </cell>
          <cell r="CB192" t="str">
            <v>020 IS - I25 Wrhs IS Pallets</v>
          </cell>
          <cell r="CI192" t="str">
            <v>2801 - ACR</v>
          </cell>
        </row>
        <row r="193">
          <cell r="E193" t="str">
            <v>M2  -RM_No direct contact but needed for functionality</v>
          </cell>
          <cell r="CB193" t="str">
            <v>020 IS - I26 Wrhs IS Rack</v>
          </cell>
          <cell r="CI193" t="str">
            <v>2802 - KORKOMAT</v>
          </cell>
        </row>
        <row r="194">
          <cell r="E194" t="str">
            <v>M3  -RM_Others (packaging, etc)</v>
          </cell>
          <cell r="H194" t="str">
            <v>Not Applicable as NOT Batch Managed</v>
          </cell>
          <cell r="U194" t="str">
            <v>0112 - IS HALB</v>
          </cell>
          <cell r="CB194" t="str">
            <v>020 IS - I27 IS Returned Stock</v>
          </cell>
          <cell r="CI194" t="str">
            <v>2900 - SERV EXPENS LAB</v>
          </cell>
        </row>
        <row r="195">
          <cell r="E195" t="str">
            <v>T3 - High Risk Chemicals</v>
          </cell>
          <cell r="H195" t="str">
            <v>FERT - Lotnummer +  Expiry Date</v>
          </cell>
          <cell r="U195" t="str">
            <v>0214 - CV HALB</v>
          </cell>
          <cell r="CB195" t="str">
            <v>020 IS - I2A Wrhs IS Cabinet 1-7</v>
          </cell>
          <cell r="CI195" t="str">
            <v>2930 - SPARE PARTS LAB</v>
          </cell>
        </row>
        <row r="196">
          <cell r="B196" t="str">
            <v>Not Applicable</v>
          </cell>
          <cell r="E196" t="str">
            <v>T4 - Chemicals not in BOM</v>
          </cell>
          <cell r="H196" t="str">
            <v>FERT2 - Lotnummer without Expiry Date</v>
          </cell>
          <cell r="U196" t="str">
            <v>0316 - MP HALB</v>
          </cell>
          <cell r="CB196" t="str">
            <v>020 IS - I2B Wrhs IS Cabinet 8-10</v>
          </cell>
          <cell r="CI196" t="str">
            <v>2960 - SERV AGREEM LAB</v>
          </cell>
        </row>
        <row r="197">
          <cell r="B197" t="str">
            <v>P110 - TRMO UK</v>
          </cell>
          <cell r="H197" t="str">
            <v>Not Applicable as NOT Batch Managed</v>
          </cell>
          <cell r="CB197" t="str">
            <v>020 IS - I2C Wrhs IS Cabinet 11-12</v>
          </cell>
          <cell r="CI197" t="str">
            <v>3001 - VT 3ML LITH HEP.</v>
          </cell>
        </row>
        <row r="198">
          <cell r="B198" t="str">
            <v>P160 - TRMO FR</v>
          </cell>
          <cell r="H198" t="str">
            <v>HAWA - Lotnummer +  Expiry Date</v>
          </cell>
          <cell r="CB198" t="str">
            <v>020 IS - I2D Wrhs IS Cabinet 13-15</v>
          </cell>
          <cell r="CI198" t="str">
            <v>3002 - SERVICE CONTRACT</v>
          </cell>
        </row>
        <row r="199">
          <cell r="H199" t="str">
            <v>HAWA2 - Lotnummer without Expiry Date</v>
          </cell>
          <cell r="CB199" t="str">
            <v>020 IS - I2E Wrhs IS Cabinet 16-18</v>
          </cell>
          <cell r="CI199" t="str">
            <v>3003 - MAINTENANCE/REP</v>
          </cell>
        </row>
        <row r="200">
          <cell r="H200" t="str">
            <v>HAWA3 - Lotnummer with Expiry Date in ECC/not EWM</v>
          </cell>
          <cell r="CB200" t="str">
            <v>020 IS - I2F Wrhs IS Cabinet 19-20</v>
          </cell>
          <cell r="CI200" t="str">
            <v>3004 - PZ ACCESSORIES</v>
          </cell>
        </row>
        <row r="201">
          <cell r="CB201" t="str">
            <v>020 IS - I30 Production Zone</v>
          </cell>
          <cell r="CI201" t="str">
            <v>3005 - CAPIJECT</v>
          </cell>
        </row>
        <row r="202">
          <cell r="CB202" t="str">
            <v>020 IS - I40 Finished IS Pickup zone</v>
          </cell>
          <cell r="CI202" t="str">
            <v>3006 - VP/VT HOLDER</v>
          </cell>
        </row>
        <row r="203">
          <cell r="B203">
            <v>1</v>
          </cell>
          <cell r="CB203" t="str">
            <v>020 IS - I41 Finished IS Steril Tank</v>
          </cell>
          <cell r="CI203" t="str">
            <v>3007 - SPARE PARTS LAB'</v>
          </cell>
        </row>
        <row r="204">
          <cell r="B204">
            <v>2</v>
          </cell>
          <cell r="CB204" t="str">
            <v>020 IS - I42 Finished IS Detoxing</v>
          </cell>
          <cell r="CI204" t="str">
            <v>3008 - MONITOR OTHERS</v>
          </cell>
        </row>
        <row r="205">
          <cell r="B205">
            <v>3</v>
          </cell>
          <cell r="CB205" t="str">
            <v>020 IS - I45 Finished DES</v>
          </cell>
          <cell r="CI205" t="str">
            <v>3009 - CAPILLARY TUBES</v>
          </cell>
        </row>
        <row r="206">
          <cell r="B206">
            <v>4</v>
          </cell>
          <cell r="CB206" t="str">
            <v>020 IS - I46 Finished DES Steril</v>
          </cell>
          <cell r="CI206" t="str">
            <v>3010 - OTHERS-</v>
          </cell>
        </row>
        <row r="207">
          <cell r="B207">
            <v>5</v>
          </cell>
          <cell r="H207" t="str">
            <v>Not Applicable</v>
          </cell>
          <cell r="CB207" t="str">
            <v>020 IS - IMP IS stock in the MP wrhs</v>
          </cell>
          <cell r="CI207" t="str">
            <v>3021 - SCREW HOLDER</v>
          </cell>
        </row>
        <row r="208">
          <cell r="B208">
            <v>6</v>
          </cell>
          <cell r="H208" t="str">
            <v>WM:Z01HU/Z08HU/Z89</v>
          </cell>
          <cell r="CB208" t="str">
            <v>020 IS - MRG Merged Handling Units</v>
          </cell>
          <cell r="CI208" t="str">
            <v>3022 - HOLDER QF</v>
          </cell>
        </row>
        <row r="209">
          <cell r="B209">
            <v>7</v>
          </cell>
          <cell r="CB209" t="str">
            <v>100 Lean WM (without stocks) - 001 Fixed bin storage</v>
          </cell>
          <cell r="CI209" t="str">
            <v>3023 - SAFETY HOLDER</v>
          </cell>
        </row>
        <row r="210">
          <cell r="B210">
            <v>8</v>
          </cell>
          <cell r="H210" t="str">
            <v>Z001- Product Related Subcontracting</v>
          </cell>
          <cell r="CB210" t="str">
            <v>100 Lean WM (without stocks) - 902 GR Area External Rcpts</v>
          </cell>
          <cell r="CI210" t="str">
            <v>3024 - 3024</v>
          </cell>
        </row>
        <row r="211">
          <cell r="B211">
            <v>9</v>
          </cell>
          <cell r="H211" t="str">
            <v>Z181 - Product Related Servicing</v>
          </cell>
          <cell r="CB211" t="str">
            <v>100 Lean WM (without stocks) - 916 Shipping Area Deliveries</v>
          </cell>
          <cell r="CI211" t="str">
            <v>3025 - 3025</v>
          </cell>
        </row>
        <row r="212">
          <cell r="H212" t="str">
            <v>Z274 -Product Related Freight</v>
          </cell>
          <cell r="CB212" t="str">
            <v>100 Lean WM (without stocks) - 999 Differences</v>
          </cell>
          <cell r="CI212" t="str">
            <v>3099 - labo others</v>
          </cell>
        </row>
        <row r="213">
          <cell r="H213" t="str">
            <v>ZIS_TR  - TIS Trading Goods</v>
          </cell>
          <cell r="CB213" t="str">
            <v>120 IS - UK - 001 High Rack Storage</v>
          </cell>
          <cell r="CI213" t="str">
            <v>3101 - SINGLE BAGS</v>
          </cell>
        </row>
        <row r="214">
          <cell r="D214" t="str">
            <v>0 = No hazardous</v>
          </cell>
          <cell r="H214" t="str">
            <v>ZMP_TR  - TMP Trading Goods</v>
          </cell>
          <cell r="CB214" t="str">
            <v>120 IS - UK - 002 Shelf Storage</v>
          </cell>
          <cell r="CI214" t="str">
            <v>3102 - DOUBLE BAGS</v>
          </cell>
        </row>
        <row r="215">
          <cell r="D215" t="str">
            <v>1 = 7B Dangerous - liquid</v>
          </cell>
          <cell r="H215" t="str">
            <v>ZMP_TR_GP  - TPS Trading Goods</v>
          </cell>
          <cell r="L215" t="str">
            <v>1010 - Production WH MP</v>
          </cell>
          <cell r="CB215" t="str">
            <v>120 IS - UK - 003 Open Storage</v>
          </cell>
          <cell r="CI215" t="str">
            <v>3103 - TRIPLE BAGS</v>
          </cell>
        </row>
        <row r="216">
          <cell r="D216" t="str">
            <v>2 = 2B2 Flamible - liquid -cat2</v>
          </cell>
          <cell r="H216" t="str">
            <v>ZCV_TR  - TCV Trading Goods</v>
          </cell>
          <cell r="L216" t="str">
            <v>1012 - MP - bulk (Silo)</v>
          </cell>
          <cell r="CB216" t="str">
            <v>120 IS - UK - 004 Bulk Storage</v>
          </cell>
          <cell r="CI216" t="str">
            <v>3104 - QUADRUPLE BAGS</v>
          </cell>
        </row>
        <row r="217">
          <cell r="D217" t="str">
            <v>3 = 6B Long term toxicty - liquid</v>
          </cell>
          <cell r="L217" t="str">
            <v>1050 - IS RM &amp; semi Product</v>
          </cell>
          <cell r="CB217" t="str">
            <v>120 IS - UK - 005 Fixed Bin Storage</v>
          </cell>
          <cell r="CI217" t="str">
            <v>3105 - PENTA BAGS</v>
          </cell>
        </row>
        <row r="218">
          <cell r="D218" t="str">
            <v>4 = 2C1 Flammible - gas - cat1</v>
          </cell>
          <cell r="L218" t="str">
            <v>1110 - UK RM Prod. Zone</v>
          </cell>
          <cell r="Q218" t="str">
            <v>MP (2SF*): 1010</v>
          </cell>
          <cell r="CB218" t="str">
            <v>120 IS - UK - 006 Hazardous Materials Whse</v>
          </cell>
          <cell r="CI218" t="str">
            <v>3110 - PLASMAPHERESIS</v>
          </cell>
        </row>
        <row r="219">
          <cell r="D219" t="str">
            <v>5 = 2B3 Flammible - liquid - cat3</v>
          </cell>
          <cell r="Q219" t="str">
            <v>MP (_NS): 1040,1041,1042</v>
          </cell>
          <cell r="CB219" t="str">
            <v>120 IS - UK - 007 Pallet Storage</v>
          </cell>
          <cell r="CI219" t="str">
            <v>3120 - TRANSFER BAGS</v>
          </cell>
        </row>
        <row r="220">
          <cell r="D220" t="str">
            <v>6 = 8C Gases under pressure - gas</v>
          </cell>
          <cell r="Q220" t="str">
            <v>MP (_S): 1010,1014,1044</v>
          </cell>
          <cell r="CB220" t="str">
            <v>120 IS - UK - 010 High Rack with ID Point</v>
          </cell>
          <cell r="CI220" t="str">
            <v>3130 - SAGM DOUBLE</v>
          </cell>
        </row>
        <row r="221">
          <cell r="D221" t="str">
            <v>7 = 5B Acute toxic - liquid</v>
          </cell>
          <cell r="L221" t="str">
            <v>1010 - Production WH MP</v>
          </cell>
          <cell r="Q221" t="str">
            <v>IS: 1050</v>
          </cell>
          <cell r="CB221" t="str">
            <v>120 IS - UK - 011 ID Point for St.Ty.010</v>
          </cell>
          <cell r="CI221" t="str">
            <v>3131 - SAGM TRIPLE</v>
          </cell>
        </row>
        <row r="222">
          <cell r="L222" t="str">
            <v>1020 - MP IM</v>
          </cell>
          <cell r="Q222" t="str">
            <v>IS DES: 1082</v>
          </cell>
          <cell r="CB222" t="str">
            <v>120 IS - UK - 012 Block Storage with SUs</v>
          </cell>
          <cell r="CI222" t="str">
            <v>3132 - SAGM QUADRUPLE</v>
          </cell>
        </row>
        <row r="223">
          <cell r="B223" t="str">
            <v>Not Applicable</v>
          </cell>
          <cell r="L223" t="str">
            <v>1040 - MP -*_NS (WM HU)</v>
          </cell>
          <cell r="Q223" t="str">
            <v>UK: 1140,1142</v>
          </cell>
          <cell r="CB223" t="str">
            <v>120 IS - UK - 013 Pick Point for St.Ty.012</v>
          </cell>
          <cell r="CI223" t="str">
            <v>3140 - EMPTY BAGS</v>
          </cell>
        </row>
        <row r="224">
          <cell r="B224" t="str">
            <v>Z_023_ROH</v>
          </cell>
          <cell r="L224" t="str">
            <v>1050 - IS RM &amp; semi Product</v>
          </cell>
          <cell r="CB224" t="str">
            <v>120 IS - UK - 100 Production Supply</v>
          </cell>
          <cell r="CI224" t="str">
            <v>3160 - BB OTHERS</v>
          </cell>
        </row>
        <row r="225">
          <cell r="B225" t="str">
            <v>Z_023_ROH2 (GR Date)</v>
          </cell>
          <cell r="L225" t="str">
            <v>1082 - IS - DES FP</v>
          </cell>
          <cell r="CB225" t="str">
            <v>120 IS - UK - 150 Kanban Interface</v>
          </cell>
          <cell r="CI225" t="str">
            <v>3199 - BB CORRECTIONS/</v>
          </cell>
        </row>
        <row r="226">
          <cell r="B226" t="str">
            <v>Z_023_ROH_BOD</v>
          </cell>
          <cell r="L226" t="str">
            <v>1110 - UK RM Prod. Zone</v>
          </cell>
          <cell r="CB226" t="str">
            <v>120 IS - UK - 200 Intermed.Zone 2-Step Pck.</v>
          </cell>
          <cell r="CI226" t="str">
            <v>3201 - CRC FIL</v>
          </cell>
        </row>
        <row r="227">
          <cell r="B227" t="str">
            <v>Z_023_ROH_BOD2 (GR Date)</v>
          </cell>
          <cell r="L227" t="str">
            <v>1140 - UK -*_NS (WM)</v>
          </cell>
          <cell r="CB227" t="str">
            <v>120 IS - UK - 901 GR Area for Production</v>
          </cell>
          <cell r="CI227" t="str">
            <v>3202 - WB-RP FIL</v>
          </cell>
        </row>
        <row r="228">
          <cell r="CB228" t="str">
            <v>120 IS - UK - 902 GR Area External Rcpts</v>
          </cell>
          <cell r="CI228" t="str">
            <v>3203 - WB-SP FIL</v>
          </cell>
        </row>
        <row r="229">
          <cell r="B229" t="str">
            <v>Not Applicable</v>
          </cell>
          <cell r="CB229" t="str">
            <v>120 IS - UK - 904 Returns</v>
          </cell>
          <cell r="CI229" t="str">
            <v>3204 - BP KIT W SP FIL</v>
          </cell>
        </row>
        <row r="230">
          <cell r="B230" t="str">
            <v>Z_023_HALB</v>
          </cell>
          <cell r="CB230" t="str">
            <v>120 IS - UK - 910 GI Area General</v>
          </cell>
          <cell r="CI230" t="str">
            <v>3205 - BP KIT W/O SP</v>
          </cell>
        </row>
        <row r="231">
          <cell r="B231" t="str">
            <v>Z_023_HALB2 (GR Date)</v>
          </cell>
          <cell r="CB231" t="str">
            <v>120 IS - UK - 911 GI Area for Cost Center</v>
          </cell>
          <cell r="CI231" t="str">
            <v>3211 - TACSI KIT</v>
          </cell>
        </row>
        <row r="232">
          <cell r="CB232" t="str">
            <v>120 IS - UK - 912 GI Area Customer Order</v>
          </cell>
          <cell r="CI232" t="str">
            <v>3301 - IMUGARD RC</v>
          </cell>
        </row>
        <row r="233">
          <cell r="E233" t="str">
            <v>YES</v>
          </cell>
          <cell r="CB233" t="str">
            <v>120 IS - UK - 913 GI Area - Fixed Assets</v>
          </cell>
          <cell r="CI233" t="str">
            <v>3302 - IMUGARD PL</v>
          </cell>
        </row>
        <row r="234">
          <cell r="E234" t="str">
            <v>NO</v>
          </cell>
          <cell r="CB234" t="str">
            <v>120 IS - UK - 914 GI Area Production Orders</v>
          </cell>
          <cell r="CI234" t="str">
            <v>3303 - IMUGARD SP</v>
          </cell>
        </row>
        <row r="235">
          <cell r="E235" t="str">
            <v>NO INFO</v>
          </cell>
          <cell r="CB235" t="str">
            <v>120 IS - UK - 915 Fixed Bin Picking Area</v>
          </cell>
          <cell r="CI235" t="str">
            <v>3310 - IMUGARD OTHERS</v>
          </cell>
        </row>
        <row r="236">
          <cell r="CB236" t="str">
            <v>120 IS - UK - 916 Shipping Area Deliveries</v>
          </cell>
          <cell r="CI236" t="str">
            <v>3401 - TSCD I</v>
          </cell>
        </row>
        <row r="237">
          <cell r="CB237" t="str">
            <v>120 IS - UK - 917 Quality Assurance</v>
          </cell>
          <cell r="CI237" t="str">
            <v>3402 - SCD IIB</v>
          </cell>
        </row>
        <row r="238">
          <cell r="B238" t="str">
            <v>DEHP – CAS No. 117-81-7</v>
          </cell>
          <cell r="CB238" t="str">
            <v>120 IS - UK - 918 Goods Issue Area Contain.</v>
          </cell>
          <cell r="CI238" t="str">
            <v>3403 - TSCD II</v>
          </cell>
        </row>
        <row r="239">
          <cell r="B239" t="str">
            <v>BPA – CAS No. 80-05-7</v>
          </cell>
          <cell r="L239" t="str">
            <v>1010 - Production WH MP</v>
          </cell>
          <cell r="CB239" t="str">
            <v>120 IS - UK - 920 Stock Transfers (plant)</v>
          </cell>
          <cell r="CI239" t="str">
            <v>3501 - SCD WAFERS</v>
          </cell>
        </row>
        <row r="240">
          <cell r="B240" t="str">
            <v>DOTE – CAS No. 15571-58-1</v>
          </cell>
          <cell r="L240" t="str">
            <v>1044 - MP - Fabri</v>
          </cell>
          <cell r="CB240" t="str">
            <v>120 IS - UK - 921 Stock Transfers (StLoc)</v>
          </cell>
          <cell r="CI240" t="str">
            <v>3502 - TSCD WAFER</v>
          </cell>
        </row>
        <row r="241">
          <cell r="B241" t="str">
            <v>Not Applicable</v>
          </cell>
          <cell r="L241" t="str">
            <v>1070 - IS - Pickup zone</v>
          </cell>
          <cell r="CB241" t="str">
            <v>120 IS - UK - 922 Posting Change Area</v>
          </cell>
          <cell r="CI241" t="str">
            <v>3601 - T-ACE</v>
          </cell>
        </row>
        <row r="242">
          <cell r="L242" t="str">
            <v>1083 - IS - DES FP ster</v>
          </cell>
          <cell r="CB242" t="str">
            <v>120 IS - UK - 923 Packaging Area</v>
          </cell>
          <cell r="CI242" t="str">
            <v>3602 - T-ACEII</v>
          </cell>
        </row>
        <row r="243">
          <cell r="L243" t="str">
            <v>1140 - UK FP (WM)</v>
          </cell>
          <cell r="CB243" t="str">
            <v>120 IS - UK - 980 R/3 --&gt; R/2 Cumulative</v>
          </cell>
          <cell r="CI243" t="str">
            <v>3701 - T-RAC</v>
          </cell>
        </row>
        <row r="244">
          <cell r="L244" t="str">
            <v>1141 - UK Subco</v>
          </cell>
          <cell r="CB244" t="str">
            <v>120 IS - UK - 998 Init. Entry of Inv. Data</v>
          </cell>
          <cell r="CI244" t="str">
            <v>3801 - T-ACSI</v>
          </cell>
        </row>
        <row r="245">
          <cell r="CB245" t="str">
            <v>120 IS - UK - 999 Differences</v>
          </cell>
          <cell r="CI245" t="str">
            <v>3900 - SERV EXPENS TF</v>
          </cell>
        </row>
        <row r="246">
          <cell r="CB246" t="str">
            <v>120 IS - UK - MRG Merged Handling Units</v>
          </cell>
          <cell r="CI246" t="str">
            <v>3930 - SPARE PARTS TF</v>
          </cell>
        </row>
        <row r="247">
          <cell r="CB247" t="str">
            <v>120 IS - UK - U10 Main Wrhs</v>
          </cell>
          <cell r="CI247" t="str">
            <v>3960 - SERV AGREEM TF</v>
          </cell>
        </row>
        <row r="248">
          <cell r="CB248" t="str">
            <v>120 IS - UK - U11 External Wrhs</v>
          </cell>
          <cell r="CI248" t="str">
            <v>4001 - BLOOD ADMINISTR</v>
          </cell>
        </row>
        <row r="249">
          <cell r="CB249" t="str">
            <v>120 IS - UK - U30 Production Zone</v>
          </cell>
          <cell r="CI249" t="str">
            <v>4002 - PLATELET SETS</v>
          </cell>
        </row>
        <row r="250">
          <cell r="CB250" t="str">
            <v>120 IS - UK - U40 Finished Products</v>
          </cell>
          <cell r="CI250" t="str">
            <v>4003 - TB-TH</v>
          </cell>
        </row>
        <row r="251">
          <cell r="CB251" t="str">
            <v>120 IS - UK - U41 Finished Subcontracting</v>
          </cell>
          <cell r="CI251" t="str">
            <v>4004 - TY</v>
          </cell>
        </row>
        <row r="252">
          <cell r="CB252" t="str">
            <v>F10  - VZ1 Fixed bin storage</v>
          </cell>
          <cell r="CI252" t="str">
            <v>4005 - TW</v>
          </cell>
        </row>
        <row r="253">
          <cell r="CB253" t="str">
            <v>F10  - VZ2 Fixed bin storage</v>
          </cell>
          <cell r="CI253" t="str">
            <v>4006 - CONNECTION TUBE</v>
          </cell>
        </row>
        <row r="254">
          <cell r="H254" t="str">
            <v>TPS: Z01HU/Z03/Z04HU/Z05HU/Z06/Z08/Z08HU/Z17/Z89</v>
          </cell>
          <cell r="CB254" t="str">
            <v>F11  - VZ1 Fixed bin storage</v>
          </cell>
          <cell r="CI254" t="str">
            <v>4007 - SERVICE CONTRACT.</v>
          </cell>
        </row>
        <row r="255">
          <cell r="H255" t="str">
            <v>IS: Z04HU/Z05HU/Z06/Z08/Z08HU/Z17/Z89</v>
          </cell>
          <cell r="CB255" t="str">
            <v>F11  - VZ2 Fixed bin storage</v>
          </cell>
          <cell r="CI255" t="str">
            <v>4008 - MAINTENANCE/REP.</v>
          </cell>
        </row>
        <row r="256">
          <cell r="H256" t="str">
            <v>OEM: Z01HU/Z05HU/Z06/Z08HU/Z17/Z18/Z89</v>
          </cell>
          <cell r="CB256" t="str">
            <v>F12  - VZ1 Fixed bin storage</v>
          </cell>
          <cell r="CI256" t="str">
            <v>4009 - SPARE PARTS TRA</v>
          </cell>
        </row>
        <row r="257">
          <cell r="CB257" t="str">
            <v>F12  - VZ2 Fixed bin storage</v>
          </cell>
          <cell r="CI257" t="str">
            <v>4010 - TSCD IS</v>
          </cell>
        </row>
        <row r="258">
          <cell r="H258" t="str">
            <v>WM: Z01HU/Z05HU/Z08/Z08HU/Z89</v>
          </cell>
          <cell r="CB258" t="str">
            <v>F20  - VZ1 Fixed bin storage</v>
          </cell>
          <cell r="CI258" t="str">
            <v>4011 - RENTAL FEE</v>
          </cell>
        </row>
        <row r="259">
          <cell r="H259" t="str">
            <v>IM (Bulk): Z01/Z05HU/Z08/Z08HU/Z89</v>
          </cell>
          <cell r="CB259" t="str">
            <v>F20  - VZ2 Fixed bin storage</v>
          </cell>
          <cell r="CI259" t="str">
            <v>4012 - T-ACE ACCESS</v>
          </cell>
        </row>
        <row r="260">
          <cell r="CI260" t="str">
            <v>4097 - T-SEAL MACHINE</v>
          </cell>
        </row>
        <row r="261">
          <cell r="H261" t="str">
            <v>HALB TPS: Z03/Z05HU/Z08/Z08HU/Z89</v>
          </cell>
          <cell r="CI261" t="str">
            <v>4098 - T-SEAL ACCESS</v>
          </cell>
        </row>
        <row r="262">
          <cell r="H262" t="str">
            <v>HALB IS: Z05HU/Z08/Z08HU/Z89</v>
          </cell>
          <cell r="CI262" t="str">
            <v>4099 - TRANSFUSION OTH</v>
          </cell>
        </row>
        <row r="263">
          <cell r="CI263" t="str">
            <v>4101 - GW STANDARD SHO</v>
          </cell>
        </row>
        <row r="264">
          <cell r="CI264" t="str">
            <v>4102 - GW STANDARD LON</v>
          </cell>
        </row>
        <row r="265">
          <cell r="CI265" t="str">
            <v>4103 - GW ENDO</v>
          </cell>
        </row>
        <row r="266">
          <cell r="CI266" t="str">
            <v>4104 - GW STIFF</v>
          </cell>
        </row>
        <row r="267">
          <cell r="CI267" t="str">
            <v>4105 - GW RA/RB</v>
          </cell>
        </row>
        <row r="268">
          <cell r="CI268" t="str">
            <v>4106 - GW CLIMBER</v>
          </cell>
        </row>
        <row r="269">
          <cell r="CI269" t="str">
            <v>4107 - GW RESHAPABLE(R</v>
          </cell>
        </row>
        <row r="270">
          <cell r="CI270" t="str">
            <v>4108 - 4108</v>
          </cell>
        </row>
        <row r="271">
          <cell r="CI271" t="str">
            <v>4109 - 4109</v>
          </cell>
        </row>
        <row r="272">
          <cell r="CI272" t="str">
            <v>4110 - GW OTHERS</v>
          </cell>
        </row>
        <row r="273">
          <cell r="CI273" t="str">
            <v>4201 - IK PEDIATRIC (0</v>
          </cell>
        </row>
        <row r="274">
          <cell r="CI274" t="str">
            <v>4202 - IK A</v>
          </cell>
        </row>
        <row r="275">
          <cell r="CI275" t="str">
            <v>4203 - IK B</v>
          </cell>
        </row>
        <row r="276">
          <cell r="CI276" t="str">
            <v>4204 - IK C</v>
          </cell>
        </row>
        <row r="277">
          <cell r="CI277" t="str">
            <v>4205 - IK RS*R</v>
          </cell>
        </row>
        <row r="278">
          <cell r="CI278" t="str">
            <v>4206 - IK A 25 CM</v>
          </cell>
        </row>
        <row r="279">
          <cell r="CI279" t="str">
            <v>4207 - IK B 25 CM</v>
          </cell>
        </row>
        <row r="280">
          <cell r="CI280" t="str">
            <v>4208 - IK C 25 CM</v>
          </cell>
        </row>
        <row r="281">
          <cell r="CI281" t="str">
            <v>4209 - IK RO MARKER</v>
          </cell>
        </row>
        <row r="282">
          <cell r="CI282" t="str">
            <v>4210 - IK M COAT</v>
          </cell>
        </row>
        <row r="283">
          <cell r="CI283" t="str">
            <v>4211 - IK B RAD</v>
          </cell>
        </row>
        <row r="284">
          <cell r="CI284" t="str">
            <v>4212 - 4212</v>
          </cell>
        </row>
        <row r="285">
          <cell r="CI285" t="str">
            <v>4213 - 4213</v>
          </cell>
        </row>
        <row r="286">
          <cell r="CI286" t="str">
            <v>4221 - IK RADIAL</v>
          </cell>
        </row>
        <row r="287">
          <cell r="CI287" t="str">
            <v>4299 - IK OTHERS</v>
          </cell>
        </row>
        <row r="288">
          <cell r="CI288" t="str">
            <v>4301 - RF STANDARD CAT</v>
          </cell>
        </row>
        <row r="289">
          <cell r="CI289" t="str">
            <v>4401 - RF GLIDE CATHET</v>
          </cell>
        </row>
        <row r="290">
          <cell r="CI290" t="str">
            <v>4501 - RF SP CATHETER</v>
          </cell>
        </row>
        <row r="291">
          <cell r="CI291" t="str">
            <v>4601 - RF PTCA GUIDE W</v>
          </cell>
        </row>
        <row r="292">
          <cell r="CI292" t="str">
            <v>4701 - OPTITORQUE RADI</v>
          </cell>
        </row>
        <row r="293">
          <cell r="CI293" t="str">
            <v>4702 - OPTITORQUE CARD</v>
          </cell>
        </row>
        <row r="294">
          <cell r="CI294" t="str">
            <v>4703 - OUTLOOK CARDIOL</v>
          </cell>
        </row>
        <row r="295">
          <cell r="CI295" t="str">
            <v>4704 - OUTLOOK RADIOLO</v>
          </cell>
        </row>
        <row r="296">
          <cell r="CI296" t="str">
            <v>4801 - OPTITORQUE TRIP</v>
          </cell>
        </row>
        <row r="297">
          <cell r="CI297" t="str">
            <v>4802 - OPTITORQUE PENT</v>
          </cell>
        </row>
        <row r="298">
          <cell r="CI298" t="str">
            <v>4803 - OUTLOOK PENTAPA</v>
          </cell>
        </row>
        <row r="299">
          <cell r="CI299" t="str">
            <v>4804 - OUTLOOK TRI-PAC</v>
          </cell>
        </row>
        <row r="300">
          <cell r="CI300" t="str">
            <v>4901 - RF GT GUIDE WIR</v>
          </cell>
        </row>
        <row r="301">
          <cell r="CI301" t="str">
            <v>5001 - RF GT CATHETER</v>
          </cell>
        </row>
        <row r="302">
          <cell r="CI302" t="str">
            <v>5101 - PTCA CT HAYATE</v>
          </cell>
        </row>
        <row r="303">
          <cell r="CI303" t="str">
            <v>5102 - PTCA CT ARASHI</v>
          </cell>
        </row>
        <row r="304">
          <cell r="CI304" t="str">
            <v>5103 - PTCA CT RYUJIN</v>
          </cell>
        </row>
        <row r="305">
          <cell r="CI305" t="str">
            <v>5104 - PTCA CT RYU OTW</v>
          </cell>
        </row>
        <row r="306">
          <cell r="CI306" t="str">
            <v>5105 - PTCA HIRYU</v>
          </cell>
        </row>
        <row r="307">
          <cell r="CI307" t="str">
            <v>5106 - 5106</v>
          </cell>
        </row>
        <row r="308">
          <cell r="CI308" t="str">
            <v>5201 - TSUNAMI STENT</v>
          </cell>
        </row>
        <row r="309">
          <cell r="CI309" t="str">
            <v>5205 - TSUNAMI GOLD</v>
          </cell>
        </row>
        <row r="310">
          <cell r="CI310" t="str">
            <v>5210 - 5210</v>
          </cell>
        </row>
        <row r="311">
          <cell r="CI311" t="str">
            <v>5301 - EMBOSPHERE</v>
          </cell>
        </row>
        <row r="312">
          <cell r="CI312" t="str">
            <v>5302 - EMBOSPHERE GOLD</v>
          </cell>
        </row>
        <row r="313">
          <cell r="CI313" t="str">
            <v>5303 - EMBOSPHERE VIAL</v>
          </cell>
        </row>
        <row r="314">
          <cell r="CI314" t="str">
            <v>5311 - BEAD BLOCK</v>
          </cell>
        </row>
        <row r="315">
          <cell r="CI315" t="str">
            <v>5312 - DC BEADS</v>
          </cell>
        </row>
        <row r="316">
          <cell r="CI316" t="str">
            <v>5401 - ROUTECATH</v>
          </cell>
        </row>
        <row r="317">
          <cell r="CI317" t="str">
            <v>5402 - HEARTRAIL</v>
          </cell>
        </row>
        <row r="318">
          <cell r="CI318" t="str">
            <v>5403 - 5403</v>
          </cell>
        </row>
        <row r="319">
          <cell r="CI319" t="str">
            <v>5501 - PROGREAT</v>
          </cell>
        </row>
        <row r="320">
          <cell r="CI320" t="str">
            <v>5601 - RUNTHROUGH</v>
          </cell>
        </row>
        <row r="321">
          <cell r="CI321" t="str">
            <v>5701 - PERIPH BX STENT</v>
          </cell>
        </row>
        <row r="322">
          <cell r="CI322" t="str">
            <v>5702 - PERIPH SX STENT</v>
          </cell>
        </row>
        <row r="323">
          <cell r="CI323" t="str">
            <v>5711 - PTA BALL ISAMI</v>
          </cell>
        </row>
        <row r="324">
          <cell r="CI324" t="str">
            <v>5721 - PTA BALLOON</v>
          </cell>
        </row>
        <row r="325">
          <cell r="CI325" t="str">
            <v>5722 - 5722</v>
          </cell>
        </row>
        <row r="326">
          <cell r="CI326" t="str">
            <v>5723 - 5723</v>
          </cell>
        </row>
        <row r="327">
          <cell r="CI327" t="str">
            <v>5731 - PTA DESTINATION</v>
          </cell>
        </row>
        <row r="328">
          <cell r="CI328" t="str">
            <v>5741 - PTA</v>
          </cell>
        </row>
        <row r="329">
          <cell r="CI329" t="str">
            <v>5751 - PTA MUSO WIRE</v>
          </cell>
        </row>
        <row r="330">
          <cell r="CI330" t="str">
            <v>5801 - DES NOBORI</v>
          </cell>
        </row>
        <row r="331">
          <cell r="CI331" t="str">
            <v>5802 - DES NOBORI KIT</v>
          </cell>
        </row>
        <row r="332">
          <cell r="CI332" t="str">
            <v>5901 - TCD</v>
          </cell>
        </row>
        <row r="333">
          <cell r="CI333" t="str">
            <v>5902 - 5902</v>
          </cell>
        </row>
        <row r="334">
          <cell r="CI334" t="str">
            <v>6001 - RF HAEMOSTAT</v>
          </cell>
        </row>
        <row r="335">
          <cell r="CI335" t="str">
            <v>6002 - DS+</v>
          </cell>
        </row>
        <row r="336">
          <cell r="CI336" t="str">
            <v>6003 - FD+</v>
          </cell>
        </row>
        <row r="337">
          <cell r="CI337" t="str">
            <v>6004 - RF OBTURATOR</v>
          </cell>
        </row>
        <row r="338">
          <cell r="CI338" t="str">
            <v>6005 - RF TORQUE DEVIC</v>
          </cell>
        </row>
        <row r="339">
          <cell r="CI339" t="str">
            <v>6006 - Vessel Dilator</v>
          </cell>
        </row>
        <row r="340">
          <cell r="CI340" t="str">
            <v>6007 - TR Band</v>
          </cell>
        </row>
        <row r="341">
          <cell r="CI341" t="str">
            <v>6090 - 6090</v>
          </cell>
        </row>
        <row r="342">
          <cell r="CI342" t="str">
            <v>6098 - 6098</v>
          </cell>
        </row>
        <row r="343">
          <cell r="CI343" t="str">
            <v>6099 - RF CORRECTION</v>
          </cell>
        </row>
        <row r="344">
          <cell r="CI344" t="str">
            <v>6101 - MICROPLEX 18 CO</v>
          </cell>
        </row>
        <row r="345">
          <cell r="CI345" t="str">
            <v>6102 - MICROPLEX 10 CO</v>
          </cell>
        </row>
        <row r="346">
          <cell r="CI346" t="str">
            <v>6105 - 6105</v>
          </cell>
        </row>
        <row r="347">
          <cell r="CI347" t="str">
            <v>6110 - 6110</v>
          </cell>
        </row>
        <row r="348">
          <cell r="CI348" t="str">
            <v>6111 - MICROPL 18 H S</v>
          </cell>
        </row>
        <row r="349">
          <cell r="CI349" t="str">
            <v>6112 - MICROPL 18 H R</v>
          </cell>
        </row>
        <row r="350">
          <cell r="CI350" t="str">
            <v>6113 - MICROPL 10 H S</v>
          </cell>
        </row>
        <row r="351">
          <cell r="CI351" t="str">
            <v>6114 - MICROPL 10 H R</v>
          </cell>
        </row>
        <row r="352">
          <cell r="CI352" t="str">
            <v>6120 - 6120</v>
          </cell>
        </row>
        <row r="353">
          <cell r="CI353" t="str">
            <v>6121 - MICROPL 10 HYP</v>
          </cell>
        </row>
        <row r="354">
          <cell r="CI354" t="str">
            <v>6125 - 6125</v>
          </cell>
        </row>
        <row r="355">
          <cell r="CI355" t="str">
            <v>6126 - 6126</v>
          </cell>
        </row>
        <row r="356">
          <cell r="CI356" t="str">
            <v>6127 - 6127</v>
          </cell>
        </row>
        <row r="357">
          <cell r="CI357" t="str">
            <v>6130 - 6130</v>
          </cell>
        </row>
        <row r="358">
          <cell r="CI358" t="str">
            <v>6131 - HYDROCOIL 10</v>
          </cell>
        </row>
        <row r="359">
          <cell r="CI359" t="str">
            <v>6132 - HYDROCOIL 14</v>
          </cell>
        </row>
        <row r="360">
          <cell r="CI360" t="str">
            <v>6133 - HYDROCOIL 18</v>
          </cell>
        </row>
        <row r="361">
          <cell r="CI361" t="str">
            <v>6135 - 6135</v>
          </cell>
        </row>
        <row r="362">
          <cell r="CI362" t="str">
            <v>6141 - MICROPLEX 18 CO.</v>
          </cell>
        </row>
        <row r="363">
          <cell r="CI363" t="str">
            <v>6142 - MICROPLEX 10 CO.</v>
          </cell>
        </row>
        <row r="364">
          <cell r="CI364" t="str">
            <v>6149 - 6149</v>
          </cell>
        </row>
        <row r="365">
          <cell r="CI365" t="str">
            <v>6150 - AZUR DET 18 SYS</v>
          </cell>
        </row>
        <row r="366">
          <cell r="CI366" t="str">
            <v>6155 - 6155</v>
          </cell>
        </row>
        <row r="367">
          <cell r="CI367" t="str">
            <v>6160 - AZUR HYDROCOILS</v>
          </cell>
        </row>
        <row r="368">
          <cell r="CI368" t="str">
            <v>6166 - 6166</v>
          </cell>
        </row>
        <row r="369">
          <cell r="CI369" t="str">
            <v>6170 - AZUR</v>
          </cell>
        </row>
        <row r="370">
          <cell r="CI370" t="str">
            <v>6199 - ACCESSORIES</v>
          </cell>
        </row>
        <row r="371">
          <cell r="CI371" t="str">
            <v>6201 - FINECROSS</v>
          </cell>
        </row>
        <row r="372">
          <cell r="CI372" t="str">
            <v>6210 - 6210</v>
          </cell>
        </row>
        <row r="373">
          <cell r="CI373" t="str">
            <v>6250 - 6250</v>
          </cell>
        </row>
        <row r="374">
          <cell r="CI374" t="str">
            <v>6255 - 6255</v>
          </cell>
        </row>
        <row r="375">
          <cell r="CI375" t="str">
            <v>6260 - 6260</v>
          </cell>
        </row>
        <row r="376">
          <cell r="CI376" t="str">
            <v>6299 - 6299</v>
          </cell>
        </row>
        <row r="377">
          <cell r="CI377" t="str">
            <v>6301 - 6301</v>
          </cell>
        </row>
        <row r="378">
          <cell r="CI378" t="str">
            <v>6302 - 6302</v>
          </cell>
        </row>
        <row r="379">
          <cell r="CI379" t="str">
            <v>6303 - 6303</v>
          </cell>
        </row>
        <row r="380">
          <cell r="CI380" t="str">
            <v>6401 - 6401</v>
          </cell>
        </row>
        <row r="381">
          <cell r="CI381" t="str">
            <v>6501 - 6501</v>
          </cell>
        </row>
        <row r="382">
          <cell r="CI382" t="str">
            <v>6601 - 6601</v>
          </cell>
        </row>
        <row r="383">
          <cell r="CI383" t="str">
            <v>6801 - MICROTHERMX GEN</v>
          </cell>
        </row>
        <row r="384">
          <cell r="CI384" t="str">
            <v>7002 - 7002</v>
          </cell>
        </row>
        <row r="385">
          <cell r="CI385" t="str">
            <v>7003 - 7003</v>
          </cell>
        </row>
        <row r="386">
          <cell r="CI386" t="str">
            <v>7005 - 7005</v>
          </cell>
        </row>
        <row r="387">
          <cell r="CI387" t="str">
            <v>7099 - 7099</v>
          </cell>
        </row>
        <row r="388">
          <cell r="CI388" t="str">
            <v>7101 - CAPIOX SX</v>
          </cell>
        </row>
        <row r="389">
          <cell r="CI389" t="str">
            <v>7102 - CAPIOX E30</v>
          </cell>
        </row>
        <row r="390">
          <cell r="CI390" t="str">
            <v>7103 - CAPIOX 300</v>
          </cell>
        </row>
        <row r="391">
          <cell r="CI391" t="str">
            <v>7104 - CAPIOX RX25</v>
          </cell>
        </row>
        <row r="392">
          <cell r="CI392" t="str">
            <v>7105 - CAPIOX BABY-RX</v>
          </cell>
        </row>
        <row r="393">
          <cell r="CI393" t="str">
            <v>7106 - CAPIOX RX15</v>
          </cell>
        </row>
        <row r="394">
          <cell r="CI394" t="str">
            <v>7107 - CAPIOX FX05</v>
          </cell>
        </row>
        <row r="395">
          <cell r="CI395" t="str">
            <v>7108 - CAPIOX FX15</v>
          </cell>
        </row>
        <row r="396">
          <cell r="CI396" t="str">
            <v>7109 - CAPIOX FX25</v>
          </cell>
        </row>
        <row r="397">
          <cell r="CI397" t="str">
            <v>7110 - SARNS OXYGENATO</v>
          </cell>
        </row>
        <row r="398">
          <cell r="CI398" t="str">
            <v>7111 - SARNS OXYG. W.</v>
          </cell>
        </row>
        <row r="399">
          <cell r="CI399" t="str">
            <v>7199 - CX CORRECTION</v>
          </cell>
        </row>
        <row r="400">
          <cell r="CI400" t="str">
            <v>7201 - PRECONN SX</v>
          </cell>
        </row>
        <row r="401">
          <cell r="CI401" t="str">
            <v>7202 - PRECONN ROC SAF</v>
          </cell>
        </row>
        <row r="402">
          <cell r="CI402" t="str">
            <v>7203 - PRECONN RX</v>
          </cell>
        </row>
        <row r="403">
          <cell r="CI403" t="str">
            <v>7204 - CUSTOM PACK SX</v>
          </cell>
        </row>
        <row r="404">
          <cell r="CI404" t="str">
            <v>7205 - CUSTOM PACK SX.</v>
          </cell>
        </row>
        <row r="405">
          <cell r="CI405" t="str">
            <v>7206 - CUSTOM PACK RX</v>
          </cell>
        </row>
        <row r="406">
          <cell r="CI406" t="str">
            <v>7207 - PACK MASTERBOX RX</v>
          </cell>
        </row>
        <row r="407">
          <cell r="CI407" t="str">
            <v>7208 - PRECONNECTED FX</v>
          </cell>
        </row>
        <row r="408">
          <cell r="CI408" t="str">
            <v>7215 - 7215</v>
          </cell>
        </row>
        <row r="409">
          <cell r="CI409" t="str">
            <v>7301 - CX TUBING</v>
          </cell>
        </row>
        <row r="410">
          <cell r="CI410" t="str">
            <v>7302 - CX TUBING WITH</v>
          </cell>
        </row>
        <row r="411">
          <cell r="CI411" t="str">
            <v>7303 - ACCESSORIES.</v>
          </cell>
        </row>
        <row r="412">
          <cell r="CI412" t="str">
            <v>7304 - SAMPLES</v>
          </cell>
        </row>
        <row r="413">
          <cell r="CI413" t="str">
            <v>7305 - ROC SAFE ACCESS</v>
          </cell>
        </row>
        <row r="414">
          <cell r="CI414" t="str">
            <v>7306 - CX LINE CP</v>
          </cell>
        </row>
        <row r="415">
          <cell r="CI415" t="str">
            <v>7307 - CX LINE HC</v>
          </cell>
        </row>
        <row r="416">
          <cell r="CI416" t="str">
            <v>7308 - to define.</v>
          </cell>
        </row>
        <row r="417">
          <cell r="CI417" t="str">
            <v>7309 - LSI CANNULAESET</v>
          </cell>
        </row>
        <row r="418">
          <cell r="CI418" t="str">
            <v>7311 - TUBING SETS HMT</v>
          </cell>
        </row>
        <row r="419">
          <cell r="CI419" t="str">
            <v>7322 - 7322</v>
          </cell>
        </row>
        <row r="420">
          <cell r="CI420" t="str">
            <v>7399 - OTHERS+</v>
          </cell>
        </row>
        <row r="421">
          <cell r="CI421" t="str">
            <v>7401 - PS S9000</v>
          </cell>
        </row>
        <row r="422">
          <cell r="CI422" t="str">
            <v>7402 - PS S8000 ACC</v>
          </cell>
        </row>
        <row r="423">
          <cell r="CI423" t="str">
            <v>7403 - PS S9000.</v>
          </cell>
        </row>
        <row r="424">
          <cell r="CI424" t="str">
            <v>7404 - PS S9000 ACC</v>
          </cell>
        </row>
        <row r="425">
          <cell r="CI425" t="str">
            <v>7405 - CCPRO SW SYST</v>
          </cell>
        </row>
        <row r="426">
          <cell r="CI426" t="str">
            <v>7406 - SYSTEM 1</v>
          </cell>
        </row>
        <row r="427">
          <cell r="CI427" t="str">
            <v>7407 - SYSTEM 1 ACCESS</v>
          </cell>
        </row>
        <row r="428">
          <cell r="CI428" t="str">
            <v>7408 - TDMS</v>
          </cell>
        </row>
        <row r="429">
          <cell r="CI429" t="str">
            <v>7409 - TDMS ACCESS</v>
          </cell>
        </row>
        <row r="430">
          <cell r="CI430" t="str">
            <v>7501 - TCM</v>
          </cell>
        </row>
        <row r="431">
          <cell r="CI431" t="str">
            <v>7502 - TCM OTHERS</v>
          </cell>
        </row>
        <row r="432">
          <cell r="CI432" t="str">
            <v>7503 - HEMOTHERM</v>
          </cell>
        </row>
        <row r="433">
          <cell r="CI433" t="str">
            <v>7504 - HEMOTHERM ACC</v>
          </cell>
        </row>
        <row r="434">
          <cell r="CI434" t="str">
            <v>7601 - CF HW DELPHIN</v>
          </cell>
        </row>
        <row r="435">
          <cell r="CI435" t="str">
            <v>7602 - CF Pump access</v>
          </cell>
        </row>
        <row r="436">
          <cell r="CI436" t="str">
            <v>7701 - CF PUMP HEADS</v>
          </cell>
        </row>
        <row r="437">
          <cell r="CI437" t="str">
            <v>7801 - CDI 100/300/400</v>
          </cell>
        </row>
        <row r="438">
          <cell r="CI438" t="str">
            <v>7802 - ACCESSORIES CDI</v>
          </cell>
        </row>
        <row r="439">
          <cell r="CI439" t="str">
            <v>7803 - CDI 500</v>
          </cell>
        </row>
        <row r="440">
          <cell r="CI440" t="str">
            <v>7804 - ACCESSORIES CDI.</v>
          </cell>
        </row>
        <row r="441">
          <cell r="CI441" t="str">
            <v>7805 - CDI 101</v>
          </cell>
        </row>
        <row r="442">
          <cell r="CI442" t="str">
            <v>7806 - CDI101 ACC</v>
          </cell>
        </row>
        <row r="443">
          <cell r="CI443" t="str">
            <v>7901 - SENSORS 300/400</v>
          </cell>
        </row>
        <row r="444">
          <cell r="CI444" t="str">
            <v>7902 - SENSORS 500</v>
          </cell>
        </row>
        <row r="445">
          <cell r="CI445" t="str">
            <v>7903 - SENSORS MYO PH</v>
          </cell>
        </row>
        <row r="446">
          <cell r="CI446" t="str">
            <v>8001 - CELLS 100/300/4</v>
          </cell>
        </row>
        <row r="447">
          <cell r="CI447" t="str">
            <v>8101 - MYOCARDIAL</v>
          </cell>
        </row>
        <row r="448">
          <cell r="CI448" t="str">
            <v>8201 - ARTERIAL</v>
          </cell>
        </row>
        <row r="449">
          <cell r="CI449" t="str">
            <v>8202 - VENOUS</v>
          </cell>
        </row>
        <row r="450">
          <cell r="CI450" t="str">
            <v>8203 - VENTS</v>
          </cell>
        </row>
        <row r="451">
          <cell r="CI451" t="str">
            <v>8204 - SUCKERS</v>
          </cell>
        </row>
        <row r="452">
          <cell r="CI452" t="str">
            <v>8205 - CARDIOPLEGIA CA</v>
          </cell>
        </row>
        <row r="453">
          <cell r="CI453" t="str">
            <v>8206 - RETROGRADE.</v>
          </cell>
        </row>
        <row r="454">
          <cell r="CI454" t="str">
            <v>8207 - LSI ARTERIAL</v>
          </cell>
        </row>
        <row r="455">
          <cell r="CI455" t="str">
            <v>8208 - LSI VENOUS</v>
          </cell>
        </row>
        <row r="456">
          <cell r="CI456" t="str">
            <v>8209 - LSI VENTS</v>
          </cell>
        </row>
        <row r="457">
          <cell r="CI457" t="str">
            <v>8210 - LSI CARDIOPLEGI</v>
          </cell>
        </row>
        <row r="458">
          <cell r="CI458" t="str">
            <v>8211 - LSI FEMORAL CAN</v>
          </cell>
        </row>
        <row r="459">
          <cell r="CI459" t="str">
            <v>8290 - LSI SPECIAL C&amp;C</v>
          </cell>
        </row>
        <row r="460">
          <cell r="CI460" t="str">
            <v>8299 - C&amp;C OTHERS</v>
          </cell>
        </row>
        <row r="461">
          <cell r="CI461" t="str">
            <v>8301 - STERNAL SAW</v>
          </cell>
        </row>
        <row r="462">
          <cell r="CI462" t="str">
            <v>8302 - STERNAL SAW ACC</v>
          </cell>
        </row>
        <row r="463">
          <cell r="CI463" t="str">
            <v>8310 - 8310</v>
          </cell>
        </row>
        <row r="464">
          <cell r="CI464" t="str">
            <v>8401 - ARTERIAL FILTER</v>
          </cell>
        </row>
        <row r="465">
          <cell r="CI465" t="str">
            <v>8402 - BLOOD CARDIOPLE</v>
          </cell>
        </row>
        <row r="466">
          <cell r="CI466" t="str">
            <v>8403 - OTHER LD FILTER</v>
          </cell>
        </row>
        <row r="467">
          <cell r="CI467" t="str">
            <v>8404 - PREBYPASS FILTE</v>
          </cell>
        </row>
        <row r="468">
          <cell r="CI468" t="str">
            <v>8499 - PALL OTHERS</v>
          </cell>
        </row>
        <row r="469">
          <cell r="CI469" t="str">
            <v>8501 - MYO PH</v>
          </cell>
        </row>
        <row r="470">
          <cell r="CI470" t="str">
            <v>8502 - MYO PH ACC</v>
          </cell>
        </row>
        <row r="471">
          <cell r="CI471" t="str">
            <v>8601 - MYO PH SENSORS</v>
          </cell>
        </row>
        <row r="472">
          <cell r="CI472" t="str">
            <v>8602 - 8602</v>
          </cell>
        </row>
        <row r="473">
          <cell r="CI473" t="str">
            <v>8701 - 8701</v>
          </cell>
        </row>
        <row r="474">
          <cell r="CI474" t="str">
            <v>8705 - 8705</v>
          </cell>
        </row>
        <row r="475">
          <cell r="CI475" t="str">
            <v>8750 - 8750</v>
          </cell>
        </row>
        <row r="476">
          <cell r="CI476" t="str">
            <v>8899 - dummy for CRZ03</v>
          </cell>
        </row>
        <row r="477">
          <cell r="CI477" t="str">
            <v>8900 - SERV EXPENS CV</v>
          </cell>
        </row>
        <row r="478">
          <cell r="CI478" t="str">
            <v>8901 - CV SERVICE CONT</v>
          </cell>
        </row>
        <row r="479">
          <cell r="CI479" t="str">
            <v>8902 - CV BILLABLE CHA</v>
          </cell>
        </row>
        <row r="480">
          <cell r="CI480" t="str">
            <v>8903 - CV FREIGHT RELA</v>
          </cell>
        </row>
        <row r="481">
          <cell r="CI481" t="str">
            <v>8910 - CV CDI SPARE PA</v>
          </cell>
        </row>
        <row r="482">
          <cell r="CI482" t="str">
            <v>8920 - CV HL SPARE PAR</v>
          </cell>
        </row>
        <row r="483">
          <cell r="CI483" t="str">
            <v>8930 - SPARE PARTS CV</v>
          </cell>
        </row>
        <row r="484">
          <cell r="CI484" t="str">
            <v>8960 - SERV AGREEM CV</v>
          </cell>
        </row>
        <row r="485">
          <cell r="CI485" t="str">
            <v>8999 - CV service dumm</v>
          </cell>
        </row>
        <row r="486">
          <cell r="CI486" t="str">
            <v>9000 - UK plant RM</v>
          </cell>
        </row>
        <row r="487">
          <cell r="CI487" t="str">
            <v>9001 - CR</v>
          </cell>
        </row>
        <row r="488">
          <cell r="CI488" t="str">
            <v>9002 - VR</v>
          </cell>
        </row>
        <row r="489">
          <cell r="CI489" t="str">
            <v>9003 - AF</v>
          </cell>
        </row>
        <row r="490">
          <cell r="CI490" t="str">
            <v>9004 - HR</v>
          </cell>
        </row>
        <row r="491">
          <cell r="CI491" t="str">
            <v>9005 - SERVICE CONTRAC+</v>
          </cell>
        </row>
        <row r="492">
          <cell r="CI492" t="str">
            <v>9006 - MAINTENANCE/REP°</v>
          </cell>
        </row>
        <row r="493">
          <cell r="CI493" t="str">
            <v>9007 - SPARE PARTS PS</v>
          </cell>
        </row>
        <row r="494">
          <cell r="CI494" t="str">
            <v>9008 - OTHERS PUMPING</v>
          </cell>
        </row>
        <row r="495">
          <cell r="CI495" t="str">
            <v>9009 - SAW BLADES</v>
          </cell>
        </row>
        <row r="496">
          <cell r="CI496" t="str">
            <v>9010 - RETROGRADE</v>
          </cell>
        </row>
        <row r="497">
          <cell r="CI497" t="str">
            <v>9011 - OTHER SURGEON P</v>
          </cell>
        </row>
        <row r="498">
          <cell r="CI498" t="str">
            <v>9012 - CONNECTORS</v>
          </cell>
        </row>
        <row r="499">
          <cell r="CI499" t="str">
            <v>9013 - SERVICE CONTRAC-</v>
          </cell>
        </row>
        <row r="500">
          <cell r="CI500" t="str">
            <v>9014 - MAINTENANCE/REP-</v>
          </cell>
        </row>
        <row r="501">
          <cell r="CI501" t="str">
            <v>9015 - SPARE PARTS CDI</v>
          </cell>
        </row>
        <row r="502">
          <cell r="CI502" t="str">
            <v>9016 - OTHERS CDI</v>
          </cell>
        </row>
        <row r="503">
          <cell r="CI503" t="str">
            <v>9017 - HAEMOCONCENTRAT</v>
          </cell>
        </row>
        <row r="504">
          <cell r="CI504" t="str">
            <v>9018 - CARDIOPLEGIA</v>
          </cell>
        </row>
        <row r="505">
          <cell r="CI505" t="str">
            <v>9019 - CV OTHERS</v>
          </cell>
        </row>
        <row r="506">
          <cell r="CI506" t="str">
            <v>9020 - LSI HAEMOCONC</v>
          </cell>
        </row>
        <row r="507">
          <cell r="CI507" t="str">
            <v>9021 - X-COATED PARTS</v>
          </cell>
        </row>
        <row r="508">
          <cell r="CI508" t="str">
            <v>9030 - VIRTUOSAPH</v>
          </cell>
        </row>
        <row r="509">
          <cell r="CI509" t="str">
            <v>9040 - 9040</v>
          </cell>
        </row>
        <row r="510">
          <cell r="CI510" t="str">
            <v>9099 - dummy for CRZ03.</v>
          </cell>
        </row>
        <row r="511">
          <cell r="CI511" t="str">
            <v>9101 - AVF ETO WITH FI</v>
          </cell>
        </row>
        <row r="512">
          <cell r="CI512" t="str">
            <v>9102 - AVF ETO FIXED &amp;</v>
          </cell>
        </row>
        <row r="513">
          <cell r="CI513" t="str">
            <v>9103 - AVF ETO ROTATAB</v>
          </cell>
        </row>
        <row r="514">
          <cell r="CI514" t="str">
            <v>9104 - AVF ETO ROTATAB.</v>
          </cell>
        </row>
        <row r="515">
          <cell r="CI515" t="str">
            <v>9105 - AVF A/C ROTATAB</v>
          </cell>
        </row>
        <row r="516">
          <cell r="CI516" t="str">
            <v>9106 - AVF A/C ROTATAB.</v>
          </cell>
        </row>
        <row r="517">
          <cell r="CI517" t="str">
            <v>9111 - BULK AVF</v>
          </cell>
        </row>
        <row r="518">
          <cell r="CI518" t="str">
            <v>9121 - LANCETS</v>
          </cell>
        </row>
        <row r="519">
          <cell r="CI519" t="str">
            <v>9122 - TEST TIPS</v>
          </cell>
        </row>
        <row r="520">
          <cell r="CI520" t="str">
            <v>9199 - AVF CORRECTION</v>
          </cell>
        </row>
        <row r="521">
          <cell r="CI521" t="str">
            <v>9201 - DRY TYPE</v>
          </cell>
        </row>
        <row r="522">
          <cell r="CI522" t="str">
            <v>9202 - OTHER WET TYPE</v>
          </cell>
        </row>
        <row r="523">
          <cell r="CI523" t="str">
            <v>9203 - S TYPE</v>
          </cell>
        </row>
        <row r="524">
          <cell r="CI524" t="str">
            <v>9204 - SE TYPE</v>
          </cell>
        </row>
        <row r="525">
          <cell r="CI525" t="str">
            <v>9221 - LANCING DEVICE</v>
          </cell>
        </row>
        <row r="526">
          <cell r="CI526" t="str">
            <v>9222 - METER</v>
          </cell>
        </row>
        <row r="527">
          <cell r="CI527" t="str">
            <v>9223 - KIT</v>
          </cell>
        </row>
        <row r="528">
          <cell r="CI528" t="str">
            <v>9299 - CLIRANS CORRECT</v>
          </cell>
        </row>
        <row r="529">
          <cell r="CI529" t="str">
            <v>9301 - EXCEBRANE E</v>
          </cell>
        </row>
        <row r="530">
          <cell r="CI530" t="str">
            <v>9302 - EXCEBRANE EE</v>
          </cell>
        </row>
        <row r="531">
          <cell r="CI531" t="str">
            <v>9321 - NANOPASS 33G</v>
          </cell>
        </row>
        <row r="532">
          <cell r="CI532" t="str">
            <v>9322 - 9322</v>
          </cell>
        </row>
        <row r="533">
          <cell r="CI533" t="str">
            <v>9323 - 9323</v>
          </cell>
        </row>
        <row r="534">
          <cell r="CI534" t="str">
            <v>9501 - CL LINE</v>
          </cell>
        </row>
        <row r="535">
          <cell r="CI535" t="str">
            <v>9502 - DL OTHERS</v>
          </cell>
        </row>
        <row r="536">
          <cell r="CI536" t="str">
            <v>9521 - CONTROL SOLUTIO</v>
          </cell>
        </row>
        <row r="537">
          <cell r="CI537" t="str">
            <v>9522 - DIABASS PRO SOF</v>
          </cell>
        </row>
        <row r="538">
          <cell r="CI538" t="str">
            <v>9599 - OTHER DIABETES</v>
          </cell>
        </row>
        <row r="539">
          <cell r="CI539" t="str">
            <v>9601 - SEALED GRAFTS V</v>
          </cell>
        </row>
        <row r="540">
          <cell r="CI540" t="str">
            <v>9611 - VP1200K STR</v>
          </cell>
        </row>
        <row r="541">
          <cell r="CI541" t="str">
            <v>9612 - VP1200K BIF</v>
          </cell>
        </row>
        <row r="542">
          <cell r="CI542" t="str">
            <v>9613 - VP1200K AXFEM</v>
          </cell>
        </row>
        <row r="543">
          <cell r="CI543" t="str">
            <v>9614 - VP1200K BIFEM</v>
          </cell>
        </row>
        <row r="544">
          <cell r="CI544" t="str">
            <v>9615 - VP1200K ERS AX-</v>
          </cell>
        </row>
        <row r="545">
          <cell r="CI545" t="str">
            <v>9616 - VP1200K ERT AX-</v>
          </cell>
        </row>
        <row r="546">
          <cell r="CI546" t="str">
            <v>9617 - VP1200K ANTEFLO</v>
          </cell>
        </row>
        <row r="547">
          <cell r="CI547" t="str">
            <v>9618 - VP1200K PLEXUS</v>
          </cell>
        </row>
        <row r="548">
          <cell r="CI548" t="str">
            <v>9619 - VP1200K VALSALV</v>
          </cell>
        </row>
        <row r="549">
          <cell r="CI549" t="str">
            <v>9621 - TRIAXIAL STR</v>
          </cell>
        </row>
        <row r="550">
          <cell r="CI550" t="str">
            <v>9622 - TRIAXIAL BIF</v>
          </cell>
        </row>
        <row r="551">
          <cell r="CI551" t="str">
            <v>9623 - TRIAXIAL AXFEM</v>
          </cell>
        </row>
        <row r="552">
          <cell r="CI552" t="str">
            <v>9624 - TRIAXIAL BIFEM</v>
          </cell>
        </row>
        <row r="553">
          <cell r="CI553" t="str">
            <v>9625 - TRIAXIAL ERS AX</v>
          </cell>
        </row>
        <row r="554">
          <cell r="CI554" t="str">
            <v>9626 - TRIAXIAL ERT AX</v>
          </cell>
        </row>
        <row r="555">
          <cell r="CI555" t="str">
            <v>9627 - TRIAXIAL ANTEFL</v>
          </cell>
        </row>
        <row r="556">
          <cell r="CI556" t="str">
            <v>9628 - TRIAXIAL PLEXUS</v>
          </cell>
        </row>
        <row r="557">
          <cell r="CI557" t="str">
            <v>9629 - TRIAXIAL VALSAL</v>
          </cell>
        </row>
        <row r="558">
          <cell r="CI558" t="str">
            <v>9631 - TWILLWEAVE STR</v>
          </cell>
        </row>
        <row r="559">
          <cell r="CI559" t="str">
            <v>9632 - TWILLWEAVE BIF</v>
          </cell>
        </row>
        <row r="560">
          <cell r="CI560" t="str">
            <v>9633 - TWILLWEAVE AXFE</v>
          </cell>
        </row>
        <row r="561">
          <cell r="CI561" t="str">
            <v>9634 - TWILLWEAVE BIFE</v>
          </cell>
        </row>
        <row r="562">
          <cell r="CI562" t="str">
            <v>9635 - TWILLWEAVE ERS</v>
          </cell>
        </row>
        <row r="563">
          <cell r="CI563" t="str">
            <v>9636 - TWILLWEAVE ERT</v>
          </cell>
        </row>
        <row r="564">
          <cell r="CI564" t="str">
            <v>9637 - TWILLWEAVE ANTE</v>
          </cell>
        </row>
        <row r="565">
          <cell r="CI565" t="str">
            <v>9638 - TWILLWEAVE PLEX</v>
          </cell>
        </row>
        <row r="566">
          <cell r="CI566" t="str">
            <v>9639 - TWILLWEAVE VALS</v>
          </cell>
        </row>
        <row r="567">
          <cell r="CI567" t="str">
            <v>9641 - GELSEAL STR</v>
          </cell>
        </row>
        <row r="568">
          <cell r="CI568" t="str">
            <v>9642 - GELSEAL BIF</v>
          </cell>
        </row>
        <row r="569">
          <cell r="CI569" t="str">
            <v>9643 - GELSEAL AXFEM</v>
          </cell>
        </row>
        <row r="570">
          <cell r="CI570" t="str">
            <v>9644 - GELSEAL BIFEM</v>
          </cell>
        </row>
        <row r="571">
          <cell r="CI571" t="str">
            <v>9645 - GELSEAL ERS AX-</v>
          </cell>
        </row>
        <row r="572">
          <cell r="CI572" t="str">
            <v>9646 - GELSEAL ERT AX-</v>
          </cell>
        </row>
        <row r="573">
          <cell r="CI573" t="str">
            <v>9647 - GELSEAL ANTEFLO</v>
          </cell>
        </row>
        <row r="574">
          <cell r="CI574" t="str">
            <v>9648 - GELSEAL PLEXUS</v>
          </cell>
        </row>
        <row r="575">
          <cell r="CI575" t="str">
            <v>9649 - GELSEAL VALSALV</v>
          </cell>
        </row>
        <row r="576">
          <cell r="CI576" t="str">
            <v>9651 - GELSOFT STR</v>
          </cell>
        </row>
        <row r="577">
          <cell r="CI577" t="str">
            <v>9652 - GELSOFT BIF</v>
          </cell>
        </row>
        <row r="578">
          <cell r="CI578" t="str">
            <v>9653 - GELSOFT AXFEM</v>
          </cell>
        </row>
        <row r="579">
          <cell r="CI579" t="str">
            <v>9654 - GELSOFT BIFEM</v>
          </cell>
        </row>
        <row r="580">
          <cell r="CI580" t="str">
            <v>9655 - GELSOFT ERS AX-</v>
          </cell>
        </row>
        <row r="581">
          <cell r="CI581" t="str">
            <v>9656 - GELSOFT ERT AX-</v>
          </cell>
        </row>
        <row r="582">
          <cell r="CI582" t="str">
            <v>9657 - GELSOFT ANTEFLO</v>
          </cell>
        </row>
        <row r="583">
          <cell r="CI583" t="str">
            <v>9658 - GELSOFT PLEXUS</v>
          </cell>
        </row>
        <row r="584">
          <cell r="CI584" t="str">
            <v>9659 - GELSOFT VALSALV</v>
          </cell>
        </row>
        <row r="585">
          <cell r="CI585" t="str">
            <v>9661 - GELSOFT + STR</v>
          </cell>
        </row>
        <row r="586">
          <cell r="CI586" t="str">
            <v>9662 - GELSOFT + BIF</v>
          </cell>
        </row>
        <row r="587">
          <cell r="CI587" t="str">
            <v>9663 - GELSOFT + AXFEM</v>
          </cell>
        </row>
        <row r="588">
          <cell r="CI588" t="str">
            <v>9664 - GELSOFT + BIFEM</v>
          </cell>
        </row>
        <row r="589">
          <cell r="CI589" t="str">
            <v>9665 - GELSOFT + ERS A</v>
          </cell>
        </row>
        <row r="590">
          <cell r="CI590" t="str">
            <v>9666 - GELSOFT + ERT A</v>
          </cell>
        </row>
        <row r="591">
          <cell r="CI591" t="str">
            <v>9667 - GELSOFT + ANTEF</v>
          </cell>
        </row>
        <row r="592">
          <cell r="CI592" t="str">
            <v>9668 - GELSOFT + PLEXU</v>
          </cell>
        </row>
        <row r="593">
          <cell r="CI593" t="str">
            <v>9669 - GELSOFT + VALSA</v>
          </cell>
        </row>
        <row r="594">
          <cell r="CI594" t="str">
            <v>9671 - GELWEAVE STR</v>
          </cell>
        </row>
        <row r="595">
          <cell r="CI595" t="str">
            <v>9672 - GELWEAVE BIF</v>
          </cell>
        </row>
        <row r="596">
          <cell r="CI596" t="str">
            <v>9673 - GELWEAVE AXFEM</v>
          </cell>
        </row>
        <row r="597">
          <cell r="CI597" t="str">
            <v>9674 - GELWEAVE BIFEM</v>
          </cell>
        </row>
        <row r="598">
          <cell r="CI598" t="str">
            <v>9675 - GELWEAVE ERS AX</v>
          </cell>
        </row>
        <row r="599">
          <cell r="CI599" t="str">
            <v>9676 - GELWEAVE ERT AX</v>
          </cell>
        </row>
        <row r="600">
          <cell r="CI600" t="str">
            <v>9677 - GELWEAVE ANTEFL</v>
          </cell>
        </row>
        <row r="601">
          <cell r="CI601" t="str">
            <v>9678 - GELWEAVE PLEX</v>
          </cell>
        </row>
        <row r="602">
          <cell r="CI602" t="str">
            <v>9679 - GELWEAVE VALSAL</v>
          </cell>
        </row>
        <row r="603">
          <cell r="CI603" t="str">
            <v>9680 - GELWEAVE TRIFUR</v>
          </cell>
        </row>
        <row r="604">
          <cell r="CI604" t="str">
            <v>9711 - F'PASSIV STR</v>
          </cell>
        </row>
        <row r="605">
          <cell r="CI605" t="str">
            <v>9712 - F'PASSIV STR SU</v>
          </cell>
        </row>
        <row r="606">
          <cell r="CI606" t="str">
            <v>9713 - F'PASSIV STEPPE</v>
          </cell>
        </row>
        <row r="607">
          <cell r="CI607" t="str">
            <v>9714 - F'PASS ST S'TAP</v>
          </cell>
        </row>
        <row r="608">
          <cell r="CI608" t="str">
            <v>9721 - PTFE SEALES STR</v>
          </cell>
        </row>
        <row r="609">
          <cell r="CI609" t="str">
            <v>9722 - PTFE SEALED STR</v>
          </cell>
        </row>
        <row r="610">
          <cell r="CI610" t="str">
            <v>9723 - PTFE SEAL SS WR</v>
          </cell>
        </row>
        <row r="611">
          <cell r="CI611" t="str">
            <v>9724 - BTFE S SS'WRAPP</v>
          </cell>
        </row>
        <row r="612">
          <cell r="CI612" t="str">
            <v>9725 - PTFE S STR UNWR</v>
          </cell>
        </row>
        <row r="613">
          <cell r="CI613" t="str">
            <v>9726 - PTFE S STR S UN</v>
          </cell>
        </row>
        <row r="614">
          <cell r="CI614" t="str">
            <v>9727 - PTFE S ST S'TAP</v>
          </cell>
        </row>
        <row r="615">
          <cell r="CI615" t="str">
            <v>9728 - PTFE UNS STR UN</v>
          </cell>
        </row>
        <row r="616">
          <cell r="CI616" t="str">
            <v>9729 - PTFE UNS S S UN</v>
          </cell>
        </row>
        <row r="617">
          <cell r="CI617" t="str">
            <v>9731 - PTFE UNS S WRAP</v>
          </cell>
        </row>
        <row r="618">
          <cell r="CI618" t="str">
            <v>9732 - PTFE UNS SS WRA</v>
          </cell>
        </row>
        <row r="619">
          <cell r="CI619" t="str">
            <v>9733 - PTFE UNS ST STA</v>
          </cell>
        </row>
        <row r="620">
          <cell r="CI620" t="str">
            <v>9734 - PTFE UNSS S UNW</v>
          </cell>
        </row>
        <row r="621">
          <cell r="CI621" t="str">
            <v>9761 - EPTFE RAPIDAX S</v>
          </cell>
        </row>
        <row r="622">
          <cell r="CI622" t="str">
            <v>9765 - EPTFE RAPIDAX L</v>
          </cell>
        </row>
        <row r="623">
          <cell r="CI623" t="str">
            <v>9766 - EPTFE RAPIDAX R</v>
          </cell>
        </row>
        <row r="624">
          <cell r="CI624" t="str">
            <v>9811 - OTHER PATCH CA</v>
          </cell>
        </row>
        <row r="625">
          <cell r="CI625" t="str">
            <v>9812 - OTH PATCH FPASS</v>
          </cell>
        </row>
        <row r="626">
          <cell r="CI626" t="str">
            <v>9813 - OTH PATCH GELS</v>
          </cell>
        </row>
        <row r="627">
          <cell r="CI627" t="str">
            <v>9814 - OTH PATCH GELSO</v>
          </cell>
        </row>
        <row r="628">
          <cell r="CI628" t="str">
            <v>9821 - OTHER CATH CAT</v>
          </cell>
        </row>
        <row r="629">
          <cell r="CI629" t="str">
            <v>9822 - OTH CATH CATO</v>
          </cell>
        </row>
        <row r="630">
          <cell r="CI630" t="str">
            <v>9823 - OTH CATH CATA</v>
          </cell>
        </row>
        <row r="631">
          <cell r="CI631" t="str">
            <v>9824 - CATHETER MISTRA</v>
          </cell>
        </row>
        <row r="632">
          <cell r="CI632" t="str">
            <v>9831 - OTH GRAFT SIZER</v>
          </cell>
        </row>
        <row r="633">
          <cell r="CI633" t="str">
            <v>9841 - OTHER V'STRIPPE</v>
          </cell>
        </row>
        <row r="634">
          <cell r="CI634" t="str">
            <v>9851 - OTH UNS TW STR</v>
          </cell>
        </row>
        <row r="635">
          <cell r="CI635" t="str">
            <v>9852 - OTH UNS TW BIF</v>
          </cell>
        </row>
        <row r="636">
          <cell r="CI636" t="str">
            <v>9861 - THERMOCAUTER</v>
          </cell>
        </row>
        <row r="637">
          <cell r="CI637" t="str">
            <v>9862 - PERIPHERAL STEN</v>
          </cell>
        </row>
        <row r="638">
          <cell r="CI638" t="str">
            <v>9899 - VASCUTEK OTHERS</v>
          </cell>
        </row>
        <row r="639">
          <cell r="CI639" t="str">
            <v>9900 - OTHERS*</v>
          </cell>
        </row>
        <row r="640">
          <cell r="CI640" t="str">
            <v>9953 - OTHERS RUSSIA</v>
          </cell>
        </row>
        <row r="641">
          <cell r="CI641" t="str">
            <v>9954 - OTHERS EXPORT</v>
          </cell>
        </row>
        <row r="642">
          <cell r="CI642" t="str">
            <v>9990 - OTHERS&amp;</v>
          </cell>
        </row>
        <row r="643">
          <cell r="CI643" t="str">
            <v>9999 - OTHERS@</v>
          </cell>
        </row>
        <row r="644">
          <cell r="CI644" t="str">
            <v>A101 - A101</v>
          </cell>
        </row>
        <row r="645">
          <cell r="CI645" t="str">
            <v>A120 - A120</v>
          </cell>
        </row>
        <row r="646">
          <cell r="CI646" t="str">
            <v>A150 - A150</v>
          </cell>
        </row>
        <row r="647">
          <cell r="CI647" t="str">
            <v>A190 - A190</v>
          </cell>
        </row>
        <row r="648">
          <cell r="CI648" t="str">
            <v>A900 - A900</v>
          </cell>
        </row>
        <row r="649">
          <cell r="CI649" t="str">
            <v>ADA - Adaptor</v>
          </cell>
        </row>
        <row r="650">
          <cell r="CI650" t="str">
            <v>ARC - Archive&amp;sample</v>
          </cell>
        </row>
        <row r="651">
          <cell r="CI651" t="str">
            <v>ASS - Assembled Prod.</v>
          </cell>
        </row>
        <row r="652">
          <cell r="CI652" t="str">
            <v>ASSAVFSE - Ass AVF Set</v>
          </cell>
        </row>
        <row r="653">
          <cell r="CI653" t="str">
            <v>ASSAVFWN - Ass AVF Wing N</v>
          </cell>
        </row>
        <row r="654">
          <cell r="CI654" t="str">
            <v>ASSKN - Assembled K-Pac</v>
          </cell>
        </row>
        <row r="655">
          <cell r="CI655" t="str">
            <v>ASSNN - Assembled Needl</v>
          </cell>
        </row>
        <row r="656">
          <cell r="CI656" t="str">
            <v>ASSSY - Assembled Syrin</v>
          </cell>
        </row>
        <row r="657">
          <cell r="CI657" t="str">
            <v>BAR - Barrel</v>
          </cell>
        </row>
        <row r="658">
          <cell r="CI658" t="str">
            <v>BOX - Unit Boxes</v>
          </cell>
        </row>
        <row r="659">
          <cell r="CI659" t="str">
            <v>BUL - Bulk Packed HP</v>
          </cell>
        </row>
        <row r="660">
          <cell r="CI660" t="str">
            <v>BURNER - EAM Burner</v>
          </cell>
        </row>
        <row r="661">
          <cell r="CI661" t="str">
            <v>CAP - Cap</v>
          </cell>
        </row>
        <row r="662">
          <cell r="CI662" t="str">
            <v>CAPAVF - AVF Adaptor Cap</v>
          </cell>
        </row>
        <row r="663">
          <cell r="CI663" t="str">
            <v>CAPSR - CAP SR</v>
          </cell>
        </row>
        <row r="664">
          <cell r="CI664" t="str">
            <v>CAPVN - Cap Venoject Ne</v>
          </cell>
        </row>
        <row r="665">
          <cell r="CI665" t="str">
            <v>CAR - Shipping Carton</v>
          </cell>
        </row>
        <row r="666">
          <cell r="CI666" t="str">
            <v>CAS - Case</v>
          </cell>
        </row>
        <row r="667">
          <cell r="CI667" t="str">
            <v>CAU - Caulking pins</v>
          </cell>
        </row>
        <row r="668">
          <cell r="CI668" t="str">
            <v>CHE - Chemical</v>
          </cell>
        </row>
        <row r="669">
          <cell r="CI669" t="str">
            <v>CLE - Clean.&amp;desinf.</v>
          </cell>
        </row>
        <row r="670">
          <cell r="CI670" t="str">
            <v>CLIP - Ad syringe clip</v>
          </cell>
        </row>
        <row r="671">
          <cell r="CI671" t="str">
            <v>COM - General Compone</v>
          </cell>
        </row>
        <row r="672">
          <cell r="CI672" t="str">
            <v>COMPRESS - EAM Compressor</v>
          </cell>
        </row>
        <row r="673">
          <cell r="CI673" t="str">
            <v>CON - Consumables TUK</v>
          </cell>
        </row>
        <row r="674">
          <cell r="CI674" t="str">
            <v>DRYER - EAM Dryer</v>
          </cell>
        </row>
        <row r="675">
          <cell r="CI675" t="str">
            <v>FAN - EAM Fan</v>
          </cell>
        </row>
        <row r="676">
          <cell r="CI676" t="str">
            <v>FIL - Film Materials</v>
          </cell>
        </row>
        <row r="677">
          <cell r="CI677" t="str">
            <v>FLT - Filters</v>
          </cell>
        </row>
        <row r="678">
          <cell r="CI678" t="str">
            <v>FOILVP - Aluminium Foil</v>
          </cell>
        </row>
        <row r="679">
          <cell r="CI679" t="str">
            <v>GAS - Gasket</v>
          </cell>
        </row>
        <row r="680">
          <cell r="CI680" t="str">
            <v>GLA - Glass</v>
          </cell>
        </row>
        <row r="681">
          <cell r="CI681" t="str">
            <v>GLU - Adhesives</v>
          </cell>
        </row>
        <row r="682">
          <cell r="CI682" t="str">
            <v>GRA - PP,PE,PET,PC,..</v>
          </cell>
        </row>
        <row r="683">
          <cell r="CI683" t="str">
            <v>HOL - Holder</v>
          </cell>
        </row>
        <row r="684">
          <cell r="CI684" t="str">
            <v>HOSPITAL - EAM Hospital</v>
          </cell>
        </row>
        <row r="685">
          <cell r="CI685" t="str">
            <v>HUB - Hub</v>
          </cell>
        </row>
        <row r="686">
          <cell r="CI686" t="str">
            <v>HUBNN - Hub NN</v>
          </cell>
        </row>
        <row r="687">
          <cell r="CI687" t="str">
            <v>HUBVN - Hub Venoject Ne</v>
          </cell>
        </row>
        <row r="688">
          <cell r="CI688" t="str">
            <v>INK - Inks</v>
          </cell>
        </row>
        <row r="689">
          <cell r="CI689" t="str">
            <v>LAB - Labels</v>
          </cell>
        </row>
        <row r="690">
          <cell r="CI690" t="str">
            <v>LUB - Lubricants</v>
          </cell>
        </row>
        <row r="691">
          <cell r="CI691" t="str">
            <v>MOTOR - EAM Motor</v>
          </cell>
        </row>
        <row r="692">
          <cell r="CI692" t="str">
            <v>NA - Not applicable</v>
          </cell>
        </row>
        <row r="693">
          <cell r="CI693" t="str">
            <v>OHP - Other HP</v>
          </cell>
        </row>
        <row r="694">
          <cell r="CI694" t="str">
            <v>OME - Medical Electro</v>
          </cell>
        </row>
        <row r="695">
          <cell r="CI695" t="str">
            <v>ORN - Special code</v>
          </cell>
        </row>
        <row r="696">
          <cell r="CI696" t="str">
            <v>OTH - Others (RM)</v>
          </cell>
        </row>
        <row r="697">
          <cell r="CI697" t="str">
            <v>PAC - Packaging TUK</v>
          </cell>
        </row>
        <row r="698">
          <cell r="CI698" t="str">
            <v>PAP - Paper mat.</v>
          </cell>
        </row>
        <row r="699">
          <cell r="CI699" t="str">
            <v>PAR - SV Prot,Y-site,</v>
          </cell>
        </row>
        <row r="700">
          <cell r="CI700" t="str">
            <v>PAR1 - SR Needle Hub</v>
          </cell>
        </row>
        <row r="701">
          <cell r="CI701" t="str">
            <v>PAR10 - SV Adaptor</v>
          </cell>
        </row>
        <row r="702">
          <cell r="CI702" t="str">
            <v>PAR11 - SR Cath Tube</v>
          </cell>
        </row>
        <row r="703">
          <cell r="CI703" t="str">
            <v>PAR2 - SR Case</v>
          </cell>
        </row>
        <row r="704">
          <cell r="CI704" t="str">
            <v>PAR3 - SR Cath Hub</v>
          </cell>
        </row>
        <row r="705">
          <cell r="CI705" t="str">
            <v>PAR4 - SR Vent Plug</v>
          </cell>
        </row>
        <row r="706">
          <cell r="CI706" t="str">
            <v>PAR5 - AVF Protector</v>
          </cell>
        </row>
        <row r="707">
          <cell r="CI707" t="str">
            <v>PAR6 - AVF Wing Hub</v>
          </cell>
        </row>
        <row r="708">
          <cell r="CI708" t="str">
            <v>PAR7 - AVF Adaptor</v>
          </cell>
        </row>
        <row r="709">
          <cell r="CI709" t="str">
            <v>PAR8 - SV Protector</v>
          </cell>
        </row>
        <row r="710">
          <cell r="CI710" t="str">
            <v>PAR9 - SV Wing Hub</v>
          </cell>
        </row>
        <row r="711">
          <cell r="CI711" t="str">
            <v>PLU - Plunger</v>
          </cell>
        </row>
        <row r="712">
          <cell r="CI712" t="str">
            <v>POU - Pouch and bag</v>
          </cell>
        </row>
        <row r="713">
          <cell r="CI713" t="str">
            <v>PPUNIT - EAM P&amp;P Unit</v>
          </cell>
        </row>
        <row r="714">
          <cell r="CI714" t="str">
            <v>PRO - Protector</v>
          </cell>
        </row>
        <row r="715">
          <cell r="CI715" t="str">
            <v>PRONN - Protector NN</v>
          </cell>
        </row>
        <row r="716">
          <cell r="CI716" t="str">
            <v>PROSY - Protector SY</v>
          </cell>
        </row>
        <row r="717">
          <cell r="CI717" t="str">
            <v>PUMP - EAM Pump</v>
          </cell>
        </row>
        <row r="718">
          <cell r="CI718" t="str">
            <v>PVC - PVC Components</v>
          </cell>
        </row>
        <row r="719">
          <cell r="CI719" t="str">
            <v>RFBCR - RFBCR</v>
          </cell>
        </row>
        <row r="720">
          <cell r="CI720" t="str">
            <v>RFBOX - RF Unit Box</v>
          </cell>
        </row>
        <row r="721">
          <cell r="CI721" t="str">
            <v>RFCAR - RF Shipping Car</v>
          </cell>
        </row>
        <row r="722">
          <cell r="CI722" t="str">
            <v>RFDES - RF DES</v>
          </cell>
        </row>
        <row r="723">
          <cell r="CI723" t="str">
            <v>RFGLIDE - RF Glide</v>
          </cell>
        </row>
        <row r="724">
          <cell r="CI724" t="str">
            <v>RFGLUE - RF Glue</v>
          </cell>
        </row>
        <row r="725">
          <cell r="CI725" t="str">
            <v>RFHRT - RF RM HRT</v>
          </cell>
        </row>
        <row r="726">
          <cell r="CI726" t="str">
            <v>RFIFU - RF Instruction</v>
          </cell>
        </row>
        <row r="727">
          <cell r="CI727" t="str">
            <v>RFLAB - RF Label</v>
          </cell>
        </row>
        <row r="728">
          <cell r="CI728" t="str">
            <v>RFMOUNT - RF Mount Sheet</v>
          </cell>
        </row>
        <row r="729">
          <cell r="CI729" t="str">
            <v>RFOPTI - RF Optitorque C</v>
          </cell>
        </row>
        <row r="730">
          <cell r="CI730" t="str">
            <v>RFOTHER - RF Others</v>
          </cell>
        </row>
        <row r="731">
          <cell r="CI731" t="str">
            <v>RFOUT - RF Outlook</v>
          </cell>
        </row>
        <row r="732">
          <cell r="CI732" t="str">
            <v>RFPAR - RF Moulded Part</v>
          </cell>
        </row>
        <row r="733">
          <cell r="CI733" t="str">
            <v>RFPEAL - RF Peal Pack</v>
          </cell>
        </row>
        <row r="734">
          <cell r="CI734" t="str">
            <v>RFPENTA - RF Penta-Pack</v>
          </cell>
        </row>
        <row r="735">
          <cell r="CI735" t="str">
            <v>RFSHAFT - RF GW Shaft</v>
          </cell>
        </row>
        <row r="736">
          <cell r="CI736" t="str">
            <v>RFSTD - RF Standaard Tu</v>
          </cell>
        </row>
        <row r="737">
          <cell r="CI737" t="str">
            <v>RFTRI - RF Transradial</v>
          </cell>
        </row>
        <row r="738">
          <cell r="CI738" t="str">
            <v>SIL - Silicone tubing</v>
          </cell>
        </row>
        <row r="739">
          <cell r="CI739" t="str">
            <v>SITE - Site (EAM)</v>
          </cell>
        </row>
        <row r="740">
          <cell r="CI740" t="str">
            <v>SME - Servicing ME</v>
          </cell>
        </row>
        <row r="741">
          <cell r="CI741" t="str">
            <v>SOL - Solv. &amp; Thinner</v>
          </cell>
        </row>
        <row r="742">
          <cell r="CI742" t="str">
            <v>STE - Steel mat.</v>
          </cell>
        </row>
        <row r="743">
          <cell r="CI743" t="str">
            <v>STO - Storage equipm.</v>
          </cell>
        </row>
        <row r="744">
          <cell r="CI744" t="str">
            <v>SUB - Subassemblies T</v>
          </cell>
        </row>
        <row r="745">
          <cell r="CI745" t="str">
            <v>TAP - Tape</v>
          </cell>
        </row>
        <row r="746">
          <cell r="CI746" t="str">
            <v>TEST - EAM Test (Cal)</v>
          </cell>
        </row>
        <row r="747">
          <cell r="CI747" t="str">
            <v>TPN - Tape not in FP</v>
          </cell>
        </row>
        <row r="748">
          <cell r="CI748" t="str">
            <v>TUB - Tube</v>
          </cell>
        </row>
        <row r="749">
          <cell r="CI749" t="str">
            <v>VESSEL - EAM Vessel</v>
          </cell>
        </row>
        <row r="750">
          <cell r="CI750" t="str">
            <v>WAS - Waste &amp; recycl.</v>
          </cell>
        </row>
        <row r="751">
          <cell r="CI751" t="str">
            <v>XCCO - X-Coated Connec</v>
          </cell>
        </row>
        <row r="752">
          <cell r="CI752" t="str">
            <v>XCOX - X-Coated Oxygen</v>
          </cell>
        </row>
        <row r="753">
          <cell r="CI753" t="str">
            <v>XCTU - X-Coated Tubing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2">
          <cell r="E2" t="str">
            <v>YES</v>
          </cell>
        </row>
        <row r="3">
          <cell r="E3" t="str">
            <v>NO</v>
          </cell>
        </row>
        <row r="4">
          <cell r="E4" t="str">
            <v>NOT APPLICABLE</v>
          </cell>
        </row>
        <row r="1122">
          <cell r="E1122" t="str">
            <v>Y1</v>
          </cell>
        </row>
        <row r="1123">
          <cell r="E1123" t="str">
            <v>NO</v>
          </cell>
        </row>
        <row r="1255">
          <cell r="E1255" t="str">
            <v>YES</v>
          </cell>
        </row>
        <row r="1256">
          <cell r="E1256" t="str">
            <v>NO</v>
          </cell>
        </row>
        <row r="1257">
          <cell r="E1257" t="str">
            <v>YES</v>
          </cell>
        </row>
        <row r="1258">
          <cell r="E1258" t="str">
            <v>NO</v>
          </cell>
        </row>
        <row r="1259">
          <cell r="E1259" t="str">
            <v>Irradiated</v>
          </cell>
        </row>
      </sheetData>
      <sheetData sheetId="20"/>
      <sheetData sheetId="21"/>
      <sheetData sheetId="22"/>
      <sheetData sheetId="23">
        <row r="2">
          <cell r="B2" t="str">
            <v>Modification Sheet</v>
          </cell>
        </row>
        <row r="3">
          <cell r="B3" t="str">
            <v>NPR</v>
          </cell>
        </row>
        <row r="4">
          <cell r="B4" t="str">
            <v>Design File</v>
          </cell>
        </row>
        <row r="5">
          <cell r="B5" t="str">
            <v>Other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A Intro"/>
      <sheetName val="QS-702A Decision flow Mat Type"/>
      <sheetName val="QS-702B Equipment flow "/>
      <sheetName val="Sharepoint"/>
      <sheetName val="QS-702C HAWA OCP-Trading Goods"/>
      <sheetName val="QS-702D HAWA OEM-Trading Goods"/>
      <sheetName val="QS-702E ROH - Raw Materials"/>
      <sheetName val="QS-702F HALB - Semi fin. goods"/>
      <sheetName val="Do not touch"/>
      <sheetName val="Do nt touch"/>
      <sheetName val="QS-702G FERT-Fin. Goods Belgium"/>
      <sheetName val="QS-702G FERT - Fin. Goods UK"/>
      <sheetName val="Do not touch (2)"/>
      <sheetName val=" QS-702H DIEN - Service"/>
      <sheetName val=" QS-702I VERP - Packaging"/>
      <sheetName val=" QS-702J UNBW - Non Valuated"/>
      <sheetName val=" QS-702K ZDLR - Fixed asset"/>
      <sheetName val="Sheet9"/>
      <sheetName val="Sheet10"/>
      <sheetName val="Sheet11"/>
      <sheetName val="QS-702L ERSA -Spare Parts "/>
      <sheetName val="Data Validation"/>
      <sheetName val="Sheet2 (2)"/>
      <sheetName val="Sheet1"/>
      <sheetName val="Sheet2"/>
      <sheetName val="Sheet3"/>
      <sheetName val="Sheet4"/>
      <sheetName val="QS-702AA Material group Info"/>
      <sheetName val="QS-702AB Overview Tax rates"/>
      <sheetName val="QS-702AC Tubing Set Derivations"/>
      <sheetName val="QS-702AD Field Descriptions"/>
      <sheetName val="QS-702AE Inspection Type setup"/>
      <sheetName val="QS-702+-+FORMS_TEST_ROH_INCORR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65">
          <cell r="I65" t="str">
            <v>257</v>
          </cell>
        </row>
      </sheetData>
      <sheetData sheetId="12">
        <row r="225">
          <cell r="H225" t="str">
            <v>DEHP – CAS No. 117-81-7</v>
          </cell>
        </row>
        <row r="226">
          <cell r="H226" t="str">
            <v>BPA – CAS No. 80-05-7</v>
          </cell>
        </row>
        <row r="227">
          <cell r="H227" t="str">
            <v>DOTE – CAS No. 15571-58-1</v>
          </cell>
        </row>
        <row r="228">
          <cell r="H228" t="str">
            <v>N/A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Product Hierarchy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 HAWA OCP- Trading Goods"/>
      <sheetName val="QS-702B HAWA OEM - Trading Good"/>
      <sheetName val="QS-702C ROH - Raw Materials"/>
      <sheetName val=" QS-702D HALB - Semi fin. goods"/>
      <sheetName val="Do not touch"/>
      <sheetName val="Do nt touch"/>
      <sheetName val="QS-702E FERT - Finished goods"/>
      <sheetName val="Sheet9"/>
      <sheetName val="Sheet10"/>
      <sheetName val="Sheet11"/>
      <sheetName val=" QS-702F DIEN - Service"/>
      <sheetName val=" QS-702G VERP - Packaging"/>
      <sheetName val=" QS-702H UNBW - Non Valuated"/>
      <sheetName val=" QS-702K ZDLR - Non Valuate (2"/>
      <sheetName val="QS-702I Field Descriptions"/>
      <sheetName val="Data Validation"/>
      <sheetName val="Sheet2 (2)"/>
      <sheetName val="Sheet1"/>
      <sheetName val="Sheet2"/>
      <sheetName val="Sheet3"/>
      <sheetName val="Do not touch (2)"/>
      <sheetName val="Sheet4"/>
      <sheetName val="Sheet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2">
          <cell r="I22" t="str">
            <v>02 - Performances</v>
          </cell>
        </row>
        <row r="112">
          <cell r="E112" t="str">
            <v>3200 - Services</v>
          </cell>
        </row>
        <row r="113">
          <cell r="E113" t="str">
            <v>ZAA1 - Asset</v>
          </cell>
        </row>
      </sheetData>
      <sheetData sheetId="21" refreshError="1"/>
      <sheetData sheetId="22">
        <row r="11">
          <cell r="G11" t="str">
            <v>PT02-TRMO Transp Unit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S-702A HAWA - Trading Goods"/>
      <sheetName val="QS-702D FERT - Finished goods"/>
      <sheetName val="QS-702D UK FERT - Finished P110"/>
      <sheetName val="QS-702D UK FERT - Finished P010"/>
      <sheetName val="QS-702BUK ROH - Raw Materials"/>
      <sheetName val="QS-702B ROH - Raw Materials"/>
      <sheetName val=" QS-702C HALB - Semi fin. goods"/>
      <sheetName val="Do not touch"/>
      <sheetName val="Do nt touch"/>
      <sheetName val=" QS-702F DIEN - Service"/>
      <sheetName val=" QS-702G VERP - Packaging"/>
      <sheetName val=" QS-702H UNBW - Non Valuated"/>
      <sheetName val="Do not touch (2)"/>
      <sheetName val="Sheet9"/>
      <sheetName val="Sheet10"/>
      <sheetName val="Sheet11"/>
      <sheetName val="QS-702E Field Descriptions"/>
      <sheetName val="Data Validation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79">
          <cell r="U179" t="str">
            <v>(empty) - No serial Number profile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C200"/>
  <sheetViews>
    <sheetView tabSelected="1" zoomScale="90" zoomScaleNormal="90" workbookViewId="0">
      <selection activeCell="D8" sqref="D8"/>
    </sheetView>
  </sheetViews>
  <sheetFormatPr defaultRowHeight="15" x14ac:dyDescent="0.25"/>
  <cols>
    <col min="1" max="1" width="3.140625" customWidth="1"/>
    <col min="2" max="2" width="22.5703125" bestFit="1" customWidth="1"/>
    <col min="3" max="5" width="11.140625" customWidth="1"/>
    <col min="6" max="6" width="55.7109375" customWidth="1"/>
    <col min="7" max="29" width="9.140625" style="4"/>
  </cols>
  <sheetData>
    <row r="1" spans="1:29" x14ac:dyDescent="0.25">
      <c r="A1" s="4"/>
      <c r="B1" s="4"/>
      <c r="C1" s="4"/>
      <c r="D1" s="4"/>
      <c r="E1" s="4"/>
      <c r="F1" s="4"/>
    </row>
    <row r="2" spans="1:29" ht="15.75" customHeight="1" thickBot="1" x14ac:dyDescent="0.3">
      <c r="A2" s="4"/>
      <c r="B2" s="87"/>
      <c r="C2" s="88"/>
      <c r="D2" s="89"/>
      <c r="E2" s="89"/>
      <c r="F2" s="89"/>
    </row>
    <row r="3" spans="1:29" ht="22.5" customHeight="1" thickBot="1" x14ac:dyDescent="0.3">
      <c r="A3" s="4"/>
      <c r="B3" s="90" t="str">
        <f>IF('[1]QS-702C HAWA OCP-Trading Goods'!$I$6&gt;"",'[1]QS-702C HAWA OCP-Trading Goods'!B3,IF('[1]QS-702D HAWA OEM-Trading Goods'!$I$6&gt;"",'[1]QS-702D HAWA OEM-Trading Goods'!B3,IF('[1]QS-702E ROH - Raw Materials'!$I$6&gt;"",'[1]QS-702E ROH - Raw Materials'!B3,IF('[1]QS-702F HALB - Semi fin. goods'!$I$6&gt;"",'[1]QS-702F HALB - Semi fin. goods'!B3,IF('[1]QS-702G FERT - Fin. Goods UK'!$I$6&gt;"",'[1]QS-702G FERT - Fin. Goods UK'!B3,IF('[1]QS-702G FERT-Fin. Goods Belgium'!$I$6&gt;"",'[1]QS-702G FERT-Fin. Goods Belgium'!B3,""))))))</f>
        <v>MATERIAL CREATION AND MAINTENANCE FORM: Trading Goods (purchased FP) OEM to be handled by BU</v>
      </c>
      <c r="C3" s="91"/>
      <c r="D3" s="92"/>
      <c r="E3" s="92"/>
      <c r="F3" s="93"/>
    </row>
    <row r="4" spans="1:29" ht="15.75" thickBot="1" x14ac:dyDescent="0.3">
      <c r="A4" s="4"/>
      <c r="B4" s="94" t="str">
        <f>IF('[1]QS-702C HAWA OCP-Trading Goods'!$I$6&gt;"",'[1]QS-702C HAWA OCP-Trading Goods'!I6,IF('[1]QS-702D HAWA OEM-Trading Goods'!$I$6&gt;"",'[1]QS-702D HAWA OEM-Trading Goods'!I6,IF('[1]QS-702E ROH - Raw Materials'!$I$6&gt;"",'[1]QS-702E ROH - Raw Materials'!I6,IF('[1]QS-702F HALB - Semi fin. goods'!$I$6&gt;"",'[1]QS-702F HALB - Semi fin. goods'!I6,IF('[1]QS-702G FERT - Fin. Goods UK'!$I$6&gt;"",'[1]QS-702G FERT - Fin. Goods UK'!I6,IF('[1]QS-702G FERT-Fin. Goods Belgium'!$I$6&gt;"",'[1]QS-702G FERT-Fin. Goods Belgium'!I6,""))))))</f>
        <v>azerty</v>
      </c>
      <c r="C4" s="95"/>
      <c r="D4" s="96"/>
      <c r="E4" s="96"/>
      <c r="F4" s="97" t="s">
        <v>504</v>
      </c>
      <c r="Z4"/>
      <c r="AA4"/>
      <c r="AB4"/>
      <c r="AC4"/>
    </row>
    <row r="5" spans="1:29" ht="75.75" customHeight="1" thickBot="1" x14ac:dyDescent="0.3">
      <c r="A5" s="4"/>
      <c r="B5" s="98" t="str">
        <f>IF('[1]QS-702C HAWA OCP-Trading Goods'!$I$6&gt;"",'[1]QS-702C HAWA OCP-Trading Goods'!I3,IF('[1]QS-702D HAWA OEM-Trading Goods'!$I$6&gt;"",'[1]QS-702D HAWA OEM-Trading Goods'!I3,IF('[1]QS-702E ROH - Raw Materials'!$I$6&gt;"",'[1]QS-702E ROH - Raw Materials'!I3,IF('[1]QS-702F HALB - Semi fin. goods'!$I$6&gt;"",'[1]QS-702F HALB - Semi fin. goods'!I3,IF('[1]QS-702G FERT - Fin. Goods UK'!$I$6&gt;"",'[1]QS-702G FERT - Fin. Goods UK'!I3,IF('[1]QS-702G FERT-Fin. Goods Belgium'!$I$6&gt;"",'[1]QS-702G FERT-Fin. Goods Belgium'!I3,""))))))</f>
        <v>HAWA</v>
      </c>
      <c r="C5" s="99">
        <f>IF('[1]QS-702C HAWA OCP-Trading Goods'!$I$6&gt;"",COUNTA('[1]QS-702C HAWA OCP-Trading Goods'!I6:XX6),IF('[1]QS-702D HAWA OEM-Trading Goods'!$I$6&gt;"",COUNTA('[1]QS-702D HAWA OEM-Trading Goods'!I6:XX6),IF('[1]QS-702E ROH - Raw Materials'!$I$6&gt;"",COUNTA('[1]QS-702E ROH - Raw Materials'!I6:XX6),IF('[1]QS-702F HALB - Semi fin. goods'!$I$6&gt;"",COUNTA('[1]QS-702F HALB - Semi fin. goods'!I6:XX6),IF('[1]QS-702G FERT - Fin. Goods UK'!$I$6&gt;"",COUNTA('[1]QS-702G FERT - Fin. Goods UK'!I6:XX6),IF('[1]QS-702G FERT-Fin. Goods Belgium'!$I$6&gt;"",COUNTA('[1]QS-702G FERT-Fin. Goods Belgium'!I6:XX6),""))))))</f>
        <v>1</v>
      </c>
      <c r="D5" s="100"/>
      <c r="E5" s="101"/>
      <c r="F5" s="102" t="str">
        <f>IF(F7&lt;&gt;"","-"&amp;F7,"")&amp;IF(F8&lt;&gt;"","-"&amp;F8,"")&amp;IF(F9&lt;&gt;"","-"&amp;F9,"")&amp;IF(F10&lt;&gt;"","-"&amp;F10,"")&amp;IF(F11&lt;&gt;"","-"&amp;F11,"")&amp;IF(F12&lt;&gt;"","-"&amp;F12,"")&amp;IF(F13&lt;&gt;"","-"&amp;F13,"")&amp;IF(F14&lt;&gt;"","-"&amp;F14,"")&amp;IF(F15&lt;&gt;"","-"&amp;F15,"")&amp;IF(F16&lt;&gt;"","-"&amp;F16,"")&amp;IF(F17&lt;&gt;"","-"&amp;F17,"")&amp;IF(F18&lt;&gt;"","-"&amp;F18,"")&amp;IF(F19&lt;&gt;"","-"&amp;F19,"")&amp;IF(F20&lt;&gt;"","-"&amp;F20,"")&amp;IF(F21&lt;&gt;"","-"&amp;F21,"")</f>
        <v/>
      </c>
      <c r="Z5"/>
      <c r="AA5"/>
      <c r="AB5"/>
      <c r="AC5"/>
    </row>
    <row r="6" spans="1:29" ht="15.75" thickBot="1" x14ac:dyDescent="0.3">
      <c r="A6" s="4"/>
      <c r="B6" s="103" t="s">
        <v>505</v>
      </c>
      <c r="C6" s="104" t="s">
        <v>506</v>
      </c>
      <c r="D6" s="105" t="s">
        <v>507</v>
      </c>
      <c r="E6" s="104" t="s">
        <v>508</v>
      </c>
      <c r="F6" s="106">
        <v>100</v>
      </c>
    </row>
    <row r="7" spans="1:29" x14ac:dyDescent="0.25">
      <c r="A7" s="4"/>
      <c r="B7" s="107" t="s">
        <v>15</v>
      </c>
      <c r="C7" s="108">
        <f>IF('QS-702D HAWA OEM-Trading Goods'!$I$6&gt;"",COUNTIFS('QS-702D HAWA OEM-Trading Goods'!$F$6:$F$250,"x",'QS-702D HAWA OEM-Trading Goods'!$G$6:$G$250,B7),"")</f>
        <v>32</v>
      </c>
      <c r="D7" s="120">
        <f>IF('QS-702D HAWA OEM-Trading Goods'!$I$6&gt;"",COUNTIFS('QS-702D HAWA OEM-Trading Goods'!$F$6:$F$250,"x",'QS-702D HAWA OEM-Trading Goods'!$G$6:$G$250,B7,'QS-702D HAWA OEM-Trading Goods'!$I$6:$I$250,"&lt;&gt;"),"")</f>
        <v>32</v>
      </c>
      <c r="E7" s="109">
        <f>IF(ISERROR(IF(C7&gt;0,D7*(100/C7),"")),"",IF(C7&gt;0,D7*(100/C7),""))</f>
        <v>100</v>
      </c>
      <c r="F7" s="110" t="str">
        <f>IF(B7&lt;&gt;"",IF(E7&lt;$F$6,B7,""),"")</f>
        <v/>
      </c>
    </row>
    <row r="8" spans="1:29" x14ac:dyDescent="0.25">
      <c r="A8" s="4"/>
      <c r="B8" s="107" t="s">
        <v>32</v>
      </c>
      <c r="C8" s="119">
        <f>IF('QS-702D HAWA OEM-Trading Goods'!$I$6&gt;"",COUNTIFS('QS-702D HAWA OEM-Trading Goods'!$F$6:$F$250,"x",'QS-702D HAWA OEM-Trading Goods'!$G$6:$G$250,B8),"")</f>
        <v>25</v>
      </c>
      <c r="D8" s="120">
        <f>IF('QS-702D HAWA OEM-Trading Goods'!$I$6&gt;"",COUNTIFS('QS-702D HAWA OEM-Trading Goods'!$F$6:$F$250,"x",'QS-702D HAWA OEM-Trading Goods'!$G$6:$G$250,B8,'QS-702D HAWA OEM-Trading Goods'!$I$6:$I$250,"&lt;&gt;"),"")</f>
        <v>25</v>
      </c>
      <c r="E8" s="109">
        <f t="shared" ref="E8:E21" si="0">IF(ISERROR(IF(C8&gt;0,D8*(100/C8),"")),"",IF(C8&gt;0,D8*(100/C8),""))</f>
        <v>100</v>
      </c>
      <c r="F8" s="110" t="str">
        <f t="shared" ref="F8:F21" si="1">IF(B8&lt;&gt;"",IF(E8&lt;$F$6,B8,""),"")</f>
        <v/>
      </c>
    </row>
    <row r="9" spans="1:29" x14ac:dyDescent="0.25">
      <c r="A9" s="4"/>
      <c r="B9" s="107" t="s">
        <v>91</v>
      </c>
      <c r="C9" s="108">
        <f>IF('QS-702D HAWA OEM-Trading Goods'!$I$6&gt;"",COUNTIFS('QS-702D HAWA OEM-Trading Goods'!$F$6:$F$250,"x",'QS-702D HAWA OEM-Trading Goods'!$G$6:$G$250,B9),"")</f>
        <v>18</v>
      </c>
      <c r="D9" s="120">
        <f>IF('QS-702D HAWA OEM-Trading Goods'!$I$6&gt;"",COUNTIFS('QS-702D HAWA OEM-Trading Goods'!$F$6:$F$250,"x",'QS-702D HAWA OEM-Trading Goods'!$G$6:$G$250,B9,'QS-702D HAWA OEM-Trading Goods'!$I$6:$I$250,"&lt;&gt;"),"")</f>
        <v>18</v>
      </c>
      <c r="E9" s="109">
        <f t="shared" si="0"/>
        <v>100</v>
      </c>
      <c r="F9" s="110" t="str">
        <f t="shared" si="1"/>
        <v/>
      </c>
    </row>
    <row r="10" spans="1:29" x14ac:dyDescent="0.25">
      <c r="A10" s="4"/>
      <c r="B10" s="107" t="s">
        <v>472</v>
      </c>
      <c r="C10" s="108">
        <f>IF('QS-702D HAWA OEM-Trading Goods'!$I$6&gt;"",COUNTIFS('QS-702D HAWA OEM-Trading Goods'!$F$6:$F$250,"x",'QS-702D HAWA OEM-Trading Goods'!$G$6:$G$250,B10),"")</f>
        <v>1</v>
      </c>
      <c r="D10" s="120">
        <f>IF('QS-702D HAWA OEM-Trading Goods'!$I$6&gt;"",COUNTIFS('QS-702D HAWA OEM-Trading Goods'!$F$6:$F$250,"x",'QS-702D HAWA OEM-Trading Goods'!$G$6:$G$250,B10,'QS-702D HAWA OEM-Trading Goods'!$I$6:$I$250,"&lt;&gt;"),"")</f>
        <v>1</v>
      </c>
      <c r="E10" s="109">
        <f t="shared" si="0"/>
        <v>100</v>
      </c>
      <c r="F10" s="110" t="str">
        <f t="shared" si="1"/>
        <v/>
      </c>
    </row>
    <row r="11" spans="1:29" x14ac:dyDescent="0.25">
      <c r="A11" s="4"/>
      <c r="B11" s="107" t="s">
        <v>509</v>
      </c>
      <c r="C11" s="108">
        <f>IF('QS-702D HAWA OEM-Trading Goods'!$I$6&gt;"",COUNTIFS('QS-702D HAWA OEM-Trading Goods'!$F$6:$F$250,"x",'QS-702D HAWA OEM-Trading Goods'!$G$6:$G$250,B11),"")</f>
        <v>0</v>
      </c>
      <c r="D11" s="120">
        <f>IF('QS-702D HAWA OEM-Trading Goods'!$I$6&gt;"",COUNTIFS('QS-702D HAWA OEM-Trading Goods'!$F$6:$F$250,"x",'QS-702D HAWA OEM-Trading Goods'!$G$6:$G$250,B11,'QS-702D HAWA OEM-Trading Goods'!$I$6:$I$250,"&lt;&gt;"),"")</f>
        <v>0</v>
      </c>
      <c r="E11" s="109" t="str">
        <f t="shared" si="0"/>
        <v/>
      </c>
      <c r="F11" s="110" t="str">
        <f t="shared" si="1"/>
        <v/>
      </c>
    </row>
    <row r="12" spans="1:29" x14ac:dyDescent="0.25">
      <c r="A12" s="4"/>
      <c r="B12" s="107" t="s">
        <v>305</v>
      </c>
      <c r="C12" s="108">
        <f>IF('QS-702D HAWA OEM-Trading Goods'!$I$6&gt;"",COUNTIFS('QS-702D HAWA OEM-Trading Goods'!$F$6:$F$250,"x",'QS-702D HAWA OEM-Trading Goods'!$G$6:$G$250,B12),"")</f>
        <v>10</v>
      </c>
      <c r="D12" s="120">
        <f>IF('QS-702D HAWA OEM-Trading Goods'!$I$6&gt;"",COUNTIFS('QS-702D HAWA OEM-Trading Goods'!$F$6:$F$250,"x",'QS-702D HAWA OEM-Trading Goods'!$G$6:$G$250,B12,'QS-702D HAWA OEM-Trading Goods'!$I$6:$I$250,"&lt;&gt;"),"")</f>
        <v>10</v>
      </c>
      <c r="E12" s="109">
        <f t="shared" si="0"/>
        <v>100</v>
      </c>
      <c r="F12" s="110" t="str">
        <f t="shared" si="1"/>
        <v/>
      </c>
    </row>
    <row r="13" spans="1:29" x14ac:dyDescent="0.25">
      <c r="A13" s="4"/>
      <c r="B13" s="107" t="s">
        <v>510</v>
      </c>
      <c r="C13" s="108">
        <f>IF('QS-702D HAWA OEM-Trading Goods'!$I$6&gt;"",COUNTIFS('QS-702D HAWA OEM-Trading Goods'!$F$6:$F$250,"x",'QS-702D HAWA OEM-Trading Goods'!$G$6:$G$250,B13),"")</f>
        <v>0</v>
      </c>
      <c r="D13" s="120">
        <f>IF('QS-702D HAWA OEM-Trading Goods'!$I$6&gt;"",COUNTIFS('QS-702D HAWA OEM-Trading Goods'!$F$6:$F$250,"x",'QS-702D HAWA OEM-Trading Goods'!$G$6:$G$250,B13,'QS-702D HAWA OEM-Trading Goods'!$I$6:$I$250,"&lt;&gt;"),"")</f>
        <v>0</v>
      </c>
      <c r="E13" s="109" t="str">
        <f t="shared" si="0"/>
        <v/>
      </c>
      <c r="F13" s="110" t="str">
        <f t="shared" si="1"/>
        <v/>
      </c>
    </row>
    <row r="14" spans="1:29" x14ac:dyDescent="0.25">
      <c r="A14" s="4"/>
      <c r="B14" s="107" t="s">
        <v>120</v>
      </c>
      <c r="C14" s="108">
        <f>IF('QS-702D HAWA OEM-Trading Goods'!$I$6&gt;"",COUNTIFS('QS-702D HAWA OEM-Trading Goods'!$F$6:$F$250,"x",'QS-702D HAWA OEM-Trading Goods'!$G$6:$G$250,B14),"")</f>
        <v>1</v>
      </c>
      <c r="D14" s="120">
        <f>IF('QS-702D HAWA OEM-Trading Goods'!$I$6&gt;"",COUNTIFS('QS-702D HAWA OEM-Trading Goods'!$F$6:$F$250,"x",'QS-702D HAWA OEM-Trading Goods'!$G$6:$G$250,B14,'QS-702D HAWA OEM-Trading Goods'!$I$6:$I$250,"&lt;&gt;"),"")</f>
        <v>1</v>
      </c>
      <c r="E14" s="109">
        <f t="shared" si="0"/>
        <v>100</v>
      </c>
      <c r="F14" s="110" t="str">
        <f t="shared" si="1"/>
        <v/>
      </c>
    </row>
    <row r="15" spans="1:29" x14ac:dyDescent="0.25">
      <c r="A15" s="4"/>
      <c r="B15" s="107" t="s">
        <v>130</v>
      </c>
      <c r="C15" s="108">
        <f>IF('QS-702D HAWA OEM-Trading Goods'!$I$6&gt;"",COUNTIFS('QS-702D HAWA OEM-Trading Goods'!$F$6:$F$250,"x",'QS-702D HAWA OEM-Trading Goods'!$G$6:$G$250,B15),"")</f>
        <v>2</v>
      </c>
      <c r="D15" s="120">
        <f>IF('QS-702D HAWA OEM-Trading Goods'!$I$6&gt;"",COUNTIFS('QS-702D HAWA OEM-Trading Goods'!$F$6:$F$250,"x",'QS-702D HAWA OEM-Trading Goods'!$G$6:$G$250,B15,'QS-702D HAWA OEM-Trading Goods'!$I$6:$I$250,"&lt;&gt;"),"")</f>
        <v>2</v>
      </c>
      <c r="E15" s="109">
        <f t="shared" si="0"/>
        <v>100</v>
      </c>
      <c r="F15" s="110" t="str">
        <f t="shared" si="1"/>
        <v/>
      </c>
    </row>
    <row r="16" spans="1:29" x14ac:dyDescent="0.25">
      <c r="A16" s="4"/>
      <c r="B16" s="107" t="s">
        <v>511</v>
      </c>
      <c r="C16" s="108">
        <f>IF('QS-702D HAWA OEM-Trading Goods'!$I$6&gt;"",COUNTIFS('QS-702D HAWA OEM-Trading Goods'!$F$6:$F$250,"x",'QS-702D HAWA OEM-Trading Goods'!$G$6:$G$250,B16),"")</f>
        <v>0</v>
      </c>
      <c r="D16" s="120">
        <f>IF('QS-702D HAWA OEM-Trading Goods'!$I$6&gt;"",COUNTIFS('QS-702D HAWA OEM-Trading Goods'!$F$6:$F$250,"x",'QS-702D HAWA OEM-Trading Goods'!$G$6:$G$250,B16,'QS-702D HAWA OEM-Trading Goods'!$I$6:$I$250,"&lt;&gt;"),"")</f>
        <v>0</v>
      </c>
      <c r="E16" s="109" t="str">
        <f t="shared" si="0"/>
        <v/>
      </c>
      <c r="F16" s="110" t="str">
        <f t="shared" si="1"/>
        <v/>
      </c>
    </row>
    <row r="17" spans="1:6" x14ac:dyDescent="0.25">
      <c r="A17" s="4"/>
      <c r="B17" s="107" t="s">
        <v>240</v>
      </c>
      <c r="C17" s="108">
        <f>IF('QS-702D HAWA OEM-Trading Goods'!$I$6&gt;"",COUNTIFS('QS-702D HAWA OEM-Trading Goods'!$F$6:$F$250,"x",'QS-702D HAWA OEM-Trading Goods'!$G$6:$G$250,B17),"")</f>
        <v>1</v>
      </c>
      <c r="D17" s="120">
        <f>IF('QS-702D HAWA OEM-Trading Goods'!$I$6&gt;"",COUNTIFS('QS-702D HAWA OEM-Trading Goods'!$F$6:$F$250,"x",'QS-702D HAWA OEM-Trading Goods'!$G$6:$G$250,B17,'QS-702D HAWA OEM-Trading Goods'!$I$6:$I$250,"&lt;&gt;"),"")</f>
        <v>1</v>
      </c>
      <c r="E17" s="109">
        <f t="shared" si="0"/>
        <v>100</v>
      </c>
      <c r="F17" s="110" t="str">
        <f t="shared" si="1"/>
        <v/>
      </c>
    </row>
    <row r="18" spans="1:6" x14ac:dyDescent="0.25">
      <c r="A18" s="4"/>
      <c r="B18" s="107" t="s">
        <v>21</v>
      </c>
      <c r="C18" s="119">
        <f>IF('QS-702D HAWA OEM-Trading Goods'!$I$6&gt;"",COUNTIFS('QS-702D HAWA OEM-Trading Goods'!$F$6:$F$250,"x",'QS-702D HAWA OEM-Trading Goods'!$G$6:$G$250,B18),"")</f>
        <v>63</v>
      </c>
      <c r="D18" s="120">
        <f>IF('QS-702D HAWA OEM-Trading Goods'!$I$6&gt;"",COUNTIFS('QS-702D HAWA OEM-Trading Goods'!$F$6:$F$250,"x",'QS-702D HAWA OEM-Trading Goods'!$G$6:$G$250,B18,'QS-702D HAWA OEM-Trading Goods'!$I$6:$I$250,"&lt;&gt;"),"")</f>
        <v>63</v>
      </c>
      <c r="E18" s="109">
        <f t="shared" si="0"/>
        <v>100</v>
      </c>
      <c r="F18" s="110" t="str">
        <f t="shared" si="1"/>
        <v/>
      </c>
    </row>
    <row r="19" spans="1:6" x14ac:dyDescent="0.25">
      <c r="A19" s="4"/>
      <c r="B19" s="107" t="s">
        <v>212</v>
      </c>
      <c r="C19" s="108">
        <f>IF('QS-702D HAWA OEM-Trading Goods'!$I$6&gt;"",COUNTIFS('QS-702D HAWA OEM-Trading Goods'!$F$6:$F$250,"x",'QS-702D HAWA OEM-Trading Goods'!$G$6:$G$250,B19),"")</f>
        <v>0</v>
      </c>
      <c r="D19" s="120">
        <f>IF('QS-702D HAWA OEM-Trading Goods'!$I$6&gt;"",COUNTIFS('QS-702D HAWA OEM-Trading Goods'!$F$6:$F$250,"x",'QS-702D HAWA OEM-Trading Goods'!$G$6:$G$250,B19,'QS-702D HAWA OEM-Trading Goods'!$I$6:$I$250,"&lt;&gt;"),"")</f>
        <v>0</v>
      </c>
      <c r="E19" s="109" t="str">
        <f t="shared" si="0"/>
        <v/>
      </c>
      <c r="F19" s="110" t="str">
        <f t="shared" si="1"/>
        <v/>
      </c>
    </row>
    <row r="20" spans="1:6" x14ac:dyDescent="0.25">
      <c r="A20" s="4"/>
      <c r="B20" s="107" t="s">
        <v>427</v>
      </c>
      <c r="C20" s="108">
        <f>IF('QS-702D HAWA OEM-Trading Goods'!$I$6&gt;"",COUNTIFS('QS-702D HAWA OEM-Trading Goods'!$F$6:$F$250,"x",'QS-702D HAWA OEM-Trading Goods'!$G$6:$G$250,B20),"")</f>
        <v>0</v>
      </c>
      <c r="D20" s="120">
        <f>IF('QS-702D HAWA OEM-Trading Goods'!$I$6&gt;"",COUNTIFS('QS-702D HAWA OEM-Trading Goods'!$F$6:$F$250,"x",'QS-702D HAWA OEM-Trading Goods'!$G$6:$G$250,B20,'QS-702D HAWA OEM-Trading Goods'!$I$6:$I$250,"&lt;&gt;"),"")</f>
        <v>0</v>
      </c>
      <c r="E20" s="109" t="str">
        <f t="shared" si="0"/>
        <v/>
      </c>
      <c r="F20" s="110" t="str">
        <f t="shared" si="1"/>
        <v/>
      </c>
    </row>
    <row r="21" spans="1:6" ht="15.75" thickBot="1" x14ac:dyDescent="0.3">
      <c r="A21" s="4"/>
      <c r="B21" s="111" t="s">
        <v>483</v>
      </c>
      <c r="C21" s="108">
        <f>IF('QS-702D HAWA OEM-Trading Goods'!$I$6&gt;"",COUNTIFS('QS-702D HAWA OEM-Trading Goods'!$F$6:$F$250,"x",'QS-702D HAWA OEM-Trading Goods'!$G$6:$G$250,B21),"")</f>
        <v>0</v>
      </c>
      <c r="D21" s="120">
        <f>IF('QS-702D HAWA OEM-Trading Goods'!$I$6&gt;"",COUNTIFS('QS-702D HAWA OEM-Trading Goods'!$F$6:$F$250,"x",'QS-702D HAWA OEM-Trading Goods'!$G$6:$G$250,B21,'QS-702D HAWA OEM-Trading Goods'!$I$6:$I$250,"&lt;&gt;"),"")</f>
        <v>0</v>
      </c>
      <c r="E21" s="112" t="str">
        <f t="shared" si="0"/>
        <v/>
      </c>
      <c r="F21" s="113" t="str">
        <f t="shared" si="1"/>
        <v/>
      </c>
    </row>
    <row r="22" spans="1:6" ht="15.75" thickBot="1" x14ac:dyDescent="0.3">
      <c r="A22" s="4"/>
      <c r="B22" s="114"/>
      <c r="C22" s="115"/>
      <c r="D22" s="115"/>
      <c r="E22" s="116">
        <f>IF(ISERROR(AVERAGE(E7:E21)/100),"",AVERAGE(E7:E21)/100)</f>
        <v>1</v>
      </c>
      <c r="F22" s="117"/>
    </row>
    <row r="23" spans="1:6" s="4" customFormat="1" x14ac:dyDescent="0.25"/>
    <row r="24" spans="1:6" s="4" customFormat="1" x14ac:dyDescent="0.25"/>
    <row r="25" spans="1:6" s="4" customFormat="1" x14ac:dyDescent="0.25"/>
    <row r="26" spans="1:6" s="4" customFormat="1" x14ac:dyDescent="0.25"/>
    <row r="27" spans="1:6" s="4" customFormat="1" x14ac:dyDescent="0.25"/>
    <row r="28" spans="1:6" s="4" customFormat="1" x14ac:dyDescent="0.25"/>
    <row r="29" spans="1:6" s="4" customFormat="1" x14ac:dyDescent="0.25"/>
    <row r="30" spans="1:6" s="4" customFormat="1" x14ac:dyDescent="0.25">
      <c r="E30" s="118"/>
    </row>
    <row r="31" spans="1:6" s="4" customFormat="1" x14ac:dyDescent="0.25"/>
    <row r="32" spans="1:6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</sheetData>
  <dataValidations count="1">
    <dataValidation type="custom" allowBlank="1" showInputMessage="1" showErrorMessage="1" sqref="B3:F3">
      <formula1>""""""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>
    <pageSetUpPr fitToPage="1"/>
  </sheetPr>
  <dimension ref="A1:L218"/>
  <sheetViews>
    <sheetView zoomScale="90" zoomScaleNormal="90" workbookViewId="0">
      <selection activeCell="F212" sqref="F212:I218"/>
    </sheetView>
  </sheetViews>
  <sheetFormatPr defaultRowHeight="15" x14ac:dyDescent="0.25"/>
  <cols>
    <col min="1" max="1" width="3.5703125" style="2" customWidth="1"/>
    <col min="2" max="2" width="37" style="2" bestFit="1" customWidth="1"/>
    <col min="3" max="3" width="36.7109375" style="2" bestFit="1" customWidth="1"/>
    <col min="4" max="4" width="16.28515625" style="2" customWidth="1"/>
    <col min="5" max="5" width="17.42578125" style="2" customWidth="1"/>
    <col min="6" max="6" width="13.140625" style="2" customWidth="1"/>
    <col min="7" max="7" width="17" style="3" bestFit="1" customWidth="1"/>
    <col min="8" max="8" width="62.85546875" style="3" customWidth="1"/>
    <col min="9" max="9" width="44.5703125" style="3" bestFit="1" customWidth="1"/>
    <col min="10" max="10" width="14.42578125" style="2" bestFit="1" customWidth="1"/>
    <col min="11" max="11" width="9.140625" style="2"/>
    <col min="12" max="12" width="11.85546875" style="2" bestFit="1" customWidth="1"/>
    <col min="13" max="16384" width="9.140625" style="2"/>
  </cols>
  <sheetData>
    <row r="1" spans="2:10" x14ac:dyDescent="0.25">
      <c r="B1" s="1"/>
    </row>
    <row r="2" spans="2:10" ht="15.75" thickBot="1" x14ac:dyDescent="0.3">
      <c r="B2" s="4"/>
      <c r="C2" s="4"/>
      <c r="D2" s="4"/>
      <c r="E2" s="4"/>
      <c r="F2" s="4"/>
      <c r="G2" s="4"/>
      <c r="H2" s="2"/>
      <c r="I2" s="2"/>
    </row>
    <row r="3" spans="2:10" ht="22.5" customHeight="1" x14ac:dyDescent="0.25">
      <c r="B3" s="126" t="s">
        <v>0</v>
      </c>
      <c r="C3" s="127"/>
      <c r="D3" s="127"/>
      <c r="E3" s="127"/>
      <c r="F3" s="127"/>
      <c r="G3" s="127"/>
      <c r="H3" s="127"/>
      <c r="I3" s="5" t="s">
        <v>1</v>
      </c>
      <c r="J3" s="6"/>
    </row>
    <row r="4" spans="2:10" ht="15" customHeight="1" x14ac:dyDescent="0.25">
      <c r="B4" s="7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8" t="s">
        <v>7</v>
      </c>
      <c r="H4" s="8" t="s">
        <v>8</v>
      </c>
      <c r="I4" s="10" t="s">
        <v>9</v>
      </c>
      <c r="J4" s="6"/>
    </row>
    <row r="5" spans="2:10" hidden="1" x14ac:dyDescent="0.25">
      <c r="B5" s="128" t="s">
        <v>10</v>
      </c>
      <c r="C5" s="129"/>
      <c r="D5" s="129"/>
      <c r="E5" s="129"/>
      <c r="F5" s="129"/>
      <c r="G5" s="129"/>
      <c r="H5" s="129"/>
      <c r="I5" s="130"/>
      <c r="J5" s="6"/>
    </row>
    <row r="6" spans="2:10" hidden="1" x14ac:dyDescent="0.25">
      <c r="B6" s="11" t="s">
        <v>11</v>
      </c>
      <c r="C6" s="12" t="s">
        <v>12</v>
      </c>
      <c r="D6" s="12" t="s">
        <v>13</v>
      </c>
      <c r="E6" s="12"/>
      <c r="F6" s="12" t="s">
        <v>14</v>
      </c>
      <c r="G6" s="13" t="s">
        <v>15</v>
      </c>
      <c r="H6" s="14" t="s">
        <v>16</v>
      </c>
      <c r="I6" s="15" t="s">
        <v>17</v>
      </c>
      <c r="J6" s="6"/>
    </row>
    <row r="7" spans="2:10" hidden="1" x14ac:dyDescent="0.25">
      <c r="B7" s="11" t="s">
        <v>11</v>
      </c>
      <c r="C7" s="12" t="s">
        <v>18</v>
      </c>
      <c r="D7" s="12" t="s">
        <v>13</v>
      </c>
      <c r="E7" s="12"/>
      <c r="F7" s="12" t="s">
        <v>14</v>
      </c>
      <c r="G7" s="13" t="s">
        <v>15</v>
      </c>
      <c r="H7" s="16" t="s">
        <v>19</v>
      </c>
      <c r="I7" s="17" t="s">
        <v>17</v>
      </c>
      <c r="J7" s="6"/>
    </row>
    <row r="8" spans="2:10" ht="25.5" hidden="1" x14ac:dyDescent="0.25">
      <c r="B8" s="11" t="s">
        <v>11</v>
      </c>
      <c r="C8" s="12" t="s">
        <v>20</v>
      </c>
      <c r="D8" s="12"/>
      <c r="E8" s="12"/>
      <c r="F8" s="12" t="s">
        <v>14</v>
      </c>
      <c r="G8" s="13" t="s">
        <v>21</v>
      </c>
      <c r="H8" s="18" t="s">
        <v>22</v>
      </c>
      <c r="I8" s="17" t="str">
        <f>I7</f>
        <v>azerty</v>
      </c>
      <c r="J8" s="6"/>
    </row>
    <row r="9" spans="2:10" hidden="1" x14ac:dyDescent="0.25">
      <c r="B9" s="19" t="s">
        <v>11</v>
      </c>
      <c r="C9" s="20" t="s">
        <v>23</v>
      </c>
      <c r="D9" s="20" t="s">
        <v>13</v>
      </c>
      <c r="E9" s="20"/>
      <c r="F9" s="20" t="s">
        <v>14</v>
      </c>
      <c r="G9" s="13" t="s">
        <v>21</v>
      </c>
      <c r="H9" s="21" t="s">
        <v>24</v>
      </c>
      <c r="I9" s="15" t="s">
        <v>1</v>
      </c>
      <c r="J9" s="6"/>
    </row>
    <row r="10" spans="2:10" hidden="1" x14ac:dyDescent="0.25">
      <c r="B10" s="19" t="s">
        <v>11</v>
      </c>
      <c r="C10" s="20" t="s">
        <v>25</v>
      </c>
      <c r="D10" s="20"/>
      <c r="E10" s="20"/>
      <c r="F10" s="20" t="s">
        <v>14</v>
      </c>
      <c r="G10" s="13" t="s">
        <v>21</v>
      </c>
      <c r="H10" s="21" t="s">
        <v>26</v>
      </c>
      <c r="I10" s="15" t="s">
        <v>27</v>
      </c>
      <c r="J10" s="6"/>
    </row>
    <row r="11" spans="2:10" hidden="1" x14ac:dyDescent="0.25">
      <c r="B11" s="19" t="s">
        <v>28</v>
      </c>
      <c r="C11" s="20" t="s">
        <v>29</v>
      </c>
      <c r="D11" s="20" t="s">
        <v>13</v>
      </c>
      <c r="E11" s="20"/>
      <c r="F11" s="20" t="s">
        <v>14</v>
      </c>
      <c r="G11" s="13" t="s">
        <v>21</v>
      </c>
      <c r="H11" s="21" t="s">
        <v>30</v>
      </c>
      <c r="I11" s="15" t="s">
        <v>31</v>
      </c>
      <c r="J11" s="6"/>
    </row>
    <row r="12" spans="2:10" hidden="1" x14ac:dyDescent="0.25">
      <c r="B12" s="19" t="s">
        <v>28</v>
      </c>
      <c r="C12" s="20" t="s">
        <v>29</v>
      </c>
      <c r="D12" s="20"/>
      <c r="E12" s="20"/>
      <c r="F12" s="20"/>
      <c r="G12" s="13" t="s">
        <v>32</v>
      </c>
      <c r="H12" s="21" t="s">
        <v>33</v>
      </c>
      <c r="I12" s="15"/>
      <c r="J12" s="6"/>
    </row>
    <row r="13" spans="2:10" hidden="1" x14ac:dyDescent="0.25">
      <c r="B13" s="19" t="s">
        <v>28</v>
      </c>
      <c r="C13" s="20" t="s">
        <v>29</v>
      </c>
      <c r="D13" s="20"/>
      <c r="E13" s="20"/>
      <c r="F13" s="20"/>
      <c r="G13" s="13" t="s">
        <v>32</v>
      </c>
      <c r="H13" s="21" t="s">
        <v>34</v>
      </c>
      <c r="I13" s="15"/>
      <c r="J13" s="6"/>
    </row>
    <row r="14" spans="2:10" hidden="1" x14ac:dyDescent="0.25">
      <c r="B14" s="19" t="s">
        <v>28</v>
      </c>
      <c r="C14" s="20" t="s">
        <v>35</v>
      </c>
      <c r="D14" s="20"/>
      <c r="E14" s="20"/>
      <c r="F14" s="20" t="s">
        <v>14</v>
      </c>
      <c r="G14" s="13" t="s">
        <v>21</v>
      </c>
      <c r="H14" s="22" t="s">
        <v>36</v>
      </c>
      <c r="I14" s="15" t="s">
        <v>37</v>
      </c>
      <c r="J14" s="6"/>
    </row>
    <row r="15" spans="2:10" hidden="1" x14ac:dyDescent="0.25">
      <c r="B15" s="19" t="s">
        <v>28</v>
      </c>
      <c r="C15" s="20" t="s">
        <v>38</v>
      </c>
      <c r="D15" s="20"/>
      <c r="E15" s="20"/>
      <c r="F15" s="20" t="s">
        <v>14</v>
      </c>
      <c r="G15" s="13" t="s">
        <v>21</v>
      </c>
      <c r="H15" s="22" t="s">
        <v>39</v>
      </c>
      <c r="I15" s="15" t="s">
        <v>40</v>
      </c>
      <c r="J15" s="6"/>
    </row>
    <row r="16" spans="2:10" hidden="1" x14ac:dyDescent="0.25">
      <c r="B16" s="19" t="s">
        <v>28</v>
      </c>
      <c r="C16" s="20" t="s">
        <v>41</v>
      </c>
      <c r="D16" s="20"/>
      <c r="E16" s="20"/>
      <c r="F16" s="20" t="s">
        <v>14</v>
      </c>
      <c r="G16" s="13" t="s">
        <v>21</v>
      </c>
      <c r="H16" s="23" t="s">
        <v>42</v>
      </c>
      <c r="I16" s="15" t="s">
        <v>43</v>
      </c>
      <c r="J16" s="6"/>
    </row>
    <row r="17" spans="2:10" hidden="1" x14ac:dyDescent="0.25">
      <c r="B17" s="19" t="s">
        <v>28</v>
      </c>
      <c r="C17" s="20" t="s">
        <v>44</v>
      </c>
      <c r="D17" s="20"/>
      <c r="E17" s="20"/>
      <c r="F17" s="20"/>
      <c r="G17" s="13" t="s">
        <v>21</v>
      </c>
      <c r="H17" s="21" t="s">
        <v>45</v>
      </c>
      <c r="I17" s="15"/>
      <c r="J17" s="6"/>
    </row>
    <row r="18" spans="2:10" hidden="1" x14ac:dyDescent="0.25">
      <c r="B18" s="19" t="s">
        <v>28</v>
      </c>
      <c r="C18" s="20" t="s">
        <v>46</v>
      </c>
      <c r="D18" s="20"/>
      <c r="E18" s="20"/>
      <c r="F18" s="20" t="s">
        <v>14</v>
      </c>
      <c r="G18" s="13" t="s">
        <v>21</v>
      </c>
      <c r="H18" s="21" t="s">
        <v>47</v>
      </c>
      <c r="I18" s="15" t="s">
        <v>48</v>
      </c>
      <c r="J18" s="6"/>
    </row>
    <row r="19" spans="2:10" hidden="1" x14ac:dyDescent="0.25">
      <c r="B19" s="19" t="s">
        <v>49</v>
      </c>
      <c r="C19" s="20" t="s">
        <v>50</v>
      </c>
      <c r="D19" s="20"/>
      <c r="E19" s="20"/>
      <c r="F19" s="20" t="s">
        <v>14</v>
      </c>
      <c r="G19" s="13" t="s">
        <v>21</v>
      </c>
      <c r="H19" s="21" t="s">
        <v>51</v>
      </c>
      <c r="I19" s="24" t="s">
        <v>52</v>
      </c>
      <c r="J19" s="6"/>
    </row>
    <row r="20" spans="2:10" hidden="1" x14ac:dyDescent="0.25">
      <c r="B20" s="19" t="s">
        <v>53</v>
      </c>
      <c r="C20" s="20" t="s">
        <v>54</v>
      </c>
      <c r="D20" s="20" t="s">
        <v>13</v>
      </c>
      <c r="E20" s="20"/>
      <c r="F20" s="20" t="s">
        <v>14</v>
      </c>
      <c r="G20" s="13" t="s">
        <v>15</v>
      </c>
      <c r="H20" s="21" t="s">
        <v>55</v>
      </c>
      <c r="I20" s="15" t="s">
        <v>17</v>
      </c>
      <c r="J20" s="6"/>
    </row>
    <row r="21" spans="2:10" hidden="1" x14ac:dyDescent="0.25">
      <c r="B21" s="19" t="s">
        <v>56</v>
      </c>
      <c r="C21" s="20" t="s">
        <v>57</v>
      </c>
      <c r="D21" s="20"/>
      <c r="E21" s="20"/>
      <c r="F21" s="20" t="s">
        <v>14</v>
      </c>
      <c r="G21" s="13" t="s">
        <v>21</v>
      </c>
      <c r="H21" s="21" t="s">
        <v>58</v>
      </c>
      <c r="I21" s="15" t="s">
        <v>17</v>
      </c>
      <c r="J21" s="6"/>
    </row>
    <row r="22" spans="2:10" hidden="1" x14ac:dyDescent="0.25">
      <c r="B22" s="19" t="s">
        <v>59</v>
      </c>
      <c r="C22" s="20" t="s">
        <v>60</v>
      </c>
      <c r="D22" s="20"/>
      <c r="E22" s="20"/>
      <c r="F22" s="20" t="s">
        <v>14</v>
      </c>
      <c r="G22" s="13" t="s">
        <v>21</v>
      </c>
      <c r="H22" s="21" t="s">
        <v>61</v>
      </c>
      <c r="I22" s="15" t="s">
        <v>17</v>
      </c>
      <c r="J22" s="6"/>
    </row>
    <row r="23" spans="2:10" hidden="1" x14ac:dyDescent="0.25">
      <c r="B23" s="19" t="s">
        <v>62</v>
      </c>
      <c r="C23" s="20" t="s">
        <v>63</v>
      </c>
      <c r="D23" s="20"/>
      <c r="E23" s="20"/>
      <c r="F23" s="20" t="s">
        <v>14</v>
      </c>
      <c r="G23" s="13" t="s">
        <v>21</v>
      </c>
      <c r="H23" s="21" t="s">
        <v>64</v>
      </c>
      <c r="I23" s="15" t="s">
        <v>17</v>
      </c>
      <c r="J23" s="6"/>
    </row>
    <row r="24" spans="2:10" hidden="1" x14ac:dyDescent="0.25">
      <c r="B24" s="19" t="s">
        <v>65</v>
      </c>
      <c r="C24" s="20" t="s">
        <v>66</v>
      </c>
      <c r="D24" s="20"/>
      <c r="E24" s="20"/>
      <c r="F24" s="20" t="s">
        <v>14</v>
      </c>
      <c r="G24" s="13" t="s">
        <v>21</v>
      </c>
      <c r="H24" s="21" t="s">
        <v>67</v>
      </c>
      <c r="I24" s="15" t="s">
        <v>17</v>
      </c>
      <c r="J24" s="6"/>
    </row>
    <row r="25" spans="2:10" hidden="1" x14ac:dyDescent="0.25">
      <c r="B25" s="19" t="s">
        <v>68</v>
      </c>
      <c r="C25" s="20" t="s">
        <v>69</v>
      </c>
      <c r="D25" s="20"/>
      <c r="E25" s="20"/>
      <c r="F25" s="20" t="s">
        <v>14</v>
      </c>
      <c r="G25" s="13" t="s">
        <v>21</v>
      </c>
      <c r="H25" s="21" t="s">
        <v>70</v>
      </c>
      <c r="I25" s="15" t="s">
        <v>17</v>
      </c>
      <c r="J25" s="6"/>
    </row>
    <row r="26" spans="2:10" hidden="1" x14ac:dyDescent="0.25">
      <c r="B26" s="19" t="s">
        <v>49</v>
      </c>
      <c r="C26" s="20" t="s">
        <v>71</v>
      </c>
      <c r="D26" s="20" t="s">
        <v>13</v>
      </c>
      <c r="E26" s="20"/>
      <c r="F26" s="20" t="s">
        <v>14</v>
      </c>
      <c r="G26" s="13" t="s">
        <v>15</v>
      </c>
      <c r="H26" s="25" t="s">
        <v>72</v>
      </c>
      <c r="I26" s="15" t="s">
        <v>17</v>
      </c>
      <c r="J26" s="6"/>
    </row>
    <row r="27" spans="2:10" hidden="1" x14ac:dyDescent="0.25">
      <c r="B27" s="19" t="s">
        <v>73</v>
      </c>
      <c r="C27" s="20" t="s">
        <v>74</v>
      </c>
      <c r="D27" s="20"/>
      <c r="E27" s="20"/>
      <c r="F27" s="20" t="s">
        <v>14</v>
      </c>
      <c r="G27" s="13" t="s">
        <v>21</v>
      </c>
      <c r="H27" s="25" t="s">
        <v>75</v>
      </c>
      <c r="I27" s="15" t="s">
        <v>17</v>
      </c>
      <c r="J27" s="6"/>
    </row>
    <row r="28" spans="2:10" hidden="1" x14ac:dyDescent="0.25">
      <c r="B28" s="19" t="s">
        <v>76</v>
      </c>
      <c r="C28" s="20" t="s">
        <v>77</v>
      </c>
      <c r="D28" s="20"/>
      <c r="E28" s="20"/>
      <c r="F28" s="20" t="s">
        <v>14</v>
      </c>
      <c r="G28" s="13" t="s">
        <v>21</v>
      </c>
      <c r="H28" s="25" t="s">
        <v>78</v>
      </c>
      <c r="I28" s="15" t="s">
        <v>17</v>
      </c>
      <c r="J28" s="6"/>
    </row>
    <row r="29" spans="2:10" hidden="1" x14ac:dyDescent="0.25">
      <c r="B29" s="19" t="s">
        <v>79</v>
      </c>
      <c r="C29" s="20" t="s">
        <v>80</v>
      </c>
      <c r="D29" s="20"/>
      <c r="E29" s="20"/>
      <c r="F29" s="20" t="s">
        <v>14</v>
      </c>
      <c r="G29" s="13" t="s">
        <v>21</v>
      </c>
      <c r="H29" s="25" t="s">
        <v>81</v>
      </c>
      <c r="I29" s="15" t="s">
        <v>17</v>
      </c>
      <c r="J29" s="6"/>
    </row>
    <row r="30" spans="2:10" hidden="1" x14ac:dyDescent="0.25">
      <c r="B30" s="19" t="s">
        <v>82</v>
      </c>
      <c r="C30" s="20" t="s">
        <v>83</v>
      </c>
      <c r="D30" s="20"/>
      <c r="E30" s="20"/>
      <c r="F30" s="20" t="s">
        <v>14</v>
      </c>
      <c r="G30" s="13" t="s">
        <v>21</v>
      </c>
      <c r="H30" s="25" t="s">
        <v>84</v>
      </c>
      <c r="I30" s="15" t="s">
        <v>17</v>
      </c>
      <c r="J30" s="6"/>
    </row>
    <row r="31" spans="2:10" hidden="1" x14ac:dyDescent="0.25">
      <c r="B31" s="19" t="s">
        <v>85</v>
      </c>
      <c r="C31" s="20" t="s">
        <v>86</v>
      </c>
      <c r="D31" s="20"/>
      <c r="E31" s="20"/>
      <c r="F31" s="20" t="s">
        <v>14</v>
      </c>
      <c r="G31" s="13" t="s">
        <v>21</v>
      </c>
      <c r="H31" s="25" t="s">
        <v>87</v>
      </c>
      <c r="I31" s="15" t="s">
        <v>17</v>
      </c>
      <c r="J31" s="6"/>
    </row>
    <row r="32" spans="2:10" hidden="1" x14ac:dyDescent="0.25">
      <c r="B32" s="19" t="s">
        <v>49</v>
      </c>
      <c r="C32" s="20" t="s">
        <v>88</v>
      </c>
      <c r="D32" s="20"/>
      <c r="E32" s="20"/>
      <c r="F32" s="20" t="s">
        <v>14</v>
      </c>
      <c r="G32" s="13" t="s">
        <v>21</v>
      </c>
      <c r="H32" s="13" t="s">
        <v>89</v>
      </c>
      <c r="I32" s="15" t="s">
        <v>17</v>
      </c>
      <c r="J32" s="6"/>
    </row>
    <row r="33" spans="1:10" hidden="1" x14ac:dyDescent="0.25">
      <c r="B33" s="19" t="s">
        <v>49</v>
      </c>
      <c r="C33" s="20" t="s">
        <v>90</v>
      </c>
      <c r="D33" s="20" t="s">
        <v>13</v>
      </c>
      <c r="E33" s="26" t="s">
        <v>13</v>
      </c>
      <c r="F33" s="26" t="s">
        <v>14</v>
      </c>
      <c r="G33" s="27" t="s">
        <v>91</v>
      </c>
      <c r="H33" s="28" t="s">
        <v>92</v>
      </c>
      <c r="I33" s="29" t="s">
        <v>93</v>
      </c>
      <c r="J33" s="6"/>
    </row>
    <row r="34" spans="1:10" hidden="1" x14ac:dyDescent="0.25">
      <c r="B34" s="19" t="s">
        <v>49</v>
      </c>
      <c r="C34" s="20" t="s">
        <v>94</v>
      </c>
      <c r="D34" s="26"/>
      <c r="E34" s="26"/>
      <c r="F34" s="26" t="s">
        <v>14</v>
      </c>
      <c r="G34" s="27" t="s">
        <v>15</v>
      </c>
      <c r="H34" s="30" t="s">
        <v>95</v>
      </c>
      <c r="I34" s="31" t="s">
        <v>96</v>
      </c>
      <c r="J34" s="6"/>
    </row>
    <row r="35" spans="1:10" hidden="1" x14ac:dyDescent="0.25">
      <c r="B35" s="19" t="s">
        <v>49</v>
      </c>
      <c r="C35" s="20" t="s">
        <v>97</v>
      </c>
      <c r="D35" s="26"/>
      <c r="E35" s="26" t="s">
        <v>13</v>
      </c>
      <c r="F35" s="26" t="s">
        <v>14</v>
      </c>
      <c r="G35" s="27" t="s">
        <v>15</v>
      </c>
      <c r="H35" s="32" t="s">
        <v>98</v>
      </c>
      <c r="I35" s="33" t="s">
        <v>99</v>
      </c>
      <c r="J35" s="6"/>
    </row>
    <row r="36" spans="1:10" hidden="1" x14ac:dyDescent="0.25">
      <c r="B36" s="19" t="s">
        <v>49</v>
      </c>
      <c r="C36" s="20" t="s">
        <v>100</v>
      </c>
      <c r="D36" s="26"/>
      <c r="E36" s="26"/>
      <c r="F36" s="26" t="s">
        <v>14</v>
      </c>
      <c r="G36" s="27" t="s">
        <v>21</v>
      </c>
      <c r="H36" s="32" t="s">
        <v>101</v>
      </c>
      <c r="I36" s="33" t="s">
        <v>102</v>
      </c>
      <c r="J36" s="6"/>
    </row>
    <row r="37" spans="1:10" hidden="1" x14ac:dyDescent="0.25">
      <c r="B37" s="19" t="s">
        <v>49</v>
      </c>
      <c r="C37" s="20" t="s">
        <v>103</v>
      </c>
      <c r="D37" s="26"/>
      <c r="E37" s="26" t="s">
        <v>13</v>
      </c>
      <c r="F37" s="26" t="s">
        <v>14</v>
      </c>
      <c r="G37" s="27" t="s">
        <v>15</v>
      </c>
      <c r="H37" s="32" t="s">
        <v>104</v>
      </c>
      <c r="I37" s="33" t="s">
        <v>99</v>
      </c>
      <c r="J37" s="6"/>
    </row>
    <row r="38" spans="1:10" hidden="1" x14ac:dyDescent="0.25">
      <c r="B38" s="19" t="s">
        <v>49</v>
      </c>
      <c r="C38" s="20" t="s">
        <v>100</v>
      </c>
      <c r="D38" s="26"/>
      <c r="E38" s="26"/>
      <c r="F38" s="26" t="s">
        <v>14</v>
      </c>
      <c r="G38" s="27" t="s">
        <v>21</v>
      </c>
      <c r="H38" s="32" t="s">
        <v>101</v>
      </c>
      <c r="I38" s="33" t="s">
        <v>102</v>
      </c>
      <c r="J38" s="6"/>
    </row>
    <row r="39" spans="1:10" hidden="1" x14ac:dyDescent="0.25">
      <c r="B39" s="19" t="s">
        <v>49</v>
      </c>
      <c r="C39" s="20" t="s">
        <v>105</v>
      </c>
      <c r="D39" s="26"/>
      <c r="E39" s="26" t="s">
        <v>13</v>
      </c>
      <c r="F39" s="26" t="s">
        <v>14</v>
      </c>
      <c r="G39" s="27" t="s">
        <v>21</v>
      </c>
      <c r="H39" s="32" t="s">
        <v>106</v>
      </c>
      <c r="I39" s="33" t="s">
        <v>107</v>
      </c>
      <c r="J39" s="6"/>
    </row>
    <row r="40" spans="1:10" hidden="1" x14ac:dyDescent="0.25">
      <c r="B40" s="19" t="s">
        <v>49</v>
      </c>
      <c r="C40" s="20" t="s">
        <v>108</v>
      </c>
      <c r="D40" s="26"/>
      <c r="E40" s="26"/>
      <c r="F40" s="26" t="s">
        <v>14</v>
      </c>
      <c r="G40" s="27" t="s">
        <v>21</v>
      </c>
      <c r="H40" s="32" t="s">
        <v>109</v>
      </c>
      <c r="I40" s="33" t="s">
        <v>110</v>
      </c>
      <c r="J40" s="6"/>
    </row>
    <row r="41" spans="1:10" hidden="1" x14ac:dyDescent="0.25">
      <c r="B41" s="19" t="s">
        <v>49</v>
      </c>
      <c r="C41" s="20" t="s">
        <v>111</v>
      </c>
      <c r="D41" s="26"/>
      <c r="E41" s="26" t="s">
        <v>13</v>
      </c>
      <c r="F41" s="26" t="s">
        <v>14</v>
      </c>
      <c r="G41" s="27" t="s">
        <v>15</v>
      </c>
      <c r="H41" s="32" t="s">
        <v>112</v>
      </c>
      <c r="I41" s="33" t="s">
        <v>113</v>
      </c>
      <c r="J41" s="6"/>
    </row>
    <row r="42" spans="1:10" ht="15.75" hidden="1" thickBot="1" x14ac:dyDescent="0.3">
      <c r="B42" s="19" t="s">
        <v>49</v>
      </c>
      <c r="C42" s="20" t="s">
        <v>114</v>
      </c>
      <c r="D42" s="26"/>
      <c r="E42" s="26"/>
      <c r="F42" s="26" t="s">
        <v>14</v>
      </c>
      <c r="G42" s="27" t="s">
        <v>21</v>
      </c>
      <c r="H42" s="34" t="s">
        <v>115</v>
      </c>
      <c r="I42" s="35" t="s">
        <v>116</v>
      </c>
      <c r="J42" s="6"/>
    </row>
    <row r="43" spans="1:10" hidden="1" x14ac:dyDescent="0.25">
      <c r="A43" s="36"/>
      <c r="B43" s="19" t="s">
        <v>49</v>
      </c>
      <c r="C43" s="20" t="s">
        <v>117</v>
      </c>
      <c r="D43" s="20"/>
      <c r="E43" s="20"/>
      <c r="F43" s="26" t="s">
        <v>14</v>
      </c>
      <c r="G43" s="13" t="s">
        <v>21</v>
      </c>
      <c r="H43" s="37" t="s">
        <v>118</v>
      </c>
      <c r="I43" s="38" t="s">
        <v>40</v>
      </c>
      <c r="J43" s="6"/>
    </row>
    <row r="44" spans="1:10" hidden="1" x14ac:dyDescent="0.25">
      <c r="B44" s="19" t="s">
        <v>49</v>
      </c>
      <c r="C44" s="20" t="s">
        <v>119</v>
      </c>
      <c r="D44" s="20" t="s">
        <v>13</v>
      </c>
      <c r="E44" s="20"/>
      <c r="F44" s="26" t="s">
        <v>14</v>
      </c>
      <c r="G44" s="13" t="s">
        <v>120</v>
      </c>
      <c r="H44" s="21" t="s">
        <v>121</v>
      </c>
      <c r="I44" s="39" t="s">
        <v>122</v>
      </c>
      <c r="J44" s="6"/>
    </row>
    <row r="45" spans="1:10" hidden="1" x14ac:dyDescent="0.25">
      <c r="B45" s="19" t="s">
        <v>49</v>
      </c>
      <c r="C45" s="20" t="s">
        <v>123</v>
      </c>
      <c r="D45" s="20"/>
      <c r="E45" s="20"/>
      <c r="F45" s="26" t="s">
        <v>14</v>
      </c>
      <c r="G45" s="13" t="s">
        <v>21</v>
      </c>
      <c r="H45" s="21" t="s">
        <v>124</v>
      </c>
      <c r="I45" s="15" t="s">
        <v>125</v>
      </c>
      <c r="J45" s="6"/>
    </row>
    <row r="46" spans="1:10" hidden="1" x14ac:dyDescent="0.25">
      <c r="B46" s="19" t="s">
        <v>49</v>
      </c>
      <c r="C46" s="20" t="s">
        <v>126</v>
      </c>
      <c r="D46" s="20"/>
      <c r="E46" s="20"/>
      <c r="F46" s="26" t="s">
        <v>14</v>
      </c>
      <c r="G46" s="13" t="s">
        <v>21</v>
      </c>
      <c r="H46" s="21" t="s">
        <v>127</v>
      </c>
      <c r="I46" s="15" t="s">
        <v>128</v>
      </c>
      <c r="J46" s="6"/>
    </row>
    <row r="47" spans="1:10" hidden="1" x14ac:dyDescent="0.25">
      <c r="B47" s="19" t="s">
        <v>49</v>
      </c>
      <c r="C47" s="20" t="s">
        <v>129</v>
      </c>
      <c r="D47" s="20"/>
      <c r="E47" s="20" t="s">
        <v>13</v>
      </c>
      <c r="F47" s="26"/>
      <c r="G47" s="13" t="s">
        <v>130</v>
      </c>
      <c r="H47" s="40" t="s">
        <v>131</v>
      </c>
      <c r="I47" s="15"/>
      <c r="J47" s="6"/>
    </row>
    <row r="48" spans="1:10" hidden="1" x14ac:dyDescent="0.25">
      <c r="B48" s="41" t="s">
        <v>132</v>
      </c>
      <c r="C48" s="42" t="s">
        <v>133</v>
      </c>
      <c r="D48" s="42"/>
      <c r="E48" s="42"/>
      <c r="F48" s="26" t="s">
        <v>14</v>
      </c>
      <c r="G48" s="13" t="s">
        <v>91</v>
      </c>
      <c r="H48" s="43" t="s">
        <v>134</v>
      </c>
      <c r="I48" s="44" t="s">
        <v>135</v>
      </c>
      <c r="J48" s="6"/>
    </row>
    <row r="49" spans="2:10" hidden="1" x14ac:dyDescent="0.25">
      <c r="B49" s="19" t="s">
        <v>136</v>
      </c>
      <c r="C49" s="20" t="s">
        <v>137</v>
      </c>
      <c r="D49" s="26"/>
      <c r="E49" s="26"/>
      <c r="F49" s="26" t="s">
        <v>14</v>
      </c>
      <c r="G49" s="27" t="s">
        <v>15</v>
      </c>
      <c r="H49" s="30" t="s">
        <v>138</v>
      </c>
      <c r="I49" s="45" t="s">
        <v>139</v>
      </c>
      <c r="J49" s="6"/>
    </row>
    <row r="50" spans="2:10" hidden="1" x14ac:dyDescent="0.25">
      <c r="B50" s="19" t="s">
        <v>136</v>
      </c>
      <c r="C50" s="20" t="s">
        <v>140</v>
      </c>
      <c r="D50" s="26"/>
      <c r="E50" s="26" t="s">
        <v>13</v>
      </c>
      <c r="F50" s="26" t="str">
        <f>IF(ISBLANK(I50)," ","x")</f>
        <v xml:space="preserve"> </v>
      </c>
      <c r="G50" s="27" t="s">
        <v>15</v>
      </c>
      <c r="H50" s="32" t="s">
        <v>141</v>
      </c>
      <c r="I50" s="33"/>
      <c r="J50" s="6"/>
    </row>
    <row r="51" spans="2:10" hidden="1" x14ac:dyDescent="0.25">
      <c r="B51" s="19" t="s">
        <v>136</v>
      </c>
      <c r="C51" s="20" t="s">
        <v>142</v>
      </c>
      <c r="D51" s="26"/>
      <c r="E51" s="26"/>
      <c r="F51" s="26" t="str">
        <f>$F$50</f>
        <v xml:space="preserve"> </v>
      </c>
      <c r="G51" s="27" t="s">
        <v>21</v>
      </c>
      <c r="H51" s="32" t="s">
        <v>143</v>
      </c>
      <c r="I51" s="33">
        <v>1</v>
      </c>
      <c r="J51" s="6"/>
    </row>
    <row r="52" spans="2:10" hidden="1" x14ac:dyDescent="0.25">
      <c r="B52" s="19" t="s">
        <v>136</v>
      </c>
      <c r="C52" s="20" t="s">
        <v>111</v>
      </c>
      <c r="D52" s="26"/>
      <c r="E52" s="26" t="s">
        <v>13</v>
      </c>
      <c r="F52" s="26" t="str">
        <f t="shared" ref="F52:F64" si="0">$F$50</f>
        <v xml:space="preserve"> </v>
      </c>
      <c r="G52" s="27" t="s">
        <v>15</v>
      </c>
      <c r="H52" s="32" t="s">
        <v>112</v>
      </c>
      <c r="I52" s="33" t="s">
        <v>113</v>
      </c>
      <c r="J52" s="6"/>
    </row>
    <row r="53" spans="2:10" hidden="1" x14ac:dyDescent="0.25">
      <c r="B53" s="19" t="s">
        <v>136</v>
      </c>
      <c r="C53" s="20" t="s">
        <v>114</v>
      </c>
      <c r="D53" s="26"/>
      <c r="E53" s="26"/>
      <c r="F53" s="26" t="str">
        <f t="shared" si="0"/>
        <v xml:space="preserve"> </v>
      </c>
      <c r="G53" s="27" t="s">
        <v>21</v>
      </c>
      <c r="H53" s="32" t="s">
        <v>115</v>
      </c>
      <c r="I53" s="33" t="s">
        <v>144</v>
      </c>
      <c r="J53" s="6"/>
    </row>
    <row r="54" spans="2:10" hidden="1" x14ac:dyDescent="0.25">
      <c r="B54" s="19" t="s">
        <v>136</v>
      </c>
      <c r="C54" s="20" t="s">
        <v>145</v>
      </c>
      <c r="D54" s="26"/>
      <c r="E54" s="26" t="s">
        <v>13</v>
      </c>
      <c r="F54" s="26" t="str">
        <f t="shared" si="0"/>
        <v xml:space="preserve"> </v>
      </c>
      <c r="G54" s="27" t="s">
        <v>15</v>
      </c>
      <c r="H54" s="32" t="s">
        <v>146</v>
      </c>
      <c r="I54" s="33"/>
      <c r="J54" s="6"/>
    </row>
    <row r="55" spans="2:10" hidden="1" x14ac:dyDescent="0.25">
      <c r="B55" s="19" t="s">
        <v>136</v>
      </c>
      <c r="C55" s="20" t="s">
        <v>147</v>
      </c>
      <c r="D55" s="26"/>
      <c r="E55" s="26" t="s">
        <v>13</v>
      </c>
      <c r="F55" s="26" t="str">
        <f t="shared" si="0"/>
        <v xml:space="preserve"> </v>
      </c>
      <c r="G55" s="27" t="s">
        <v>15</v>
      </c>
      <c r="H55" s="32" t="s">
        <v>148</v>
      </c>
      <c r="I55" s="33"/>
      <c r="J55" s="6"/>
    </row>
    <row r="56" spans="2:10" hidden="1" x14ac:dyDescent="0.25">
      <c r="B56" s="19" t="s">
        <v>136</v>
      </c>
      <c r="C56" s="20" t="s">
        <v>149</v>
      </c>
      <c r="D56" s="26"/>
      <c r="E56" s="26" t="s">
        <v>13</v>
      </c>
      <c r="F56" s="26" t="str">
        <f t="shared" si="0"/>
        <v xml:space="preserve"> </v>
      </c>
      <c r="G56" s="27" t="s">
        <v>15</v>
      </c>
      <c r="H56" s="32" t="s">
        <v>150</v>
      </c>
      <c r="I56" s="33"/>
      <c r="J56" s="6"/>
    </row>
    <row r="57" spans="2:10" hidden="1" x14ac:dyDescent="0.25">
      <c r="B57" s="19" t="s">
        <v>136</v>
      </c>
      <c r="C57" s="20" t="s">
        <v>151</v>
      </c>
      <c r="D57" s="26"/>
      <c r="E57" s="26"/>
      <c r="F57" s="26" t="str">
        <f t="shared" si="0"/>
        <v xml:space="preserve"> </v>
      </c>
      <c r="G57" s="27" t="s">
        <v>21</v>
      </c>
      <c r="H57" s="32" t="s">
        <v>152</v>
      </c>
      <c r="I57" s="33" t="s">
        <v>153</v>
      </c>
      <c r="J57" s="6"/>
    </row>
    <row r="58" spans="2:10" hidden="1" x14ac:dyDescent="0.25">
      <c r="B58" s="19" t="s">
        <v>136</v>
      </c>
      <c r="C58" s="20" t="s">
        <v>154</v>
      </c>
      <c r="D58" s="26"/>
      <c r="E58" s="26" t="s">
        <v>13</v>
      </c>
      <c r="F58" s="26" t="str">
        <f t="shared" si="0"/>
        <v xml:space="preserve"> </v>
      </c>
      <c r="G58" s="27" t="s">
        <v>21</v>
      </c>
      <c r="H58" s="32" t="s">
        <v>106</v>
      </c>
      <c r="I58" s="33" t="s">
        <v>155</v>
      </c>
      <c r="J58" s="6"/>
    </row>
    <row r="59" spans="2:10" hidden="1" x14ac:dyDescent="0.25">
      <c r="B59" s="19" t="s">
        <v>136</v>
      </c>
      <c r="C59" s="20" t="s">
        <v>156</v>
      </c>
      <c r="D59" s="26"/>
      <c r="E59" s="26"/>
      <c r="F59" s="26" t="str">
        <f t="shared" si="0"/>
        <v xml:space="preserve"> </v>
      </c>
      <c r="G59" s="27" t="s">
        <v>21</v>
      </c>
      <c r="H59" s="32" t="s">
        <v>109</v>
      </c>
      <c r="I59" s="33" t="s">
        <v>110</v>
      </c>
      <c r="J59" s="6"/>
    </row>
    <row r="60" spans="2:10" hidden="1" x14ac:dyDescent="0.25">
      <c r="B60" s="19" t="s">
        <v>136</v>
      </c>
      <c r="C60" s="20" t="s">
        <v>157</v>
      </c>
      <c r="D60" s="26"/>
      <c r="E60" s="26" t="s">
        <v>13</v>
      </c>
      <c r="F60" s="26" t="str">
        <f t="shared" si="0"/>
        <v xml:space="preserve"> </v>
      </c>
      <c r="G60" s="27" t="s">
        <v>15</v>
      </c>
      <c r="H60" s="32" t="s">
        <v>158</v>
      </c>
      <c r="I60" s="33"/>
      <c r="J60" s="6"/>
    </row>
    <row r="61" spans="2:10" ht="15.75" hidden="1" thickBot="1" x14ac:dyDescent="0.3">
      <c r="B61" s="19" t="s">
        <v>136</v>
      </c>
      <c r="C61" s="20" t="s">
        <v>159</v>
      </c>
      <c r="D61" s="26"/>
      <c r="E61" s="26"/>
      <c r="F61" s="26" t="str">
        <f t="shared" si="0"/>
        <v xml:space="preserve"> </v>
      </c>
      <c r="G61" s="27" t="s">
        <v>21</v>
      </c>
      <c r="H61" s="34" t="s">
        <v>101</v>
      </c>
      <c r="I61" s="35" t="s">
        <v>102</v>
      </c>
      <c r="J61" s="6"/>
    </row>
    <row r="62" spans="2:10" hidden="1" x14ac:dyDescent="0.25">
      <c r="B62" s="19" t="s">
        <v>136</v>
      </c>
      <c r="C62" s="20"/>
      <c r="D62" s="26"/>
      <c r="E62" s="26"/>
      <c r="F62" s="26" t="str">
        <f t="shared" si="0"/>
        <v xml:space="preserve"> </v>
      </c>
      <c r="G62" s="27" t="s">
        <v>15</v>
      </c>
      <c r="H62" s="46" t="s">
        <v>160</v>
      </c>
      <c r="I62" s="15"/>
      <c r="J62" s="6"/>
    </row>
    <row r="63" spans="2:10" hidden="1" x14ac:dyDescent="0.25">
      <c r="B63" s="19" t="s">
        <v>136</v>
      </c>
      <c r="C63" s="20"/>
      <c r="D63" s="26"/>
      <c r="E63" s="26"/>
      <c r="F63" s="26" t="str">
        <f t="shared" si="0"/>
        <v xml:space="preserve"> </v>
      </c>
      <c r="G63" s="27" t="s">
        <v>15</v>
      </c>
      <c r="H63" s="46" t="s">
        <v>161</v>
      </c>
      <c r="I63" s="15"/>
      <c r="J63" s="6"/>
    </row>
    <row r="64" spans="2:10" hidden="1" x14ac:dyDescent="0.25">
      <c r="B64" s="19" t="s">
        <v>136</v>
      </c>
      <c r="C64" s="20"/>
      <c r="D64" s="26"/>
      <c r="E64" s="26"/>
      <c r="F64" s="26" t="str">
        <f t="shared" si="0"/>
        <v xml:space="preserve"> </v>
      </c>
      <c r="G64" s="27" t="s">
        <v>15</v>
      </c>
      <c r="H64" s="46" t="s">
        <v>162</v>
      </c>
      <c r="I64" s="15"/>
      <c r="J64" s="6"/>
    </row>
    <row r="65" spans="2:10" hidden="1" x14ac:dyDescent="0.25">
      <c r="B65" s="19" t="s">
        <v>163</v>
      </c>
      <c r="C65" s="20" t="s">
        <v>137</v>
      </c>
      <c r="D65" s="26"/>
      <c r="E65" s="26"/>
      <c r="F65" s="26" t="s">
        <v>14</v>
      </c>
      <c r="G65" s="27" t="s">
        <v>15</v>
      </c>
      <c r="H65" s="30" t="s">
        <v>138</v>
      </c>
      <c r="I65" s="45" t="s">
        <v>164</v>
      </c>
      <c r="J65" s="6"/>
    </row>
    <row r="66" spans="2:10" hidden="1" x14ac:dyDescent="0.25">
      <c r="B66" s="19" t="s">
        <v>163</v>
      </c>
      <c r="C66" s="20" t="s">
        <v>140</v>
      </c>
      <c r="D66" s="26"/>
      <c r="E66" s="26" t="s">
        <v>13</v>
      </c>
      <c r="F66" s="26" t="s">
        <v>14</v>
      </c>
      <c r="G66" s="27" t="s">
        <v>15</v>
      </c>
      <c r="H66" s="32" t="s">
        <v>165</v>
      </c>
      <c r="I66" s="33" t="s">
        <v>166</v>
      </c>
      <c r="J66" s="6"/>
    </row>
    <row r="67" spans="2:10" hidden="1" x14ac:dyDescent="0.25">
      <c r="B67" s="19" t="s">
        <v>163</v>
      </c>
      <c r="C67" s="20" t="s">
        <v>142</v>
      </c>
      <c r="D67" s="26"/>
      <c r="E67" s="26"/>
      <c r="F67" s="26" t="s">
        <v>14</v>
      </c>
      <c r="G67" s="27" t="s">
        <v>21</v>
      </c>
      <c r="H67" s="32" t="s">
        <v>143</v>
      </c>
      <c r="I67" s="33">
        <v>1</v>
      </c>
      <c r="J67" s="6"/>
    </row>
    <row r="68" spans="2:10" hidden="1" x14ac:dyDescent="0.25">
      <c r="B68" s="19" t="s">
        <v>163</v>
      </c>
      <c r="C68" s="20" t="s">
        <v>111</v>
      </c>
      <c r="D68" s="26"/>
      <c r="E68" s="26"/>
      <c r="F68" s="26" t="s">
        <v>14</v>
      </c>
      <c r="G68" s="27" t="s">
        <v>15</v>
      </c>
      <c r="H68" s="32" t="s">
        <v>112</v>
      </c>
      <c r="I68" s="33" t="s">
        <v>113</v>
      </c>
      <c r="J68" s="6"/>
    </row>
    <row r="69" spans="2:10" hidden="1" x14ac:dyDescent="0.25">
      <c r="B69" s="19" t="s">
        <v>163</v>
      </c>
      <c r="C69" s="20" t="s">
        <v>114</v>
      </c>
      <c r="D69" s="26"/>
      <c r="E69" s="26"/>
      <c r="F69" s="26" t="s">
        <v>14</v>
      </c>
      <c r="G69" s="27" t="s">
        <v>21</v>
      </c>
      <c r="H69" s="32" t="s">
        <v>115</v>
      </c>
      <c r="I69" s="33" t="s">
        <v>167</v>
      </c>
      <c r="J69" s="6"/>
    </row>
    <row r="70" spans="2:10" hidden="1" x14ac:dyDescent="0.25">
      <c r="B70" s="19" t="s">
        <v>163</v>
      </c>
      <c r="C70" s="20" t="s">
        <v>145</v>
      </c>
      <c r="D70" s="26"/>
      <c r="E70" s="26" t="s">
        <v>13</v>
      </c>
      <c r="F70" s="26" t="s">
        <v>14</v>
      </c>
      <c r="G70" s="27" t="s">
        <v>15</v>
      </c>
      <c r="H70" s="32" t="s">
        <v>168</v>
      </c>
      <c r="I70" s="33" t="s">
        <v>169</v>
      </c>
      <c r="J70" s="6"/>
    </row>
    <row r="71" spans="2:10" hidden="1" x14ac:dyDescent="0.25">
      <c r="B71" s="19" t="s">
        <v>163</v>
      </c>
      <c r="C71" s="20" t="s">
        <v>147</v>
      </c>
      <c r="D71" s="26"/>
      <c r="E71" s="26" t="s">
        <v>13</v>
      </c>
      <c r="F71" s="26" t="s">
        <v>14</v>
      </c>
      <c r="G71" s="27" t="s">
        <v>15</v>
      </c>
      <c r="H71" s="32" t="s">
        <v>170</v>
      </c>
      <c r="I71" s="33" t="s">
        <v>171</v>
      </c>
      <c r="J71" s="6"/>
    </row>
    <row r="72" spans="2:10" hidden="1" x14ac:dyDescent="0.25">
      <c r="B72" s="19" t="s">
        <v>163</v>
      </c>
      <c r="C72" s="20" t="s">
        <v>149</v>
      </c>
      <c r="D72" s="26"/>
      <c r="E72" s="26" t="s">
        <v>13</v>
      </c>
      <c r="F72" s="26" t="s">
        <v>14</v>
      </c>
      <c r="G72" s="27" t="s">
        <v>15</v>
      </c>
      <c r="H72" s="32" t="s">
        <v>172</v>
      </c>
      <c r="I72" s="33" t="s">
        <v>173</v>
      </c>
      <c r="J72" s="6"/>
    </row>
    <row r="73" spans="2:10" hidden="1" x14ac:dyDescent="0.25">
      <c r="B73" s="19" t="s">
        <v>163</v>
      </c>
      <c r="C73" s="20" t="s">
        <v>151</v>
      </c>
      <c r="D73" s="26"/>
      <c r="E73" s="26"/>
      <c r="F73" s="26" t="s">
        <v>14</v>
      </c>
      <c r="G73" s="27" t="s">
        <v>21</v>
      </c>
      <c r="H73" s="32" t="s">
        <v>152</v>
      </c>
      <c r="I73" s="33" t="s">
        <v>153</v>
      </c>
      <c r="J73" s="6"/>
    </row>
    <row r="74" spans="2:10" hidden="1" x14ac:dyDescent="0.25">
      <c r="B74" s="19" t="s">
        <v>163</v>
      </c>
      <c r="C74" s="20" t="s">
        <v>154</v>
      </c>
      <c r="D74" s="26"/>
      <c r="E74" s="26" t="s">
        <v>13</v>
      </c>
      <c r="F74" s="26" t="s">
        <v>14</v>
      </c>
      <c r="G74" s="27" t="s">
        <v>21</v>
      </c>
      <c r="H74" s="32" t="s">
        <v>106</v>
      </c>
      <c r="I74" s="33" t="s">
        <v>155</v>
      </c>
      <c r="J74" s="6"/>
    </row>
    <row r="75" spans="2:10" hidden="1" x14ac:dyDescent="0.25">
      <c r="B75" s="19" t="s">
        <v>163</v>
      </c>
      <c r="C75" s="20" t="s">
        <v>156</v>
      </c>
      <c r="D75" s="26"/>
      <c r="E75" s="26"/>
      <c r="F75" s="26" t="s">
        <v>14</v>
      </c>
      <c r="G75" s="27" t="s">
        <v>21</v>
      </c>
      <c r="H75" s="32" t="s">
        <v>109</v>
      </c>
      <c r="I75" s="33" t="s">
        <v>110</v>
      </c>
      <c r="J75" s="6"/>
    </row>
    <row r="76" spans="2:10" hidden="1" x14ac:dyDescent="0.25">
      <c r="B76" s="19" t="s">
        <v>163</v>
      </c>
      <c r="C76" s="20" t="s">
        <v>157</v>
      </c>
      <c r="D76" s="26"/>
      <c r="E76" s="26" t="s">
        <v>13</v>
      </c>
      <c r="F76" s="26" t="s">
        <v>14</v>
      </c>
      <c r="G76" s="27" t="s">
        <v>15</v>
      </c>
      <c r="H76" s="32" t="s">
        <v>174</v>
      </c>
      <c r="I76" s="33" t="s">
        <v>175</v>
      </c>
      <c r="J76" s="6"/>
    </row>
    <row r="77" spans="2:10" ht="15.75" hidden="1" thickBot="1" x14ac:dyDescent="0.3">
      <c r="B77" s="19" t="s">
        <v>163</v>
      </c>
      <c r="C77" s="20" t="s">
        <v>159</v>
      </c>
      <c r="D77" s="26"/>
      <c r="E77" s="26"/>
      <c r="F77" s="26" t="s">
        <v>14</v>
      </c>
      <c r="G77" s="27" t="s">
        <v>21</v>
      </c>
      <c r="H77" s="34" t="s">
        <v>101</v>
      </c>
      <c r="I77" s="35" t="s">
        <v>102</v>
      </c>
      <c r="J77" s="6"/>
    </row>
    <row r="78" spans="2:10" hidden="1" x14ac:dyDescent="0.25">
      <c r="B78" s="19" t="s">
        <v>163</v>
      </c>
      <c r="C78" s="47"/>
      <c r="D78" s="47"/>
      <c r="E78" s="47"/>
      <c r="F78" s="26" t="s">
        <v>14</v>
      </c>
      <c r="G78" s="27" t="s">
        <v>15</v>
      </c>
      <c r="H78" s="46" t="s">
        <v>176</v>
      </c>
      <c r="I78" s="15" t="s">
        <v>177</v>
      </c>
      <c r="J78" s="6"/>
    </row>
    <row r="79" spans="2:10" hidden="1" x14ac:dyDescent="0.25">
      <c r="B79" s="19" t="s">
        <v>163</v>
      </c>
      <c r="C79" s="47"/>
      <c r="D79" s="47"/>
      <c r="E79" s="47"/>
      <c r="F79" s="26" t="s">
        <v>14</v>
      </c>
      <c r="G79" s="27" t="s">
        <v>15</v>
      </c>
      <c r="H79" s="46" t="s">
        <v>178</v>
      </c>
      <c r="I79" s="15" t="s">
        <v>177</v>
      </c>
      <c r="J79" s="6"/>
    </row>
    <row r="80" spans="2:10" hidden="1" x14ac:dyDescent="0.25">
      <c r="B80" s="19" t="s">
        <v>163</v>
      </c>
      <c r="C80" s="47"/>
      <c r="D80" s="47"/>
      <c r="E80" s="47"/>
      <c r="F80" s="26" t="s">
        <v>14</v>
      </c>
      <c r="G80" s="27" t="s">
        <v>15</v>
      </c>
      <c r="H80" s="46" t="s">
        <v>179</v>
      </c>
      <c r="I80" s="15" t="s">
        <v>177</v>
      </c>
      <c r="J80" s="6"/>
    </row>
    <row r="81" spans="2:10" hidden="1" x14ac:dyDescent="0.25">
      <c r="B81" s="128" t="s">
        <v>180</v>
      </c>
      <c r="C81" s="129"/>
      <c r="D81" s="129"/>
      <c r="E81" s="129"/>
      <c r="F81" s="129"/>
      <c r="G81" s="129"/>
      <c r="H81" s="131"/>
      <c r="I81" s="132"/>
      <c r="J81" s="6"/>
    </row>
    <row r="82" spans="2:10" hidden="1" x14ac:dyDescent="0.25">
      <c r="B82" s="48" t="s">
        <v>181</v>
      </c>
      <c r="C82" s="49" t="s">
        <v>182</v>
      </c>
      <c r="D82" s="49"/>
      <c r="E82" s="49"/>
      <c r="F82" s="26" t="s">
        <v>14</v>
      </c>
      <c r="G82" s="13" t="s">
        <v>91</v>
      </c>
      <c r="H82" s="50" t="s">
        <v>183</v>
      </c>
      <c r="I82" s="51" t="s">
        <v>184</v>
      </c>
      <c r="J82" s="6"/>
    </row>
    <row r="83" spans="2:10" hidden="1" x14ac:dyDescent="0.25">
      <c r="B83" s="48" t="s">
        <v>181</v>
      </c>
      <c r="C83" s="49" t="s">
        <v>185</v>
      </c>
      <c r="D83" s="49"/>
      <c r="E83" s="49"/>
      <c r="F83" s="26" t="s">
        <v>14</v>
      </c>
      <c r="G83" s="13" t="s">
        <v>21</v>
      </c>
      <c r="H83" s="50" t="s">
        <v>186</v>
      </c>
      <c r="I83" s="52" t="s">
        <v>187</v>
      </c>
      <c r="J83" s="6"/>
    </row>
    <row r="84" spans="2:10" hidden="1" x14ac:dyDescent="0.25">
      <c r="B84" s="48" t="s">
        <v>181</v>
      </c>
      <c r="C84" s="49" t="s">
        <v>188</v>
      </c>
      <c r="D84" s="49"/>
      <c r="E84" s="49"/>
      <c r="F84" s="26" t="s">
        <v>14</v>
      </c>
      <c r="G84" s="13" t="s">
        <v>91</v>
      </c>
      <c r="H84" s="50" t="s">
        <v>189</v>
      </c>
      <c r="I84" s="15" t="s">
        <v>190</v>
      </c>
      <c r="J84" s="6"/>
    </row>
    <row r="85" spans="2:10" hidden="1" x14ac:dyDescent="0.25">
      <c r="B85" s="48" t="s">
        <v>181</v>
      </c>
      <c r="C85" s="49" t="s">
        <v>191</v>
      </c>
      <c r="D85" s="49"/>
      <c r="E85" s="49"/>
      <c r="F85" s="26" t="s">
        <v>14</v>
      </c>
      <c r="G85" s="13" t="s">
        <v>91</v>
      </c>
      <c r="H85" s="50" t="s">
        <v>192</v>
      </c>
      <c r="I85" s="51" t="s">
        <v>193</v>
      </c>
      <c r="J85" s="6"/>
    </row>
    <row r="86" spans="2:10" hidden="1" x14ac:dyDescent="0.25">
      <c r="B86" s="48" t="s">
        <v>181</v>
      </c>
      <c r="C86" s="49" t="s">
        <v>194</v>
      </c>
      <c r="D86" s="49"/>
      <c r="E86" s="49"/>
      <c r="F86" s="53" t="str">
        <f>IF(I85="Y1","X"," ")</f>
        <v>X</v>
      </c>
      <c r="G86" s="13" t="s">
        <v>91</v>
      </c>
      <c r="H86" s="50" t="s">
        <v>195</v>
      </c>
      <c r="I86" s="54" t="s">
        <v>196</v>
      </c>
      <c r="J86" s="6"/>
    </row>
    <row r="87" spans="2:10" hidden="1" x14ac:dyDescent="0.25">
      <c r="B87" s="48" t="s">
        <v>181</v>
      </c>
      <c r="C87" s="49" t="s">
        <v>197</v>
      </c>
      <c r="D87" s="49"/>
      <c r="E87" s="49"/>
      <c r="F87" s="26" t="s">
        <v>14</v>
      </c>
      <c r="G87" s="13" t="s">
        <v>91</v>
      </c>
      <c r="H87" s="50" t="s">
        <v>198</v>
      </c>
      <c r="I87" s="15" t="s">
        <v>199</v>
      </c>
      <c r="J87" s="6"/>
    </row>
    <row r="88" spans="2:10" hidden="1" x14ac:dyDescent="0.25">
      <c r="B88" s="48" t="s">
        <v>181</v>
      </c>
      <c r="C88" s="49" t="s">
        <v>200</v>
      </c>
      <c r="D88" s="49"/>
      <c r="E88" s="49"/>
      <c r="F88" s="26" t="s">
        <v>14</v>
      </c>
      <c r="G88" s="13" t="s">
        <v>91</v>
      </c>
      <c r="H88" s="50" t="s">
        <v>201</v>
      </c>
      <c r="I88" s="51" t="s">
        <v>184</v>
      </c>
      <c r="J88" s="6"/>
    </row>
    <row r="89" spans="2:10" hidden="1" x14ac:dyDescent="0.25">
      <c r="B89" s="48" t="s">
        <v>181</v>
      </c>
      <c r="C89" s="49" t="s">
        <v>202</v>
      </c>
      <c r="D89" s="49"/>
      <c r="E89" s="49"/>
      <c r="F89" s="26" t="s">
        <v>14</v>
      </c>
      <c r="G89" s="13" t="s">
        <v>21</v>
      </c>
      <c r="H89" s="55" t="s">
        <v>203</v>
      </c>
      <c r="I89" s="52" t="s">
        <v>204</v>
      </c>
      <c r="J89" s="6"/>
    </row>
    <row r="90" spans="2:10" hidden="1" x14ac:dyDescent="0.25">
      <c r="B90" s="48" t="s">
        <v>181</v>
      </c>
      <c r="C90" s="49" t="s">
        <v>205</v>
      </c>
      <c r="D90" s="49"/>
      <c r="E90" s="49"/>
      <c r="F90" s="26" t="s">
        <v>14</v>
      </c>
      <c r="G90" s="13" t="s">
        <v>21</v>
      </c>
      <c r="H90" s="55" t="s">
        <v>206</v>
      </c>
      <c r="I90" s="52" t="s">
        <v>207</v>
      </c>
      <c r="J90" s="6"/>
    </row>
    <row r="91" spans="2:10" hidden="1" x14ac:dyDescent="0.25">
      <c r="B91" s="48" t="s">
        <v>181</v>
      </c>
      <c r="C91" s="49" t="s">
        <v>208</v>
      </c>
      <c r="D91" s="49"/>
      <c r="E91" s="49"/>
      <c r="F91" s="26" t="s">
        <v>14</v>
      </c>
      <c r="G91" s="13" t="s">
        <v>21</v>
      </c>
      <c r="H91" s="55" t="s">
        <v>209</v>
      </c>
      <c r="I91" s="51" t="s">
        <v>210</v>
      </c>
      <c r="J91" s="6"/>
    </row>
    <row r="92" spans="2:10" hidden="1" x14ac:dyDescent="0.25">
      <c r="B92" s="48" t="s">
        <v>181</v>
      </c>
      <c r="C92" s="49" t="s">
        <v>211</v>
      </c>
      <c r="D92" s="49"/>
      <c r="E92" s="49"/>
      <c r="F92" s="49"/>
      <c r="G92" s="13" t="s">
        <v>212</v>
      </c>
      <c r="H92" s="50" t="s">
        <v>213</v>
      </c>
      <c r="I92" s="51"/>
      <c r="J92" s="6"/>
    </row>
    <row r="93" spans="2:10" hidden="1" x14ac:dyDescent="0.25">
      <c r="B93" s="48" t="s">
        <v>181</v>
      </c>
      <c r="C93" s="49" t="s">
        <v>214</v>
      </c>
      <c r="D93" s="49"/>
      <c r="E93" s="49"/>
      <c r="F93" s="26" t="s">
        <v>14</v>
      </c>
      <c r="G93" s="13" t="s">
        <v>91</v>
      </c>
      <c r="H93" s="50" t="s">
        <v>215</v>
      </c>
      <c r="I93" s="56" t="s">
        <v>216</v>
      </c>
      <c r="J93" s="6"/>
    </row>
    <row r="94" spans="2:10" hidden="1" x14ac:dyDescent="0.25">
      <c r="B94" s="48" t="s">
        <v>181</v>
      </c>
      <c r="C94" s="49" t="s">
        <v>217</v>
      </c>
      <c r="D94" s="49"/>
      <c r="E94" s="49"/>
      <c r="F94" s="53" t="str">
        <f>IF(I93="No Batteries"," ","X")</f>
        <v>X</v>
      </c>
      <c r="G94" s="13" t="s">
        <v>91</v>
      </c>
      <c r="H94" s="50" t="s">
        <v>218</v>
      </c>
      <c r="I94" s="52" t="s">
        <v>166</v>
      </c>
      <c r="J94" s="6"/>
    </row>
    <row r="95" spans="2:10" hidden="1" x14ac:dyDescent="0.25">
      <c r="B95" s="48" t="s">
        <v>181</v>
      </c>
      <c r="C95" s="49" t="s">
        <v>219</v>
      </c>
      <c r="D95" s="49"/>
      <c r="E95" s="49"/>
      <c r="F95" s="53" t="str">
        <f>IF(I93="No Batteries"," ","X")</f>
        <v>X</v>
      </c>
      <c r="G95" s="13" t="s">
        <v>91</v>
      </c>
      <c r="H95" s="50" t="s">
        <v>220</v>
      </c>
      <c r="I95" s="52" t="s">
        <v>177</v>
      </c>
      <c r="J95" s="6"/>
    </row>
    <row r="96" spans="2:10" hidden="1" x14ac:dyDescent="0.25">
      <c r="B96" s="48" t="s">
        <v>181</v>
      </c>
      <c r="C96" s="49" t="s">
        <v>221</v>
      </c>
      <c r="D96" s="49"/>
      <c r="E96" s="49"/>
      <c r="F96" s="49"/>
      <c r="G96" s="13" t="s">
        <v>91</v>
      </c>
      <c r="H96" s="50" t="s">
        <v>222</v>
      </c>
      <c r="I96" s="56"/>
      <c r="J96" s="6"/>
    </row>
    <row r="97" spans="2:10" hidden="1" x14ac:dyDescent="0.25">
      <c r="B97" s="48" t="s">
        <v>181</v>
      </c>
      <c r="C97" s="49" t="s">
        <v>223</v>
      </c>
      <c r="D97" s="49"/>
      <c r="E97" s="49"/>
      <c r="F97" s="49"/>
      <c r="G97" s="13" t="s">
        <v>91</v>
      </c>
      <c r="H97" s="50" t="s">
        <v>224</v>
      </c>
      <c r="I97" s="52"/>
      <c r="J97" s="6"/>
    </row>
    <row r="98" spans="2:10" hidden="1" x14ac:dyDescent="0.25">
      <c r="B98" s="48" t="s">
        <v>181</v>
      </c>
      <c r="C98" s="49" t="s">
        <v>225</v>
      </c>
      <c r="D98" s="49"/>
      <c r="E98" s="49"/>
      <c r="F98" s="49"/>
      <c r="G98" s="13" t="s">
        <v>91</v>
      </c>
      <c r="H98" s="50" t="s">
        <v>226</v>
      </c>
      <c r="I98" s="52"/>
      <c r="J98" s="6"/>
    </row>
    <row r="99" spans="2:10" hidden="1" x14ac:dyDescent="0.25">
      <c r="B99" s="48" t="s">
        <v>181</v>
      </c>
      <c r="C99" s="49" t="s">
        <v>227</v>
      </c>
      <c r="D99" s="49"/>
      <c r="E99" s="49"/>
      <c r="F99" s="49"/>
      <c r="G99" s="13" t="s">
        <v>91</v>
      </c>
      <c r="H99" s="50" t="s">
        <v>228</v>
      </c>
      <c r="I99" s="56"/>
      <c r="J99" s="6"/>
    </row>
    <row r="100" spans="2:10" hidden="1" x14ac:dyDescent="0.25">
      <c r="B100" s="48" t="s">
        <v>181</v>
      </c>
      <c r="C100" s="49" t="s">
        <v>229</v>
      </c>
      <c r="D100" s="49"/>
      <c r="E100" s="49"/>
      <c r="F100" s="49"/>
      <c r="G100" s="13" t="s">
        <v>91</v>
      </c>
      <c r="H100" s="50" t="s">
        <v>230</v>
      </c>
      <c r="I100" s="52"/>
      <c r="J100" s="6"/>
    </row>
    <row r="101" spans="2:10" hidden="1" x14ac:dyDescent="0.25">
      <c r="B101" s="48" t="s">
        <v>181</v>
      </c>
      <c r="C101" s="49" t="s">
        <v>231</v>
      </c>
      <c r="D101" s="49"/>
      <c r="E101" s="49"/>
      <c r="F101" s="49"/>
      <c r="G101" s="13" t="s">
        <v>91</v>
      </c>
      <c r="H101" s="50" t="s">
        <v>232</v>
      </c>
      <c r="I101" s="52"/>
      <c r="J101" s="6"/>
    </row>
    <row r="102" spans="2:10" hidden="1" x14ac:dyDescent="0.25">
      <c r="B102" s="48" t="s">
        <v>181</v>
      </c>
      <c r="C102" s="49" t="s">
        <v>233</v>
      </c>
      <c r="D102" s="49"/>
      <c r="E102" s="49"/>
      <c r="F102" s="49"/>
      <c r="G102" s="13" t="s">
        <v>91</v>
      </c>
      <c r="H102" s="50" t="s">
        <v>234</v>
      </c>
      <c r="I102" s="56"/>
      <c r="J102" s="6"/>
    </row>
    <row r="103" spans="2:10" hidden="1" x14ac:dyDescent="0.25">
      <c r="B103" s="48" t="s">
        <v>181</v>
      </c>
      <c r="C103" s="49" t="s">
        <v>235</v>
      </c>
      <c r="D103" s="49"/>
      <c r="E103" s="49"/>
      <c r="F103" s="49"/>
      <c r="G103" s="13" t="s">
        <v>91</v>
      </c>
      <c r="H103" s="50" t="s">
        <v>236</v>
      </c>
      <c r="I103" s="52"/>
      <c r="J103" s="6"/>
    </row>
    <row r="104" spans="2:10" hidden="1" x14ac:dyDescent="0.25">
      <c r="B104" s="48" t="s">
        <v>181</v>
      </c>
      <c r="C104" s="49" t="s">
        <v>237</v>
      </c>
      <c r="D104" s="49"/>
      <c r="E104" s="49"/>
      <c r="F104" s="49"/>
      <c r="G104" s="13" t="s">
        <v>91</v>
      </c>
      <c r="H104" s="50" t="s">
        <v>238</v>
      </c>
      <c r="I104" s="52"/>
      <c r="J104" s="6"/>
    </row>
    <row r="105" spans="2:10" hidden="1" x14ac:dyDescent="0.25">
      <c r="B105" s="48" t="s">
        <v>181</v>
      </c>
      <c r="C105" s="49" t="s">
        <v>239</v>
      </c>
      <c r="D105" s="49"/>
      <c r="E105" s="49"/>
      <c r="F105" s="49" t="s">
        <v>14</v>
      </c>
      <c r="G105" s="13" t="s">
        <v>240</v>
      </c>
      <c r="H105" s="55" t="s">
        <v>241</v>
      </c>
      <c r="I105" s="51" t="s">
        <v>242</v>
      </c>
      <c r="J105" s="6"/>
    </row>
    <row r="106" spans="2:10" hidden="1" x14ac:dyDescent="0.25">
      <c r="B106" s="48" t="s">
        <v>181</v>
      </c>
      <c r="C106" s="49" t="s">
        <v>243</v>
      </c>
      <c r="D106" s="49"/>
      <c r="E106" s="49"/>
      <c r="F106" s="49" t="s">
        <v>14</v>
      </c>
      <c r="G106" s="13" t="s">
        <v>91</v>
      </c>
      <c r="H106" s="55" t="s">
        <v>244</v>
      </c>
      <c r="I106" s="15" t="s">
        <v>199</v>
      </c>
      <c r="J106" s="6"/>
    </row>
    <row r="107" spans="2:10" hidden="1" x14ac:dyDescent="0.25">
      <c r="B107" s="48" t="s">
        <v>181</v>
      </c>
      <c r="C107" s="49" t="s">
        <v>245</v>
      </c>
      <c r="D107" s="49"/>
      <c r="E107" s="49"/>
      <c r="F107" s="49" t="s">
        <v>14</v>
      </c>
      <c r="G107" s="13" t="s">
        <v>91</v>
      </c>
      <c r="H107" s="55" t="s">
        <v>246</v>
      </c>
      <c r="I107" s="15" t="s">
        <v>199</v>
      </c>
      <c r="J107" s="6"/>
    </row>
    <row r="108" spans="2:10" hidden="1" x14ac:dyDescent="0.25">
      <c r="B108" s="48" t="s">
        <v>181</v>
      </c>
      <c r="C108" s="49" t="s">
        <v>247</v>
      </c>
      <c r="D108" s="49"/>
      <c r="E108" s="49"/>
      <c r="F108" s="53" t="str">
        <f>IF(I107="YES","X"," ")</f>
        <v xml:space="preserve"> </v>
      </c>
      <c r="G108" s="13" t="s">
        <v>91</v>
      </c>
      <c r="H108" s="55" t="s">
        <v>248</v>
      </c>
      <c r="I108" s="15"/>
      <c r="J108" s="6"/>
    </row>
    <row r="109" spans="2:10" hidden="1" x14ac:dyDescent="0.25">
      <c r="B109" s="48" t="s">
        <v>181</v>
      </c>
      <c r="C109" s="49" t="s">
        <v>249</v>
      </c>
      <c r="D109" s="49"/>
      <c r="E109" s="49"/>
      <c r="F109" s="49" t="s">
        <v>14</v>
      </c>
      <c r="G109" s="13" t="s">
        <v>91</v>
      </c>
      <c r="H109" s="55" t="s">
        <v>250</v>
      </c>
      <c r="I109" s="15" t="s">
        <v>199</v>
      </c>
      <c r="J109" s="6"/>
    </row>
    <row r="110" spans="2:10" hidden="1" x14ac:dyDescent="0.25">
      <c r="B110" s="48" t="s">
        <v>181</v>
      </c>
      <c r="C110" s="49" t="s">
        <v>251</v>
      </c>
      <c r="D110" s="49"/>
      <c r="E110" s="49"/>
      <c r="F110" s="53" t="str">
        <f>IF(I109="YES","X"," ")</f>
        <v xml:space="preserve"> </v>
      </c>
      <c r="G110" s="13" t="s">
        <v>91</v>
      </c>
      <c r="H110" s="55" t="s">
        <v>252</v>
      </c>
      <c r="I110" s="15"/>
      <c r="J110" s="6"/>
    </row>
    <row r="111" spans="2:10" hidden="1" x14ac:dyDescent="0.25">
      <c r="B111" s="48" t="s">
        <v>181</v>
      </c>
      <c r="C111" s="49" t="s">
        <v>253</v>
      </c>
      <c r="D111" s="49"/>
      <c r="E111" s="49"/>
      <c r="F111" s="49" t="s">
        <v>14</v>
      </c>
      <c r="G111" s="13" t="s">
        <v>15</v>
      </c>
      <c r="H111" s="55" t="s">
        <v>254</v>
      </c>
      <c r="I111" s="15" t="s">
        <v>255</v>
      </c>
      <c r="J111" s="6"/>
    </row>
    <row r="112" spans="2:10" hidden="1" x14ac:dyDescent="0.25">
      <c r="B112" s="48" t="s">
        <v>181</v>
      </c>
      <c r="C112" s="49" t="s">
        <v>256</v>
      </c>
      <c r="D112" s="49"/>
      <c r="E112" s="49"/>
      <c r="F112" s="49" t="s">
        <v>14</v>
      </c>
      <c r="G112" s="13" t="s">
        <v>91</v>
      </c>
      <c r="H112" s="55" t="s">
        <v>257</v>
      </c>
      <c r="I112" s="15" t="s">
        <v>199</v>
      </c>
      <c r="J112" s="6"/>
    </row>
    <row r="113" spans="2:12" s="57" customFormat="1" ht="12.75" customHeight="1" x14ac:dyDescent="0.25">
      <c r="B113" s="48" t="s">
        <v>181</v>
      </c>
      <c r="C113" s="49" t="s">
        <v>258</v>
      </c>
      <c r="D113" s="49"/>
      <c r="E113" s="49"/>
      <c r="F113" s="49" t="s">
        <v>14</v>
      </c>
      <c r="G113" s="13" t="s">
        <v>32</v>
      </c>
      <c r="H113" s="55" t="s">
        <v>259</v>
      </c>
      <c r="I113" s="15" t="s">
        <v>199</v>
      </c>
      <c r="J113" s="6" t="b">
        <f>I113&gt;""</f>
        <v>1</v>
      </c>
      <c r="L113" s="13" t="s">
        <v>32</v>
      </c>
    </row>
    <row r="114" spans="2:12" s="57" customFormat="1" ht="12.75" hidden="1" customHeight="1" x14ac:dyDescent="0.25">
      <c r="B114" s="48" t="s">
        <v>260</v>
      </c>
      <c r="C114" s="58" t="s">
        <v>261</v>
      </c>
      <c r="D114" s="58"/>
      <c r="E114" s="58"/>
      <c r="F114" s="49" t="s">
        <v>14</v>
      </c>
      <c r="G114" s="13" t="s">
        <v>91</v>
      </c>
      <c r="H114" s="58" t="s">
        <v>262</v>
      </c>
      <c r="I114" s="51" t="s">
        <v>263</v>
      </c>
      <c r="J114" s="6"/>
    </row>
    <row r="115" spans="2:12" hidden="1" x14ac:dyDescent="0.25">
      <c r="B115" s="48" t="s">
        <v>260</v>
      </c>
      <c r="C115" s="59" t="s">
        <v>264</v>
      </c>
      <c r="D115" s="59"/>
      <c r="E115" s="59"/>
      <c r="F115" s="49" t="s">
        <v>14</v>
      </c>
      <c r="G115" s="60" t="s">
        <v>21</v>
      </c>
      <c r="H115" s="59" t="s">
        <v>265</v>
      </c>
      <c r="I115" s="15" t="s">
        <v>199</v>
      </c>
      <c r="J115" s="6"/>
    </row>
    <row r="116" spans="2:12" hidden="1" x14ac:dyDescent="0.25">
      <c r="B116" s="128" t="s">
        <v>266</v>
      </c>
      <c r="C116" s="129"/>
      <c r="D116" s="129"/>
      <c r="E116" s="129"/>
      <c r="F116" s="129"/>
      <c r="G116" s="129"/>
      <c r="H116" s="129"/>
      <c r="I116" s="130"/>
      <c r="J116" s="6"/>
    </row>
    <row r="117" spans="2:12" x14ac:dyDescent="0.25">
      <c r="B117" s="19" t="s">
        <v>267</v>
      </c>
      <c r="C117" s="20" t="s">
        <v>268</v>
      </c>
      <c r="D117" s="20"/>
      <c r="E117" s="20"/>
      <c r="F117" s="20" t="s">
        <v>14</v>
      </c>
      <c r="G117" s="13" t="s">
        <v>32</v>
      </c>
      <c r="H117" s="61" t="s">
        <v>269</v>
      </c>
      <c r="I117" s="15" t="s">
        <v>31</v>
      </c>
      <c r="J117" s="6" t="b">
        <f>I117&gt;""</f>
        <v>1</v>
      </c>
    </row>
    <row r="118" spans="2:12" hidden="1" x14ac:dyDescent="0.25">
      <c r="B118" s="19" t="s">
        <v>267</v>
      </c>
      <c r="C118" s="20" t="s">
        <v>270</v>
      </c>
      <c r="D118" s="20"/>
      <c r="E118" s="20"/>
      <c r="F118" s="20" t="s">
        <v>14</v>
      </c>
      <c r="G118" s="13" t="s">
        <v>21</v>
      </c>
      <c r="H118" s="61" t="s">
        <v>271</v>
      </c>
      <c r="I118" s="62" t="s">
        <v>272</v>
      </c>
      <c r="J118" s="6"/>
    </row>
    <row r="119" spans="2:12" hidden="1" x14ac:dyDescent="0.25">
      <c r="B119" s="19" t="s">
        <v>267</v>
      </c>
      <c r="C119" s="20" t="s">
        <v>273</v>
      </c>
      <c r="D119" s="20"/>
      <c r="E119" s="20"/>
      <c r="F119" s="20"/>
      <c r="G119" s="13" t="s">
        <v>32</v>
      </c>
      <c r="H119" s="61" t="s">
        <v>274</v>
      </c>
      <c r="I119" s="15"/>
      <c r="J119" s="6"/>
    </row>
    <row r="120" spans="2:12" x14ac:dyDescent="0.25">
      <c r="B120" s="19" t="s">
        <v>267</v>
      </c>
      <c r="C120" s="20" t="s">
        <v>275</v>
      </c>
      <c r="D120" s="20"/>
      <c r="E120" s="20"/>
      <c r="F120" s="20" t="s">
        <v>14</v>
      </c>
      <c r="G120" s="13" t="s">
        <v>32</v>
      </c>
      <c r="H120" s="63" t="s">
        <v>276</v>
      </c>
      <c r="I120" s="15" t="s">
        <v>277</v>
      </c>
      <c r="J120" s="6" t="b">
        <f>I120&gt;""</f>
        <v>1</v>
      </c>
    </row>
    <row r="121" spans="2:12" hidden="1" x14ac:dyDescent="0.25">
      <c r="B121" s="19" t="s">
        <v>267</v>
      </c>
      <c r="C121" s="20" t="s">
        <v>278</v>
      </c>
      <c r="D121" s="20"/>
      <c r="E121" s="20"/>
      <c r="F121" s="20" t="s">
        <v>14</v>
      </c>
      <c r="G121" s="13" t="s">
        <v>21</v>
      </c>
      <c r="H121" s="64" t="s">
        <v>279</v>
      </c>
      <c r="I121" s="15" t="s">
        <v>280</v>
      </c>
      <c r="J121" s="6"/>
    </row>
    <row r="122" spans="2:12" ht="33" hidden="1" customHeight="1" x14ac:dyDescent="0.25">
      <c r="B122" s="19" t="s">
        <v>267</v>
      </c>
      <c r="C122" s="20" t="s">
        <v>281</v>
      </c>
      <c r="D122" s="20"/>
      <c r="E122" s="20"/>
      <c r="F122" s="20" t="s">
        <v>14</v>
      </c>
      <c r="G122" s="13" t="s">
        <v>21</v>
      </c>
      <c r="H122" s="64" t="s">
        <v>282</v>
      </c>
      <c r="I122" s="15" t="s">
        <v>283</v>
      </c>
      <c r="J122" s="6"/>
    </row>
    <row r="123" spans="2:12" ht="25.5" hidden="1" x14ac:dyDescent="0.25">
      <c r="B123" s="19" t="s">
        <v>267</v>
      </c>
      <c r="C123" s="20" t="s">
        <v>284</v>
      </c>
      <c r="D123" s="20"/>
      <c r="E123" s="20"/>
      <c r="F123" s="20" t="s">
        <v>14</v>
      </c>
      <c r="G123" s="13" t="s">
        <v>21</v>
      </c>
      <c r="H123" s="65" t="s">
        <v>285</v>
      </c>
      <c r="I123" s="66" t="s">
        <v>286</v>
      </c>
      <c r="J123" s="6"/>
    </row>
    <row r="124" spans="2:12" hidden="1" x14ac:dyDescent="0.25">
      <c r="B124" s="19" t="s">
        <v>287</v>
      </c>
      <c r="C124" s="20" t="s">
        <v>288</v>
      </c>
      <c r="D124" s="20"/>
      <c r="E124" s="20"/>
      <c r="F124" s="20" t="s">
        <v>14</v>
      </c>
      <c r="G124" s="13" t="s">
        <v>21</v>
      </c>
      <c r="H124" s="61" t="s">
        <v>289</v>
      </c>
      <c r="I124" s="15">
        <v>1</v>
      </c>
      <c r="J124" s="6"/>
    </row>
    <row r="125" spans="2:12" hidden="1" x14ac:dyDescent="0.25">
      <c r="B125" s="19" t="s">
        <v>287</v>
      </c>
      <c r="C125" s="20" t="s">
        <v>290</v>
      </c>
      <c r="D125" s="20"/>
      <c r="E125" s="20"/>
      <c r="F125" s="20" t="s">
        <v>14</v>
      </c>
      <c r="G125" s="13" t="s">
        <v>21</v>
      </c>
      <c r="H125" s="61" t="s">
        <v>291</v>
      </c>
      <c r="I125" s="15" t="s">
        <v>125</v>
      </c>
      <c r="J125" s="6"/>
    </row>
    <row r="126" spans="2:12" hidden="1" x14ac:dyDescent="0.25">
      <c r="B126" s="19" t="s">
        <v>287</v>
      </c>
      <c r="C126" s="20" t="s">
        <v>292</v>
      </c>
      <c r="D126" s="20"/>
      <c r="E126" s="20"/>
      <c r="F126" s="20" t="s">
        <v>14</v>
      </c>
      <c r="G126" s="13" t="s">
        <v>21</v>
      </c>
      <c r="H126" s="61" t="s">
        <v>293</v>
      </c>
      <c r="I126" s="39" t="s">
        <v>255</v>
      </c>
      <c r="J126" s="6"/>
    </row>
    <row r="127" spans="2:12" hidden="1" x14ac:dyDescent="0.25">
      <c r="B127" s="19" t="s">
        <v>287</v>
      </c>
      <c r="C127" s="20" t="s">
        <v>294</v>
      </c>
      <c r="D127" s="20"/>
      <c r="E127" s="20"/>
      <c r="F127" s="20" t="s">
        <v>14</v>
      </c>
      <c r="G127" s="13" t="s">
        <v>21</v>
      </c>
      <c r="H127" s="61" t="s">
        <v>295</v>
      </c>
      <c r="I127" s="15" t="s">
        <v>40</v>
      </c>
      <c r="J127" s="6"/>
    </row>
    <row r="128" spans="2:12" hidden="1" x14ac:dyDescent="0.25">
      <c r="B128" s="19" t="s">
        <v>287</v>
      </c>
      <c r="C128" s="20" t="s">
        <v>296</v>
      </c>
      <c r="D128" s="20"/>
      <c r="E128" s="20"/>
      <c r="F128" s="20" t="s">
        <v>14</v>
      </c>
      <c r="G128" s="13" t="s">
        <v>91</v>
      </c>
      <c r="H128" s="61" t="s">
        <v>297</v>
      </c>
      <c r="I128" s="15" t="s">
        <v>298</v>
      </c>
      <c r="J128" s="6"/>
    </row>
    <row r="129" spans="2:10" hidden="1" x14ac:dyDescent="0.25">
      <c r="B129" s="19" t="s">
        <v>287</v>
      </c>
      <c r="C129" s="20" t="s">
        <v>299</v>
      </c>
      <c r="D129" s="20"/>
      <c r="E129" s="20"/>
      <c r="F129" s="20"/>
      <c r="G129" s="13" t="s">
        <v>130</v>
      </c>
      <c r="H129" s="61" t="s">
        <v>300</v>
      </c>
      <c r="I129" s="15"/>
      <c r="J129" s="6"/>
    </row>
    <row r="130" spans="2:10" hidden="1" x14ac:dyDescent="0.25">
      <c r="B130" s="19" t="s">
        <v>301</v>
      </c>
      <c r="C130" s="20" t="s">
        <v>302</v>
      </c>
      <c r="D130" s="20"/>
      <c r="E130" s="20" t="s">
        <v>13</v>
      </c>
      <c r="F130" s="20" t="s">
        <v>14</v>
      </c>
      <c r="G130" s="13" t="s">
        <v>130</v>
      </c>
      <c r="H130" s="21" t="s">
        <v>303</v>
      </c>
      <c r="I130" s="15" t="s">
        <v>304</v>
      </c>
      <c r="J130" s="6"/>
    </row>
    <row r="131" spans="2:10" hidden="1" x14ac:dyDescent="0.25">
      <c r="B131" s="19" t="s">
        <v>301</v>
      </c>
      <c r="C131" s="20" t="s">
        <v>126</v>
      </c>
      <c r="D131" s="20"/>
      <c r="E131" s="20" t="s">
        <v>13</v>
      </c>
      <c r="F131" s="20" t="s">
        <v>14</v>
      </c>
      <c r="G131" s="13" t="s">
        <v>305</v>
      </c>
      <c r="H131" s="21" t="s">
        <v>306</v>
      </c>
      <c r="I131" s="15" t="s">
        <v>307</v>
      </c>
      <c r="J131" s="6"/>
    </row>
    <row r="132" spans="2:10" hidden="1" x14ac:dyDescent="0.25">
      <c r="B132" s="19" t="s">
        <v>301</v>
      </c>
      <c r="C132" s="20" t="s">
        <v>308</v>
      </c>
      <c r="D132" s="20"/>
      <c r="E132" s="20"/>
      <c r="F132" s="20" t="s">
        <v>14</v>
      </c>
      <c r="G132" s="13" t="s">
        <v>21</v>
      </c>
      <c r="H132" s="21" t="s">
        <v>309</v>
      </c>
      <c r="I132" s="15" t="s">
        <v>310</v>
      </c>
      <c r="J132" s="6"/>
    </row>
    <row r="133" spans="2:10" hidden="1" x14ac:dyDescent="0.25">
      <c r="B133" s="19" t="s">
        <v>301</v>
      </c>
      <c r="C133" s="20" t="s">
        <v>311</v>
      </c>
      <c r="D133" s="20"/>
      <c r="E133" s="20"/>
      <c r="F133" s="20" t="s">
        <v>14</v>
      </c>
      <c r="G133" s="13" t="s">
        <v>21</v>
      </c>
      <c r="H133" s="21" t="s">
        <v>312</v>
      </c>
      <c r="I133" s="15" t="s">
        <v>313</v>
      </c>
      <c r="J133" s="6"/>
    </row>
    <row r="134" spans="2:10" hidden="1" x14ac:dyDescent="0.25">
      <c r="B134" s="19" t="s">
        <v>301</v>
      </c>
      <c r="C134" s="20" t="s">
        <v>314</v>
      </c>
      <c r="D134" s="20"/>
      <c r="E134" s="20" t="s">
        <v>13</v>
      </c>
      <c r="F134" s="20" t="s">
        <v>14</v>
      </c>
      <c r="G134" s="13" t="s">
        <v>305</v>
      </c>
      <c r="H134" s="21" t="s">
        <v>315</v>
      </c>
      <c r="I134" s="15" t="s">
        <v>316</v>
      </c>
      <c r="J134" s="6"/>
    </row>
    <row r="135" spans="2:10" hidden="1" x14ac:dyDescent="0.25">
      <c r="B135" s="19" t="s">
        <v>301</v>
      </c>
      <c r="C135" s="20" t="s">
        <v>317</v>
      </c>
      <c r="D135" s="20" t="s">
        <v>13</v>
      </c>
      <c r="E135" s="20"/>
      <c r="F135" s="20" t="s">
        <v>14</v>
      </c>
      <c r="G135" s="13" t="s">
        <v>21</v>
      </c>
      <c r="H135" s="64" t="s">
        <v>318</v>
      </c>
      <c r="I135" s="15" t="s">
        <v>319</v>
      </c>
      <c r="J135" s="6"/>
    </row>
    <row r="136" spans="2:10" hidden="1" x14ac:dyDescent="0.25">
      <c r="B136" s="19" t="s">
        <v>320</v>
      </c>
      <c r="C136" s="20" t="s">
        <v>321</v>
      </c>
      <c r="D136" s="20"/>
      <c r="E136" s="20"/>
      <c r="F136" s="20" t="s">
        <v>14</v>
      </c>
      <c r="G136" s="13" t="s">
        <v>130</v>
      </c>
      <c r="H136" s="64" t="s">
        <v>322</v>
      </c>
      <c r="I136" s="15" t="s">
        <v>323</v>
      </c>
      <c r="J136" s="6"/>
    </row>
    <row r="137" spans="2:10" hidden="1" x14ac:dyDescent="0.25">
      <c r="B137" s="19" t="s">
        <v>320</v>
      </c>
      <c r="C137" s="20" t="s">
        <v>324</v>
      </c>
      <c r="D137" s="20"/>
      <c r="E137" s="20"/>
      <c r="F137" s="20" t="s">
        <v>14</v>
      </c>
      <c r="G137" s="13" t="s">
        <v>15</v>
      </c>
      <c r="H137" s="64" t="s">
        <v>325</v>
      </c>
      <c r="I137" s="15" t="s">
        <v>326</v>
      </c>
      <c r="J137" s="6"/>
    </row>
    <row r="138" spans="2:10" hidden="1" x14ac:dyDescent="0.25">
      <c r="B138" s="41" t="s">
        <v>320</v>
      </c>
      <c r="C138" s="67" t="s">
        <v>327</v>
      </c>
      <c r="D138" s="67"/>
      <c r="E138" s="67"/>
      <c r="F138" s="20" t="s">
        <v>14</v>
      </c>
      <c r="G138" s="60" t="s">
        <v>91</v>
      </c>
      <c r="H138" s="68" t="s">
        <v>328</v>
      </c>
      <c r="I138" s="69" t="s">
        <v>199</v>
      </c>
      <c r="J138" s="6"/>
    </row>
    <row r="139" spans="2:10" hidden="1" x14ac:dyDescent="0.25">
      <c r="B139" s="121" t="s">
        <v>329</v>
      </c>
      <c r="C139" s="122"/>
      <c r="D139" s="122"/>
      <c r="E139" s="122"/>
      <c r="F139" s="122"/>
      <c r="G139" s="122"/>
      <c r="H139" s="122"/>
      <c r="I139" s="123"/>
      <c r="J139" s="6"/>
    </row>
    <row r="140" spans="2:10" hidden="1" x14ac:dyDescent="0.25">
      <c r="B140" s="70" t="s">
        <v>330</v>
      </c>
      <c r="C140" s="71" t="s">
        <v>331</v>
      </c>
      <c r="D140" s="71"/>
      <c r="E140" s="71"/>
      <c r="F140" s="20" t="s">
        <v>14</v>
      </c>
      <c r="G140" s="13" t="s">
        <v>21</v>
      </c>
      <c r="H140" s="21" t="s">
        <v>332</v>
      </c>
      <c r="I140" s="39" t="s">
        <v>333</v>
      </c>
      <c r="J140" s="6"/>
    </row>
    <row r="141" spans="2:10" x14ac:dyDescent="0.25">
      <c r="B141" s="70" t="s">
        <v>330</v>
      </c>
      <c r="C141" s="71" t="s">
        <v>334</v>
      </c>
      <c r="D141" s="71"/>
      <c r="E141" s="71"/>
      <c r="F141" s="20" t="s">
        <v>14</v>
      </c>
      <c r="G141" s="13" t="s">
        <v>32</v>
      </c>
      <c r="H141" s="21" t="s">
        <v>335</v>
      </c>
      <c r="I141" s="15" t="s">
        <v>336</v>
      </c>
      <c r="J141" s="6" t="b">
        <f>I141&gt;""</f>
        <v>1</v>
      </c>
    </row>
    <row r="142" spans="2:10" hidden="1" x14ac:dyDescent="0.25">
      <c r="B142" s="70" t="s">
        <v>330</v>
      </c>
      <c r="C142" s="71" t="s">
        <v>337</v>
      </c>
      <c r="D142" s="71"/>
      <c r="E142" s="71"/>
      <c r="F142" s="20" t="s">
        <v>14</v>
      </c>
      <c r="G142" s="13" t="s">
        <v>21</v>
      </c>
      <c r="H142" s="21" t="s">
        <v>338</v>
      </c>
      <c r="I142" s="15" t="s">
        <v>255</v>
      </c>
      <c r="J142" s="6"/>
    </row>
    <row r="143" spans="2:10" hidden="1" x14ac:dyDescent="0.25">
      <c r="B143" s="70" t="s">
        <v>330</v>
      </c>
      <c r="C143" s="71" t="s">
        <v>339</v>
      </c>
      <c r="D143" s="71"/>
      <c r="E143" s="71"/>
      <c r="F143" s="20" t="s">
        <v>14</v>
      </c>
      <c r="G143" s="13" t="s">
        <v>21</v>
      </c>
      <c r="H143" s="21" t="s">
        <v>340</v>
      </c>
      <c r="I143" s="72" t="s">
        <v>341</v>
      </c>
      <c r="J143" s="6"/>
    </row>
    <row r="144" spans="2:10" hidden="1" x14ac:dyDescent="0.25">
      <c r="B144" s="70" t="s">
        <v>330</v>
      </c>
      <c r="C144" s="71" t="s">
        <v>342</v>
      </c>
      <c r="D144" s="71"/>
      <c r="E144" s="71"/>
      <c r="F144" s="20" t="s">
        <v>14</v>
      </c>
      <c r="G144" s="13" t="s">
        <v>21</v>
      </c>
      <c r="H144" s="21" t="s">
        <v>343</v>
      </c>
      <c r="I144" s="15" t="s">
        <v>344</v>
      </c>
      <c r="J144" s="6"/>
    </row>
    <row r="145" spans="2:10" hidden="1" x14ac:dyDescent="0.25">
      <c r="B145" s="70" t="s">
        <v>330</v>
      </c>
      <c r="C145" s="71" t="s">
        <v>345</v>
      </c>
      <c r="D145" s="71"/>
      <c r="E145" s="71"/>
      <c r="F145" s="20" t="s">
        <v>14</v>
      </c>
      <c r="G145" s="13" t="s">
        <v>21</v>
      </c>
      <c r="H145" s="21" t="s">
        <v>346</v>
      </c>
      <c r="I145" s="15" t="s">
        <v>347</v>
      </c>
      <c r="J145" s="6"/>
    </row>
    <row r="146" spans="2:10" x14ac:dyDescent="0.25">
      <c r="B146" s="70" t="s">
        <v>348</v>
      </c>
      <c r="C146" s="71" t="s">
        <v>349</v>
      </c>
      <c r="D146" s="71"/>
      <c r="E146" s="71"/>
      <c r="F146" s="20" t="s">
        <v>14</v>
      </c>
      <c r="G146" s="13" t="s">
        <v>32</v>
      </c>
      <c r="H146" s="21" t="s">
        <v>350</v>
      </c>
      <c r="I146" s="15" t="s">
        <v>351</v>
      </c>
      <c r="J146" s="6" t="b">
        <f>I146&gt;""</f>
        <v>1</v>
      </c>
    </row>
    <row r="147" spans="2:10" hidden="1" x14ac:dyDescent="0.25">
      <c r="B147" s="70" t="s">
        <v>348</v>
      </c>
      <c r="C147" s="71" t="s">
        <v>352</v>
      </c>
      <c r="D147" s="71"/>
      <c r="E147" s="71" t="s">
        <v>13</v>
      </c>
      <c r="F147" s="20" t="s">
        <v>14</v>
      </c>
      <c r="G147" s="13" t="s">
        <v>305</v>
      </c>
      <c r="H147" s="21" t="s">
        <v>353</v>
      </c>
      <c r="I147" s="15" t="s">
        <v>354</v>
      </c>
      <c r="J147" s="6"/>
    </row>
    <row r="148" spans="2:10" x14ac:dyDescent="0.25">
      <c r="B148" s="70" t="s">
        <v>348</v>
      </c>
      <c r="C148" s="71" t="s">
        <v>355</v>
      </c>
      <c r="D148" s="71"/>
      <c r="E148" s="71"/>
      <c r="F148" s="20" t="s">
        <v>14</v>
      </c>
      <c r="G148" s="13" t="s">
        <v>32</v>
      </c>
      <c r="H148" s="73" t="s">
        <v>356</v>
      </c>
      <c r="I148" s="15" t="s">
        <v>357</v>
      </c>
      <c r="J148" s="6" t="b">
        <f>I148&gt;""</f>
        <v>1</v>
      </c>
    </row>
    <row r="149" spans="2:10" hidden="1" x14ac:dyDescent="0.25">
      <c r="B149" s="70" t="s">
        <v>348</v>
      </c>
      <c r="C149" s="71" t="s">
        <v>358</v>
      </c>
      <c r="D149" s="71"/>
      <c r="E149" s="71"/>
      <c r="F149" s="71"/>
      <c r="G149" s="13" t="s">
        <v>32</v>
      </c>
      <c r="H149" s="21" t="s">
        <v>359</v>
      </c>
      <c r="I149" s="15"/>
      <c r="J149" s="6"/>
    </row>
    <row r="150" spans="2:10" x14ac:dyDescent="0.25">
      <c r="B150" s="70" t="s">
        <v>348</v>
      </c>
      <c r="C150" s="71" t="s">
        <v>360</v>
      </c>
      <c r="D150" s="71"/>
      <c r="E150" s="71"/>
      <c r="F150" s="20" t="s">
        <v>14</v>
      </c>
      <c r="G150" s="13" t="s">
        <v>32</v>
      </c>
      <c r="H150" s="73" t="s">
        <v>361</v>
      </c>
      <c r="I150" s="15" t="s">
        <v>362</v>
      </c>
      <c r="J150" s="6" t="b">
        <f t="shared" ref="J150:J151" si="1">I150&gt;""</f>
        <v>1</v>
      </c>
    </row>
    <row r="151" spans="2:10" x14ac:dyDescent="0.25">
      <c r="B151" s="70" t="s">
        <v>348</v>
      </c>
      <c r="C151" s="71" t="s">
        <v>363</v>
      </c>
      <c r="D151" s="71"/>
      <c r="E151" s="71"/>
      <c r="F151" s="20" t="s">
        <v>14</v>
      </c>
      <c r="G151" s="13" t="s">
        <v>32</v>
      </c>
      <c r="H151" s="73" t="s">
        <v>364</v>
      </c>
      <c r="I151" s="15" t="s">
        <v>99</v>
      </c>
      <c r="J151" s="6" t="b">
        <f t="shared" si="1"/>
        <v>1</v>
      </c>
    </row>
    <row r="152" spans="2:10" hidden="1" x14ac:dyDescent="0.25">
      <c r="B152" s="70" t="s">
        <v>348</v>
      </c>
      <c r="C152" s="71" t="s">
        <v>365</v>
      </c>
      <c r="D152" s="71"/>
      <c r="E152" s="71"/>
      <c r="F152" s="71"/>
      <c r="G152" s="13" t="s">
        <v>32</v>
      </c>
      <c r="H152" s="22" t="s">
        <v>366</v>
      </c>
      <c r="I152" s="15"/>
      <c r="J152" s="6"/>
    </row>
    <row r="153" spans="2:10" x14ac:dyDescent="0.25">
      <c r="B153" s="70" t="s">
        <v>348</v>
      </c>
      <c r="C153" s="71" t="s">
        <v>367</v>
      </c>
      <c r="D153" s="71"/>
      <c r="E153" s="71"/>
      <c r="F153" s="20" t="s">
        <v>14</v>
      </c>
      <c r="G153" s="13" t="s">
        <v>32</v>
      </c>
      <c r="H153" s="73" t="s">
        <v>368</v>
      </c>
      <c r="I153" s="15" t="s">
        <v>99</v>
      </c>
      <c r="J153" s="6" t="b">
        <f>I153&gt;""</f>
        <v>1</v>
      </c>
    </row>
    <row r="154" spans="2:10" hidden="1" x14ac:dyDescent="0.25">
      <c r="B154" s="70" t="s">
        <v>348</v>
      </c>
      <c r="C154" s="71" t="s">
        <v>369</v>
      </c>
      <c r="D154" s="71"/>
      <c r="E154" s="71"/>
      <c r="F154" s="71"/>
      <c r="G154" s="13" t="s">
        <v>32</v>
      </c>
      <c r="H154" s="22" t="s">
        <v>370</v>
      </c>
      <c r="I154" s="15"/>
      <c r="J154" s="6"/>
    </row>
    <row r="155" spans="2:10" x14ac:dyDescent="0.25">
      <c r="B155" s="70" t="s">
        <v>348</v>
      </c>
      <c r="C155" s="71" t="s">
        <v>371</v>
      </c>
      <c r="D155" s="71"/>
      <c r="E155" s="71"/>
      <c r="F155" s="20" t="s">
        <v>14</v>
      </c>
      <c r="G155" s="13" t="s">
        <v>32</v>
      </c>
      <c r="H155" s="21" t="s">
        <v>372</v>
      </c>
      <c r="I155" s="15" t="s">
        <v>373</v>
      </c>
      <c r="J155" s="6" t="b">
        <f>I155&gt;""</f>
        <v>1</v>
      </c>
    </row>
    <row r="156" spans="2:10" hidden="1" x14ac:dyDescent="0.25">
      <c r="B156" s="70" t="s">
        <v>348</v>
      </c>
      <c r="C156" s="71" t="s">
        <v>374</v>
      </c>
      <c r="D156" s="71"/>
      <c r="E156" s="71"/>
      <c r="F156" s="71" t="str">
        <f>IF(I150="FX - Fixed Lotsize","X"," ")</f>
        <v xml:space="preserve"> </v>
      </c>
      <c r="G156" s="13" t="s">
        <v>32</v>
      </c>
      <c r="H156" s="22" t="s">
        <v>375</v>
      </c>
      <c r="I156" s="15"/>
      <c r="J156" s="6"/>
    </row>
    <row r="157" spans="2:10" x14ac:dyDescent="0.25">
      <c r="B157" s="70" t="s">
        <v>376</v>
      </c>
      <c r="C157" s="71" t="s">
        <v>377</v>
      </c>
      <c r="D157" s="71"/>
      <c r="E157" s="71"/>
      <c r="F157" s="71" t="s">
        <v>14</v>
      </c>
      <c r="G157" s="13" t="s">
        <v>32</v>
      </c>
      <c r="H157" s="21" t="s">
        <v>378</v>
      </c>
      <c r="I157" s="15" t="s">
        <v>373</v>
      </c>
      <c r="J157" s="6" t="b">
        <f t="shared" ref="J157:J160" si="2">I157&gt;""</f>
        <v>1</v>
      </c>
    </row>
    <row r="158" spans="2:10" x14ac:dyDescent="0.25">
      <c r="B158" s="70" t="s">
        <v>376</v>
      </c>
      <c r="C158" s="71" t="s">
        <v>379</v>
      </c>
      <c r="D158" s="71"/>
      <c r="E158" s="71"/>
      <c r="F158" s="71" t="s">
        <v>14</v>
      </c>
      <c r="G158" s="13" t="s">
        <v>32</v>
      </c>
      <c r="H158" s="21" t="s">
        <v>380</v>
      </c>
      <c r="I158" s="15" t="s">
        <v>381</v>
      </c>
      <c r="J158" s="6" t="b">
        <f t="shared" si="2"/>
        <v>1</v>
      </c>
    </row>
    <row r="159" spans="2:10" x14ac:dyDescent="0.25">
      <c r="B159" s="70" t="s">
        <v>376</v>
      </c>
      <c r="C159" s="71" t="s">
        <v>382</v>
      </c>
      <c r="D159" s="71"/>
      <c r="E159" s="71"/>
      <c r="F159" s="71" t="s">
        <v>14</v>
      </c>
      <c r="G159" s="13" t="s">
        <v>32</v>
      </c>
      <c r="H159" s="23" t="s">
        <v>383</v>
      </c>
      <c r="I159" s="15" t="s">
        <v>384</v>
      </c>
      <c r="J159" s="6" t="b">
        <f t="shared" si="2"/>
        <v>1</v>
      </c>
    </row>
    <row r="160" spans="2:10" x14ac:dyDescent="0.25">
      <c r="B160" s="70" t="s">
        <v>376</v>
      </c>
      <c r="C160" s="71" t="s">
        <v>385</v>
      </c>
      <c r="D160" s="71"/>
      <c r="E160" s="71"/>
      <c r="F160" s="71" t="s">
        <v>14</v>
      </c>
      <c r="G160" s="13" t="s">
        <v>32</v>
      </c>
      <c r="H160" s="21" t="s">
        <v>386</v>
      </c>
      <c r="I160" s="15" t="s">
        <v>387</v>
      </c>
      <c r="J160" s="6" t="b">
        <f t="shared" si="2"/>
        <v>1</v>
      </c>
    </row>
    <row r="161" spans="2:10" hidden="1" x14ac:dyDescent="0.25">
      <c r="B161" s="70" t="s">
        <v>376</v>
      </c>
      <c r="C161" s="71" t="s">
        <v>388</v>
      </c>
      <c r="D161" s="71"/>
      <c r="E161" s="71"/>
      <c r="F161" s="71"/>
      <c r="G161" s="13" t="s">
        <v>32</v>
      </c>
      <c r="H161" s="22" t="s">
        <v>389</v>
      </c>
      <c r="I161" s="15"/>
      <c r="J161" s="6"/>
    </row>
    <row r="162" spans="2:10" x14ac:dyDescent="0.25">
      <c r="B162" s="70" t="s">
        <v>376</v>
      </c>
      <c r="C162" s="71" t="s">
        <v>390</v>
      </c>
      <c r="D162" s="71"/>
      <c r="E162" s="71"/>
      <c r="F162" s="71" t="s">
        <v>14</v>
      </c>
      <c r="G162" s="13" t="s">
        <v>32</v>
      </c>
      <c r="H162" s="21" t="s">
        <v>391</v>
      </c>
      <c r="I162" s="15" t="s">
        <v>392</v>
      </c>
      <c r="J162" s="6" t="b">
        <f t="shared" ref="J162:J170" si="3">I162&gt;""</f>
        <v>1</v>
      </c>
    </row>
    <row r="163" spans="2:10" x14ac:dyDescent="0.25">
      <c r="B163" s="70" t="s">
        <v>376</v>
      </c>
      <c r="C163" s="71" t="s">
        <v>393</v>
      </c>
      <c r="D163" s="71"/>
      <c r="E163" s="71"/>
      <c r="F163" s="71" t="s">
        <v>14</v>
      </c>
      <c r="G163" s="13" t="s">
        <v>32</v>
      </c>
      <c r="H163" s="22" t="s">
        <v>394</v>
      </c>
      <c r="I163" s="15" t="s">
        <v>395</v>
      </c>
      <c r="J163" s="6" t="b">
        <f t="shared" si="3"/>
        <v>1</v>
      </c>
    </row>
    <row r="164" spans="2:10" x14ac:dyDescent="0.25">
      <c r="B164" s="70" t="s">
        <v>396</v>
      </c>
      <c r="C164" s="71" t="s">
        <v>397</v>
      </c>
      <c r="D164" s="71"/>
      <c r="E164" s="71"/>
      <c r="F164" s="71" t="s">
        <v>14</v>
      </c>
      <c r="G164" s="13" t="s">
        <v>32</v>
      </c>
      <c r="H164" s="21" t="s">
        <v>398</v>
      </c>
      <c r="I164" s="15" t="s">
        <v>399</v>
      </c>
      <c r="J164" s="6" t="b">
        <f t="shared" si="3"/>
        <v>1</v>
      </c>
    </row>
    <row r="165" spans="2:10" x14ac:dyDescent="0.25">
      <c r="B165" s="70" t="s">
        <v>396</v>
      </c>
      <c r="C165" s="71" t="s">
        <v>400</v>
      </c>
      <c r="D165" s="71"/>
      <c r="E165" s="71"/>
      <c r="F165" s="71" t="s">
        <v>14</v>
      </c>
      <c r="G165" s="13" t="s">
        <v>32</v>
      </c>
      <c r="H165" s="21" t="s">
        <v>401</v>
      </c>
      <c r="I165" s="15" t="s">
        <v>373</v>
      </c>
      <c r="J165" s="6" t="b">
        <f t="shared" si="3"/>
        <v>1</v>
      </c>
    </row>
    <row r="166" spans="2:10" x14ac:dyDescent="0.25">
      <c r="B166" s="70" t="s">
        <v>396</v>
      </c>
      <c r="C166" s="71" t="s">
        <v>402</v>
      </c>
      <c r="D166" s="71"/>
      <c r="E166" s="71"/>
      <c r="F166" s="71" t="s">
        <v>14</v>
      </c>
      <c r="G166" s="13" t="s">
        <v>32</v>
      </c>
      <c r="H166" s="22" t="s">
        <v>403</v>
      </c>
      <c r="I166" s="74" t="s">
        <v>404</v>
      </c>
      <c r="J166" s="6" t="b">
        <f t="shared" si="3"/>
        <v>1</v>
      </c>
    </row>
    <row r="167" spans="2:10" x14ac:dyDescent="0.25">
      <c r="B167" s="70" t="s">
        <v>396</v>
      </c>
      <c r="C167" s="71" t="s">
        <v>405</v>
      </c>
      <c r="D167" s="71"/>
      <c r="E167" s="71"/>
      <c r="F167" s="71" t="s">
        <v>14</v>
      </c>
      <c r="G167" s="13" t="s">
        <v>32</v>
      </c>
      <c r="H167" s="21" t="s">
        <v>406</v>
      </c>
      <c r="I167" s="15" t="s">
        <v>407</v>
      </c>
      <c r="J167" s="6" t="b">
        <f t="shared" si="3"/>
        <v>1</v>
      </c>
    </row>
    <row r="168" spans="2:10" x14ac:dyDescent="0.25">
      <c r="B168" s="70" t="s">
        <v>396</v>
      </c>
      <c r="C168" s="71" t="s">
        <v>408</v>
      </c>
      <c r="D168" s="71"/>
      <c r="E168" s="71"/>
      <c r="F168" s="71" t="s">
        <v>14</v>
      </c>
      <c r="G168" s="13" t="s">
        <v>32</v>
      </c>
      <c r="H168" s="22" t="s">
        <v>409</v>
      </c>
      <c r="I168" s="15" t="s">
        <v>410</v>
      </c>
      <c r="J168" s="6" t="b">
        <f t="shared" si="3"/>
        <v>1</v>
      </c>
    </row>
    <row r="169" spans="2:10" x14ac:dyDescent="0.25">
      <c r="B169" s="70" t="s">
        <v>396</v>
      </c>
      <c r="C169" s="71" t="s">
        <v>411</v>
      </c>
      <c r="D169" s="71"/>
      <c r="E169" s="71"/>
      <c r="F169" s="71" t="s">
        <v>14</v>
      </c>
      <c r="G169" s="13" t="s">
        <v>32</v>
      </c>
      <c r="H169" s="21" t="s">
        <v>412</v>
      </c>
      <c r="I169" s="15" t="s">
        <v>373</v>
      </c>
      <c r="J169" s="6" t="b">
        <f t="shared" si="3"/>
        <v>1</v>
      </c>
    </row>
    <row r="170" spans="2:10" x14ac:dyDescent="0.25">
      <c r="B170" s="70" t="s">
        <v>413</v>
      </c>
      <c r="C170" s="71" t="s">
        <v>414</v>
      </c>
      <c r="D170" s="71"/>
      <c r="E170" s="71"/>
      <c r="F170" s="71" t="s">
        <v>14</v>
      </c>
      <c r="G170" s="13" t="s">
        <v>32</v>
      </c>
      <c r="H170" s="75" t="s">
        <v>415</v>
      </c>
      <c r="I170" s="15">
        <v>2</v>
      </c>
      <c r="J170" s="6" t="b">
        <f t="shared" si="3"/>
        <v>0</v>
      </c>
    </row>
    <row r="171" spans="2:10" hidden="1" x14ac:dyDescent="0.25">
      <c r="B171" s="121" t="s">
        <v>416</v>
      </c>
      <c r="C171" s="122"/>
      <c r="D171" s="122"/>
      <c r="E171" s="122"/>
      <c r="F171" s="122"/>
      <c r="G171" s="122"/>
      <c r="H171" s="122"/>
      <c r="I171" s="123"/>
      <c r="J171" s="6"/>
    </row>
    <row r="172" spans="2:10" hidden="1" x14ac:dyDescent="0.25">
      <c r="B172" s="70" t="s">
        <v>417</v>
      </c>
      <c r="C172" s="71" t="s">
        <v>418</v>
      </c>
      <c r="D172" s="71"/>
      <c r="E172" s="71" t="s">
        <v>13</v>
      </c>
      <c r="F172" s="71" t="s">
        <v>14</v>
      </c>
      <c r="G172" s="13" t="s">
        <v>21</v>
      </c>
      <c r="H172" s="21" t="s">
        <v>419</v>
      </c>
      <c r="I172" s="15" t="s">
        <v>333</v>
      </c>
      <c r="J172" s="6"/>
    </row>
    <row r="173" spans="2:10" hidden="1" x14ac:dyDescent="0.25">
      <c r="B173" s="70" t="s">
        <v>417</v>
      </c>
      <c r="C173" s="71" t="s">
        <v>420</v>
      </c>
      <c r="D173" s="71"/>
      <c r="E173" s="71" t="s">
        <v>13</v>
      </c>
      <c r="F173" s="71" t="s">
        <v>14</v>
      </c>
      <c r="G173" s="13" t="s">
        <v>15</v>
      </c>
      <c r="H173" s="21" t="s">
        <v>421</v>
      </c>
      <c r="I173" s="15" t="s">
        <v>422</v>
      </c>
      <c r="J173" s="6"/>
    </row>
    <row r="174" spans="2:10" hidden="1" x14ac:dyDescent="0.25">
      <c r="B174" s="70" t="s">
        <v>417</v>
      </c>
      <c r="C174" s="71" t="s">
        <v>423</v>
      </c>
      <c r="D174" s="71"/>
      <c r="E174" s="71"/>
      <c r="F174" s="71"/>
      <c r="G174" s="13" t="s">
        <v>15</v>
      </c>
      <c r="H174" s="61" t="s">
        <v>424</v>
      </c>
      <c r="I174" s="15"/>
      <c r="J174" s="6"/>
    </row>
    <row r="175" spans="2:10" hidden="1" x14ac:dyDescent="0.25">
      <c r="B175" s="76" t="s">
        <v>425</v>
      </c>
      <c r="C175" s="77" t="s">
        <v>426</v>
      </c>
      <c r="D175" s="77"/>
      <c r="E175" s="77"/>
      <c r="F175" s="77"/>
      <c r="G175" s="13" t="s">
        <v>427</v>
      </c>
      <c r="H175" s="78" t="s">
        <v>428</v>
      </c>
      <c r="I175" s="79"/>
      <c r="J175" s="6"/>
    </row>
    <row r="176" spans="2:10" s="57" customFormat="1" hidden="1" x14ac:dyDescent="0.25">
      <c r="B176" s="41" t="s">
        <v>429</v>
      </c>
      <c r="C176" s="42" t="s">
        <v>430</v>
      </c>
      <c r="D176" s="42"/>
      <c r="E176" s="42"/>
      <c r="F176" s="71" t="s">
        <v>14</v>
      </c>
      <c r="G176" s="13" t="s">
        <v>305</v>
      </c>
      <c r="H176" s="23" t="s">
        <v>431</v>
      </c>
      <c r="I176" s="72" t="s">
        <v>341</v>
      </c>
      <c r="J176" s="6"/>
    </row>
    <row r="177" spans="2:10" s="57" customFormat="1" hidden="1" x14ac:dyDescent="0.25">
      <c r="B177" s="41" t="s">
        <v>429</v>
      </c>
      <c r="C177" s="42" t="s">
        <v>432</v>
      </c>
      <c r="D177" s="42"/>
      <c r="E177" s="42"/>
      <c r="F177" s="71" t="s">
        <v>14</v>
      </c>
      <c r="G177" s="13" t="s">
        <v>305</v>
      </c>
      <c r="H177" s="23" t="s">
        <v>433</v>
      </c>
      <c r="I177" s="17" t="s">
        <v>434</v>
      </c>
      <c r="J177" s="6"/>
    </row>
    <row r="178" spans="2:10" s="57" customFormat="1" hidden="1" x14ac:dyDescent="0.25">
      <c r="B178" s="41" t="s">
        <v>429</v>
      </c>
      <c r="C178" s="42" t="s">
        <v>435</v>
      </c>
      <c r="D178" s="42"/>
      <c r="E178" s="42"/>
      <c r="F178" s="71" t="s">
        <v>14</v>
      </c>
      <c r="G178" s="13" t="s">
        <v>305</v>
      </c>
      <c r="H178" s="73" t="s">
        <v>436</v>
      </c>
      <c r="I178" s="72" t="s">
        <v>341</v>
      </c>
      <c r="J178" s="6"/>
    </row>
    <row r="179" spans="2:10" s="57" customFormat="1" hidden="1" x14ac:dyDescent="0.25">
      <c r="B179" s="41" t="s">
        <v>429</v>
      </c>
      <c r="C179" s="42" t="s">
        <v>437</v>
      </c>
      <c r="D179" s="42"/>
      <c r="E179" s="42"/>
      <c r="F179" s="71" t="s">
        <v>14</v>
      </c>
      <c r="G179" s="13" t="s">
        <v>305</v>
      </c>
      <c r="H179" s="23" t="s">
        <v>438</v>
      </c>
      <c r="I179" s="17" t="s">
        <v>439</v>
      </c>
      <c r="J179" s="6"/>
    </row>
    <row r="180" spans="2:10" hidden="1" x14ac:dyDescent="0.25">
      <c r="B180" s="41" t="s">
        <v>429</v>
      </c>
      <c r="C180" s="67"/>
      <c r="D180" s="67"/>
      <c r="E180" s="67"/>
      <c r="F180" s="71" t="s">
        <v>14</v>
      </c>
      <c r="G180" s="60" t="s">
        <v>305</v>
      </c>
      <c r="H180" s="68" t="s">
        <v>440</v>
      </c>
      <c r="I180" s="69" t="s">
        <v>441</v>
      </c>
      <c r="J180" s="6"/>
    </row>
    <row r="181" spans="2:10" hidden="1" x14ac:dyDescent="0.25">
      <c r="B181" s="121" t="s">
        <v>442</v>
      </c>
      <c r="C181" s="122"/>
      <c r="D181" s="122"/>
      <c r="E181" s="122"/>
      <c r="F181" s="122"/>
      <c r="G181" s="122"/>
      <c r="H181" s="122"/>
      <c r="I181" s="123"/>
      <c r="J181" s="6"/>
    </row>
    <row r="182" spans="2:10" hidden="1" x14ac:dyDescent="0.25">
      <c r="B182" s="19" t="s">
        <v>443</v>
      </c>
      <c r="C182" s="20" t="s">
        <v>444</v>
      </c>
      <c r="D182" s="20"/>
      <c r="E182" s="20"/>
      <c r="F182" s="71" t="s">
        <v>14</v>
      </c>
      <c r="G182" s="13" t="s">
        <v>21</v>
      </c>
      <c r="H182" s="64" t="s">
        <v>445</v>
      </c>
      <c r="I182" s="15" t="s">
        <v>446</v>
      </c>
      <c r="J182" s="6"/>
    </row>
    <row r="183" spans="2:10" hidden="1" x14ac:dyDescent="0.25">
      <c r="B183" s="19" t="s">
        <v>443</v>
      </c>
      <c r="C183" s="20" t="s">
        <v>447</v>
      </c>
      <c r="D183" s="20" t="s">
        <v>13</v>
      </c>
      <c r="E183" s="20"/>
      <c r="F183" s="71" t="s">
        <v>14</v>
      </c>
      <c r="G183" s="13" t="s">
        <v>15</v>
      </c>
      <c r="H183" s="64" t="s">
        <v>448</v>
      </c>
      <c r="I183" s="15" t="s">
        <v>449</v>
      </c>
      <c r="J183" s="6"/>
    </row>
    <row r="184" spans="2:10" hidden="1" x14ac:dyDescent="0.25">
      <c r="B184" s="19" t="s">
        <v>443</v>
      </c>
      <c r="C184" s="20"/>
      <c r="D184" s="20" t="s">
        <v>13</v>
      </c>
      <c r="E184" s="20"/>
      <c r="F184" s="71" t="s">
        <v>14</v>
      </c>
      <c r="G184" s="13" t="s">
        <v>15</v>
      </c>
      <c r="H184" s="64" t="s">
        <v>450</v>
      </c>
      <c r="I184" s="15" t="s">
        <v>451</v>
      </c>
      <c r="J184" s="6"/>
    </row>
    <row r="185" spans="2:10" hidden="1" x14ac:dyDescent="0.25">
      <c r="B185" s="19" t="s">
        <v>443</v>
      </c>
      <c r="C185" s="20" t="s">
        <v>452</v>
      </c>
      <c r="D185" s="20" t="s">
        <v>13</v>
      </c>
      <c r="E185" s="20"/>
      <c r="F185" s="71" t="s">
        <v>14</v>
      </c>
      <c r="G185" s="13" t="s">
        <v>21</v>
      </c>
      <c r="H185" s="64" t="s">
        <v>453</v>
      </c>
      <c r="I185" s="15" t="s">
        <v>454</v>
      </c>
      <c r="J185" s="6"/>
    </row>
    <row r="186" spans="2:10" hidden="1" x14ac:dyDescent="0.25">
      <c r="B186" s="19" t="s">
        <v>443</v>
      </c>
      <c r="C186" s="20" t="s">
        <v>455</v>
      </c>
      <c r="D186" s="20" t="s">
        <v>13</v>
      </c>
      <c r="E186" s="20"/>
      <c r="F186" s="71" t="s">
        <v>14</v>
      </c>
      <c r="G186" s="13" t="s">
        <v>21</v>
      </c>
      <c r="H186" s="64" t="s">
        <v>456</v>
      </c>
      <c r="I186" s="15" t="s">
        <v>457</v>
      </c>
      <c r="J186" s="6"/>
    </row>
    <row r="187" spans="2:10" hidden="1" x14ac:dyDescent="0.25">
      <c r="B187" s="19" t="s">
        <v>458</v>
      </c>
      <c r="C187" s="20" t="s">
        <v>459</v>
      </c>
      <c r="D187" s="20" t="s">
        <v>13</v>
      </c>
      <c r="E187" s="20"/>
      <c r="F187" s="71" t="s">
        <v>14</v>
      </c>
      <c r="G187" s="13" t="s">
        <v>21</v>
      </c>
      <c r="H187" s="64" t="s">
        <v>460</v>
      </c>
      <c r="I187" s="15" t="s">
        <v>454</v>
      </c>
      <c r="J187" s="6"/>
    </row>
    <row r="188" spans="2:10" hidden="1" x14ac:dyDescent="0.25">
      <c r="B188" s="19" t="s">
        <v>458</v>
      </c>
      <c r="C188" s="20" t="s">
        <v>461</v>
      </c>
      <c r="D188" s="20" t="s">
        <v>13</v>
      </c>
      <c r="E188" s="20"/>
      <c r="F188" s="71" t="s">
        <v>14</v>
      </c>
      <c r="G188" s="13" t="s">
        <v>21</v>
      </c>
      <c r="H188" s="64" t="s">
        <v>462</v>
      </c>
      <c r="I188" s="15" t="s">
        <v>463</v>
      </c>
      <c r="J188" s="6"/>
    </row>
    <row r="189" spans="2:10" x14ac:dyDescent="0.25">
      <c r="B189" s="19" t="s">
        <v>458</v>
      </c>
      <c r="C189" s="20" t="s">
        <v>464</v>
      </c>
      <c r="D189" s="20" t="s">
        <v>13</v>
      </c>
      <c r="E189" s="20"/>
      <c r="F189" s="71" t="s">
        <v>14</v>
      </c>
      <c r="G189" s="13" t="s">
        <v>32</v>
      </c>
      <c r="H189" s="64" t="s">
        <v>465</v>
      </c>
      <c r="I189" s="17" t="s">
        <v>384</v>
      </c>
      <c r="J189" s="6" t="b">
        <f>I189&gt;""</f>
        <v>1</v>
      </c>
    </row>
    <row r="190" spans="2:10" hidden="1" x14ac:dyDescent="0.25">
      <c r="B190" s="19" t="s">
        <v>458</v>
      </c>
      <c r="C190" s="20" t="s">
        <v>466</v>
      </c>
      <c r="D190" s="20"/>
      <c r="E190" s="20"/>
      <c r="F190" s="71" t="s">
        <v>14</v>
      </c>
      <c r="G190" s="13" t="s">
        <v>21</v>
      </c>
      <c r="H190" s="64" t="s">
        <v>467</v>
      </c>
      <c r="I190" s="72" t="s">
        <v>341</v>
      </c>
      <c r="J190" s="6"/>
    </row>
    <row r="191" spans="2:10" hidden="1" x14ac:dyDescent="0.25">
      <c r="B191" s="19" t="s">
        <v>458</v>
      </c>
      <c r="C191" s="20" t="s">
        <v>468</v>
      </c>
      <c r="D191" s="20"/>
      <c r="E191" s="20"/>
      <c r="F191" s="71" t="s">
        <v>14</v>
      </c>
      <c r="G191" s="13" t="s">
        <v>21</v>
      </c>
      <c r="H191" s="64" t="s">
        <v>469</v>
      </c>
      <c r="I191" s="72" t="s">
        <v>341</v>
      </c>
      <c r="J191" s="6"/>
    </row>
    <row r="192" spans="2:10" ht="25.5" hidden="1" x14ac:dyDescent="0.25">
      <c r="B192" s="19" t="s">
        <v>470</v>
      </c>
      <c r="C192" s="20" t="s">
        <v>471</v>
      </c>
      <c r="D192" s="20"/>
      <c r="E192" s="20"/>
      <c r="F192" s="71" t="s">
        <v>14</v>
      </c>
      <c r="G192" s="13" t="s">
        <v>472</v>
      </c>
      <c r="H192" s="80" t="s">
        <v>473</v>
      </c>
      <c r="I192" s="15" t="s">
        <v>449</v>
      </c>
      <c r="J192" s="6"/>
    </row>
    <row r="193" spans="2:10" hidden="1" x14ac:dyDescent="0.25">
      <c r="B193" s="121" t="s">
        <v>474</v>
      </c>
      <c r="C193" s="122"/>
      <c r="D193" s="122"/>
      <c r="E193" s="122"/>
      <c r="F193" s="122"/>
      <c r="G193" s="122"/>
      <c r="H193" s="122"/>
      <c r="I193" s="123"/>
      <c r="J193" s="6"/>
    </row>
    <row r="194" spans="2:10" hidden="1" x14ac:dyDescent="0.25">
      <c r="B194" s="41" t="s">
        <v>475</v>
      </c>
      <c r="C194" s="42" t="s">
        <v>476</v>
      </c>
      <c r="D194" s="42"/>
      <c r="E194" s="42" t="s">
        <v>13</v>
      </c>
      <c r="F194" s="42" t="s">
        <v>14</v>
      </c>
      <c r="G194" s="13" t="s">
        <v>305</v>
      </c>
      <c r="H194" s="23" t="s">
        <v>477</v>
      </c>
      <c r="I194" s="17" t="s">
        <v>478</v>
      </c>
      <c r="J194" s="6"/>
    </row>
    <row r="195" spans="2:10" hidden="1" x14ac:dyDescent="0.25">
      <c r="B195" s="41" t="s">
        <v>475</v>
      </c>
      <c r="C195" s="42" t="s">
        <v>479</v>
      </c>
      <c r="D195" s="42"/>
      <c r="E195" s="42"/>
      <c r="F195" s="42" t="s">
        <v>14</v>
      </c>
      <c r="G195" s="13" t="s">
        <v>305</v>
      </c>
      <c r="H195" s="23" t="s">
        <v>480</v>
      </c>
      <c r="I195" s="17" t="s">
        <v>481</v>
      </c>
      <c r="J195" s="6"/>
    </row>
    <row r="196" spans="2:10" hidden="1" x14ac:dyDescent="0.25">
      <c r="B196" s="121" t="s">
        <v>482</v>
      </c>
      <c r="C196" s="122"/>
      <c r="D196" s="122"/>
      <c r="E196" s="122"/>
      <c r="F196" s="122"/>
      <c r="G196" s="122"/>
      <c r="H196" s="122"/>
      <c r="I196" s="123"/>
      <c r="J196" s="6"/>
    </row>
    <row r="197" spans="2:10" hidden="1" x14ac:dyDescent="0.25">
      <c r="B197" s="19" t="s">
        <v>483</v>
      </c>
      <c r="C197" s="13" t="s">
        <v>483</v>
      </c>
      <c r="D197" s="13" t="s">
        <v>13</v>
      </c>
      <c r="E197" s="13"/>
      <c r="F197" s="13" t="s">
        <v>14</v>
      </c>
      <c r="G197" s="13" t="s">
        <v>15</v>
      </c>
      <c r="H197" s="13" t="s">
        <v>484</v>
      </c>
      <c r="I197" s="15" t="s">
        <v>485</v>
      </c>
      <c r="J197" s="6"/>
    </row>
    <row r="198" spans="2:10" hidden="1" x14ac:dyDescent="0.25">
      <c r="B198" s="19" t="s">
        <v>483</v>
      </c>
      <c r="C198" s="13" t="s">
        <v>483</v>
      </c>
      <c r="D198" s="13" t="s">
        <v>13</v>
      </c>
      <c r="E198" s="13"/>
      <c r="F198" s="13" t="s">
        <v>14</v>
      </c>
      <c r="G198" s="13" t="s">
        <v>15</v>
      </c>
      <c r="H198" s="13" t="s">
        <v>486</v>
      </c>
      <c r="I198" s="15" t="s">
        <v>487</v>
      </c>
      <c r="J198" s="6"/>
    </row>
    <row r="199" spans="2:10" ht="25.5" hidden="1" x14ac:dyDescent="0.25">
      <c r="B199" s="19" t="s">
        <v>483</v>
      </c>
      <c r="C199" s="13"/>
      <c r="D199" s="13"/>
      <c r="E199" s="13"/>
      <c r="F199" s="13" t="s">
        <v>14</v>
      </c>
      <c r="G199" s="13" t="s">
        <v>15</v>
      </c>
      <c r="H199" s="81" t="s">
        <v>488</v>
      </c>
      <c r="I199" s="82" t="s">
        <v>184</v>
      </c>
      <c r="J199" s="6"/>
    </row>
    <row r="200" spans="2:10" ht="25.5" hidden="1" x14ac:dyDescent="0.25">
      <c r="B200" s="19" t="s">
        <v>483</v>
      </c>
      <c r="C200" s="13"/>
      <c r="D200" s="13"/>
      <c r="E200" s="13"/>
      <c r="F200" s="13" t="s">
        <v>14</v>
      </c>
      <c r="G200" s="13" t="s">
        <v>15</v>
      </c>
      <c r="H200" s="81" t="s">
        <v>489</v>
      </c>
      <c r="I200" s="82" t="s">
        <v>184</v>
      </c>
      <c r="J200" s="6"/>
    </row>
    <row r="201" spans="2:10" ht="25.5" hidden="1" x14ac:dyDescent="0.25">
      <c r="B201" s="19" t="s">
        <v>483</v>
      </c>
      <c r="C201" s="13"/>
      <c r="D201" s="13"/>
      <c r="E201" s="13"/>
      <c r="F201" s="13"/>
      <c r="G201" s="13" t="s">
        <v>15</v>
      </c>
      <c r="H201" s="81" t="s">
        <v>490</v>
      </c>
      <c r="I201" s="82"/>
      <c r="J201" s="6"/>
    </row>
    <row r="202" spans="2:10" x14ac:dyDescent="0.25">
      <c r="B202" s="19" t="s">
        <v>483</v>
      </c>
      <c r="C202" s="13" t="s">
        <v>483</v>
      </c>
      <c r="D202" s="13"/>
      <c r="E202" s="13"/>
      <c r="F202" s="13" t="s">
        <v>14</v>
      </c>
      <c r="G202" s="13" t="s">
        <v>32</v>
      </c>
      <c r="H202" s="13" t="s">
        <v>491</v>
      </c>
      <c r="I202" s="15" t="s">
        <v>492</v>
      </c>
      <c r="J202" s="6" t="b">
        <f>I202&gt;""</f>
        <v>1</v>
      </c>
    </row>
    <row r="203" spans="2:10" hidden="1" x14ac:dyDescent="0.25">
      <c r="B203" s="19" t="s">
        <v>483</v>
      </c>
      <c r="C203" s="13" t="s">
        <v>483</v>
      </c>
      <c r="D203" s="13"/>
      <c r="E203" s="13"/>
      <c r="F203" s="13" t="s">
        <v>14</v>
      </c>
      <c r="G203" s="13" t="s">
        <v>15</v>
      </c>
      <c r="H203" s="13" t="s">
        <v>493</v>
      </c>
      <c r="I203" s="15" t="s">
        <v>494</v>
      </c>
      <c r="J203" s="6"/>
    </row>
    <row r="204" spans="2:10" hidden="1" x14ac:dyDescent="0.25">
      <c r="B204" s="19" t="s">
        <v>483</v>
      </c>
      <c r="C204" s="13" t="s">
        <v>483</v>
      </c>
      <c r="D204" s="13"/>
      <c r="E204" s="13"/>
      <c r="F204" s="13" t="s">
        <v>14</v>
      </c>
      <c r="G204" s="13" t="s">
        <v>15</v>
      </c>
      <c r="H204" s="13" t="s">
        <v>495</v>
      </c>
      <c r="I204" s="15" t="s">
        <v>496</v>
      </c>
      <c r="J204" s="6"/>
    </row>
    <row r="205" spans="2:10" hidden="1" x14ac:dyDescent="0.25">
      <c r="B205" s="19" t="s">
        <v>483</v>
      </c>
      <c r="C205" s="13" t="s">
        <v>483</v>
      </c>
      <c r="D205" s="13"/>
      <c r="E205" s="13"/>
      <c r="F205" s="13" t="s">
        <v>14</v>
      </c>
      <c r="G205" s="13" t="s">
        <v>15</v>
      </c>
      <c r="H205" s="13" t="s">
        <v>497</v>
      </c>
      <c r="I205" s="15" t="s">
        <v>498</v>
      </c>
      <c r="J205" s="6"/>
    </row>
    <row r="206" spans="2:10" hidden="1" x14ac:dyDescent="0.25">
      <c r="B206" s="19" t="s">
        <v>483</v>
      </c>
      <c r="C206" s="13" t="s">
        <v>483</v>
      </c>
      <c r="D206" s="13"/>
      <c r="E206" s="13"/>
      <c r="F206" s="13" t="s">
        <v>14</v>
      </c>
      <c r="G206" s="13" t="s">
        <v>15</v>
      </c>
      <c r="H206" s="13" t="s">
        <v>499</v>
      </c>
      <c r="I206" s="15" t="s">
        <v>500</v>
      </c>
      <c r="J206" s="6"/>
    </row>
    <row r="207" spans="2:10" hidden="1" x14ac:dyDescent="0.25">
      <c r="B207" s="19" t="s">
        <v>483</v>
      </c>
      <c r="C207" s="13" t="s">
        <v>483</v>
      </c>
      <c r="D207" s="13"/>
      <c r="E207" s="13"/>
      <c r="F207" s="13"/>
      <c r="G207" s="13" t="s">
        <v>21</v>
      </c>
      <c r="H207" s="13" t="s">
        <v>501</v>
      </c>
      <c r="I207" s="15" t="s">
        <v>502</v>
      </c>
      <c r="J207" s="6"/>
    </row>
    <row r="208" spans="2:10" ht="15.75" hidden="1" thickBot="1" x14ac:dyDescent="0.3">
      <c r="B208" s="124"/>
      <c r="C208" s="125"/>
      <c r="D208" s="125"/>
      <c r="E208" s="125"/>
      <c r="F208" s="125"/>
      <c r="G208" s="125"/>
      <c r="H208" s="125"/>
      <c r="I208" s="83" t="s">
        <v>503</v>
      </c>
    </row>
    <row r="209" spans="2:11" x14ac:dyDescent="0.25">
      <c r="C209" s="84"/>
      <c r="D209" s="84"/>
      <c r="E209" s="84"/>
      <c r="F209" s="84"/>
      <c r="G209" s="85"/>
    </row>
    <row r="210" spans="2:11" x14ac:dyDescent="0.25">
      <c r="G210" s="85"/>
      <c r="J210" s="2">
        <f>+COUNTIFS(F113:F202,"x",G113:G202,"MRP Planner")</f>
        <v>25</v>
      </c>
      <c r="K210" s="2">
        <f>SUMPRODUCT((I113:I202&lt;&gt;"")*(F113:F202="x")*(G113:G202=$L$113))</f>
        <v>25</v>
      </c>
    </row>
    <row r="211" spans="2:11" x14ac:dyDescent="0.25">
      <c r="G211" s="85"/>
    </row>
    <row r="212" spans="2:11" x14ac:dyDescent="0.25">
      <c r="C212" s="86"/>
      <c r="D212" s="86"/>
      <c r="E212" s="86"/>
      <c r="F212"/>
      <c r="G212"/>
      <c r="H212"/>
      <c r="I212"/>
    </row>
    <row r="213" spans="2:11" s="3" customFormat="1" x14ac:dyDescent="0.25">
      <c r="B213" s="2"/>
      <c r="C213" s="2"/>
      <c r="D213" s="2"/>
      <c r="E213" s="2"/>
      <c r="F213"/>
      <c r="G213"/>
      <c r="H213"/>
      <c r="I213"/>
      <c r="J213" s="2"/>
    </row>
    <row r="214" spans="2:11" s="3" customFormat="1" x14ac:dyDescent="0.25">
      <c r="B214" s="2"/>
      <c r="C214" s="2"/>
      <c r="D214" s="2"/>
      <c r="E214" s="2"/>
      <c r="F214"/>
      <c r="G214"/>
      <c r="H214"/>
      <c r="I214"/>
      <c r="J214" s="2"/>
    </row>
    <row r="215" spans="2:11" x14ac:dyDescent="0.25">
      <c r="F215"/>
      <c r="G215"/>
      <c r="H215"/>
      <c r="I215"/>
    </row>
    <row r="216" spans="2:11" x14ac:dyDescent="0.25">
      <c r="F216"/>
      <c r="G216"/>
      <c r="H216"/>
      <c r="I216"/>
    </row>
    <row r="217" spans="2:11" x14ac:dyDescent="0.25">
      <c r="F217"/>
      <c r="G217"/>
      <c r="H217"/>
      <c r="I217"/>
    </row>
    <row r="218" spans="2:11" x14ac:dyDescent="0.25">
      <c r="F218"/>
      <c r="G218"/>
      <c r="H218"/>
      <c r="I218"/>
    </row>
  </sheetData>
  <autoFilter ref="B4:I208">
    <filterColumn colId="4">
      <customFilters>
        <customFilter operator="notEqual" val=" "/>
      </customFilters>
    </filterColumn>
    <filterColumn colId="5">
      <filters>
        <filter val="MRP Planner"/>
      </filters>
    </filterColumn>
  </autoFilter>
  <mergeCells count="10">
    <mergeCell ref="B181:I181"/>
    <mergeCell ref="B193:I193"/>
    <mergeCell ref="B196:I196"/>
    <mergeCell ref="B208:H208"/>
    <mergeCell ref="B3:H3"/>
    <mergeCell ref="B5:I5"/>
    <mergeCell ref="B81:I81"/>
    <mergeCell ref="B116:I116"/>
    <mergeCell ref="B139:I139"/>
    <mergeCell ref="B171:I171"/>
  </mergeCells>
  <conditionalFormatting sqref="I173:I174 I140:I142 I130:I137 I197:I198 I207 I179 I43:I47 I49:I51 I35:I38 I144:I147 I9:I12 I202:I203 I124:I125 I117 I127:I128 I177 I40 I182:I183 I185:I188 I149 I151:I170 I119:I122 I54:I67 I70:I80 I14:I33">
    <cfRule type="notContainsBlanks" dxfId="54" priority="54">
      <formula>LEN(TRIM(I9))&gt;0</formula>
    </cfRule>
  </conditionalFormatting>
  <conditionalFormatting sqref="I177 I179">
    <cfRule type="notContainsBlanks" dxfId="53" priority="53">
      <formula>LEN(TRIM(I177))&gt;0</formula>
    </cfRule>
  </conditionalFormatting>
  <conditionalFormatting sqref="I129">
    <cfRule type="notContainsBlanks" dxfId="52" priority="52">
      <formula>LEN(TRIM(I129))&gt;0</formula>
    </cfRule>
  </conditionalFormatting>
  <conditionalFormatting sqref="I204:I206">
    <cfRule type="notContainsBlanks" dxfId="51" priority="51">
      <formula>LEN(TRIM(I204))&gt;0</formula>
    </cfRule>
  </conditionalFormatting>
  <conditionalFormatting sqref="I190">
    <cfRule type="notContainsBlanks" dxfId="50" priority="50">
      <formula>LEN(TRIM(I190))&gt;0</formula>
    </cfRule>
  </conditionalFormatting>
  <conditionalFormatting sqref="I191:I192">
    <cfRule type="notContainsBlanks" dxfId="49" priority="49">
      <formula>LEN(TRIM(I191))&gt;0</formula>
    </cfRule>
  </conditionalFormatting>
  <conditionalFormatting sqref="I178">
    <cfRule type="notContainsBlanks" dxfId="48" priority="48">
      <formula>LEN(TRIM(I178))&gt;0</formula>
    </cfRule>
  </conditionalFormatting>
  <conditionalFormatting sqref="I143">
    <cfRule type="notContainsBlanks" dxfId="47" priority="47">
      <formula>LEN(TRIM(I143))&gt;0</formula>
    </cfRule>
  </conditionalFormatting>
  <conditionalFormatting sqref="I42">
    <cfRule type="notContainsBlanks" dxfId="46" priority="46">
      <formula>LEN(TRIM(I42))&gt;0</formula>
    </cfRule>
  </conditionalFormatting>
  <conditionalFormatting sqref="I42">
    <cfRule type="notContainsBlanks" dxfId="45" priority="45">
      <formula>LEN(TRIM(I42))&gt;0</formula>
    </cfRule>
  </conditionalFormatting>
  <conditionalFormatting sqref="I42">
    <cfRule type="notContainsBlanks" dxfId="44" priority="44">
      <formula>LEN(TRIM(I42))&gt;0</formula>
    </cfRule>
  </conditionalFormatting>
  <conditionalFormatting sqref="I52">
    <cfRule type="notContainsBlanks" dxfId="43" priority="37">
      <formula>LEN(TRIM(I52))&gt;0</formula>
    </cfRule>
  </conditionalFormatting>
  <conditionalFormatting sqref="I52">
    <cfRule type="notContainsBlanks" dxfId="42" priority="36">
      <formula>LEN(TRIM(I52))&gt;0</formula>
    </cfRule>
  </conditionalFormatting>
  <conditionalFormatting sqref="I53">
    <cfRule type="notContainsBlanks" dxfId="41" priority="43">
      <formula>LEN(TRIM(I53))&gt;0</formula>
    </cfRule>
  </conditionalFormatting>
  <conditionalFormatting sqref="I53">
    <cfRule type="notContainsBlanks" dxfId="40" priority="42">
      <formula>LEN(TRIM(I53))&gt;0</formula>
    </cfRule>
  </conditionalFormatting>
  <conditionalFormatting sqref="I69">
    <cfRule type="notContainsBlanks" dxfId="39" priority="41">
      <formula>LEN(TRIM(I69))&gt;0</formula>
    </cfRule>
  </conditionalFormatting>
  <conditionalFormatting sqref="I69">
    <cfRule type="notContainsBlanks" dxfId="38" priority="40">
      <formula>LEN(TRIM(I69))&gt;0</formula>
    </cfRule>
  </conditionalFormatting>
  <conditionalFormatting sqref="I68">
    <cfRule type="notContainsBlanks" dxfId="37" priority="39">
      <formula>LEN(TRIM(I68))&gt;0</formula>
    </cfRule>
  </conditionalFormatting>
  <conditionalFormatting sqref="I68">
    <cfRule type="notContainsBlanks" dxfId="36" priority="38">
      <formula>LEN(TRIM(I68))&gt;0</formula>
    </cfRule>
  </conditionalFormatting>
  <conditionalFormatting sqref="I41">
    <cfRule type="notContainsBlanks" dxfId="35" priority="35">
      <formula>LEN(TRIM(I41))&gt;0</formula>
    </cfRule>
  </conditionalFormatting>
  <conditionalFormatting sqref="I41">
    <cfRule type="notContainsBlanks" dxfId="34" priority="34">
      <formula>LEN(TRIM(I41))&gt;0</formula>
    </cfRule>
  </conditionalFormatting>
  <conditionalFormatting sqref="I48">
    <cfRule type="notContainsBlanks" dxfId="33" priority="33">
      <formula>LEN(TRIM(I48))&gt;0</formula>
    </cfRule>
  </conditionalFormatting>
  <conditionalFormatting sqref="I84">
    <cfRule type="notContainsBlanks" dxfId="32" priority="32">
      <formula>LEN(TRIM(I84))&gt;0</formula>
    </cfRule>
  </conditionalFormatting>
  <conditionalFormatting sqref="I176">
    <cfRule type="notContainsBlanks" dxfId="31" priority="31">
      <formula>LEN(TRIM(I176))&gt;0</formula>
    </cfRule>
  </conditionalFormatting>
  <conditionalFormatting sqref="I87">
    <cfRule type="notContainsBlanks" dxfId="30" priority="30">
      <formula>LEN(TRIM(I87))&gt;0</formula>
    </cfRule>
  </conditionalFormatting>
  <conditionalFormatting sqref="I13">
    <cfRule type="notContainsBlanks" dxfId="29" priority="29">
      <formula>LEN(TRIM(I13))&gt;0</formula>
    </cfRule>
  </conditionalFormatting>
  <conditionalFormatting sqref="I34">
    <cfRule type="notContainsBlanks" dxfId="28" priority="28">
      <formula>LEN(TRIM(I34))&gt;0</formula>
    </cfRule>
  </conditionalFormatting>
  <conditionalFormatting sqref="I123">
    <cfRule type="notContainsBlanks" dxfId="27" priority="27">
      <formula>LEN(TRIM(I123))&gt;0</formula>
    </cfRule>
  </conditionalFormatting>
  <conditionalFormatting sqref="I195">
    <cfRule type="notContainsBlanks" dxfId="26" priority="26">
      <formula>LEN(TRIM(I195))&gt;0</formula>
    </cfRule>
  </conditionalFormatting>
  <conditionalFormatting sqref="I195">
    <cfRule type="notContainsBlanks" dxfId="25" priority="25">
      <formula>LEN(TRIM(I195))&gt;0</formula>
    </cfRule>
  </conditionalFormatting>
  <conditionalFormatting sqref="I194">
    <cfRule type="notContainsBlanks" dxfId="24" priority="24">
      <formula>LEN(TRIM(I194))&gt;0</formula>
    </cfRule>
  </conditionalFormatting>
  <conditionalFormatting sqref="I126">
    <cfRule type="notContainsBlanks" dxfId="23" priority="23">
      <formula>LEN(TRIM(I126))&gt;0</formula>
    </cfRule>
  </conditionalFormatting>
  <conditionalFormatting sqref="I172">
    <cfRule type="notContainsBlanks" dxfId="22" priority="21">
      <formula>LEN(TRIM(I172))&gt;0</formula>
    </cfRule>
  </conditionalFormatting>
  <conditionalFormatting sqref="I180">
    <cfRule type="notContainsBlanks" dxfId="21" priority="20">
      <formula>LEN(TRIM(I180))&gt;0</formula>
    </cfRule>
  </conditionalFormatting>
  <conditionalFormatting sqref="I180">
    <cfRule type="notContainsBlanks" dxfId="20" priority="19">
      <formula>LEN(TRIM(I180))&gt;0</formula>
    </cfRule>
  </conditionalFormatting>
  <conditionalFormatting sqref="I106">
    <cfRule type="notContainsBlanks" dxfId="19" priority="18">
      <formula>LEN(TRIM(I106))&gt;0</formula>
    </cfRule>
  </conditionalFormatting>
  <conditionalFormatting sqref="I112">
    <cfRule type="notContainsBlanks" dxfId="18" priority="17">
      <formula>LEN(TRIM(I112))&gt;0</formula>
    </cfRule>
  </conditionalFormatting>
  <conditionalFormatting sqref="I39">
    <cfRule type="notContainsBlanks" dxfId="17" priority="16">
      <formula>LEN(TRIM(I39))&gt;0</formula>
    </cfRule>
  </conditionalFormatting>
  <conditionalFormatting sqref="I184">
    <cfRule type="notContainsBlanks" dxfId="16" priority="15">
      <formula>LEN(TRIM(I184))&gt;0</formula>
    </cfRule>
  </conditionalFormatting>
  <conditionalFormatting sqref="I6">
    <cfRule type="notContainsBlanks" dxfId="15" priority="14">
      <formula>LEN(TRIM(I6))&gt;0</formula>
    </cfRule>
  </conditionalFormatting>
  <conditionalFormatting sqref="I175">
    <cfRule type="notContainsBlanks" dxfId="14" priority="12">
      <formula>LEN(TRIM(I175))&gt;0</formula>
    </cfRule>
    <cfRule type="cellIs" dxfId="13" priority="13" operator="equal">
      <formula>""""""</formula>
    </cfRule>
  </conditionalFormatting>
  <conditionalFormatting sqref="I189">
    <cfRule type="notContainsBlanks" dxfId="12" priority="11">
      <formula>LEN(TRIM(I189))&gt;0</formula>
    </cfRule>
  </conditionalFormatting>
  <conditionalFormatting sqref="I189">
    <cfRule type="notContainsBlanks" dxfId="11" priority="10">
      <formula>LEN(TRIM(I189))&gt;0</formula>
    </cfRule>
  </conditionalFormatting>
  <conditionalFormatting sqref="I108 I110:I111">
    <cfRule type="notContainsBlanks" dxfId="10" priority="9">
      <formula>LEN(TRIM(I108))&gt;0</formula>
    </cfRule>
  </conditionalFormatting>
  <conditionalFormatting sqref="I107">
    <cfRule type="notContainsBlanks" dxfId="9" priority="8">
      <formula>LEN(TRIM(I107))&gt;0</formula>
    </cfRule>
  </conditionalFormatting>
  <conditionalFormatting sqref="I109">
    <cfRule type="notContainsBlanks" dxfId="8" priority="7">
      <formula>LEN(TRIM(I109))&gt;0</formula>
    </cfRule>
  </conditionalFormatting>
  <conditionalFormatting sqref="I138">
    <cfRule type="notContainsBlanks" dxfId="7" priority="6">
      <formula>LEN(TRIM(I138))&gt;0</formula>
    </cfRule>
  </conditionalFormatting>
  <conditionalFormatting sqref="I115">
    <cfRule type="notContainsBlanks" dxfId="6" priority="5">
      <formula>LEN(TRIM(I115))&gt;0</formula>
    </cfRule>
  </conditionalFormatting>
  <conditionalFormatting sqref="I150">
    <cfRule type="notContainsBlanks" dxfId="5" priority="4">
      <formula>LEN(TRIM(I150))&gt;0</formula>
    </cfRule>
  </conditionalFormatting>
  <conditionalFormatting sqref="I113">
    <cfRule type="notContainsBlanks" dxfId="4" priority="3">
      <formula>LEN(TRIM(I113))&gt;0</formula>
    </cfRule>
  </conditionalFormatting>
  <conditionalFormatting sqref="I118">
    <cfRule type="notContainsBlanks" dxfId="3" priority="2">
      <formula>LEN(TRIM(I118))&gt;0</formula>
    </cfRule>
  </conditionalFormatting>
  <conditionalFormatting sqref="I7">
    <cfRule type="notContainsBlanks" dxfId="2" priority="1">
      <formula>LEN(TRIM(I7))&gt;0</formula>
    </cfRule>
  </conditionalFormatting>
  <dataValidations count="56">
    <dataValidation type="list" allowBlank="1" showInputMessage="1" showErrorMessage="1" sqref="I105">
      <formula1>Product_Group</formula1>
    </dataValidation>
    <dataValidation type="list" allowBlank="1" showInputMessage="1" showErrorMessage="1" sqref="I86">
      <formula1>Substance</formula1>
    </dataValidation>
    <dataValidation type="list" allowBlank="1" showInputMessage="1" showErrorMessage="1" sqref="I180">
      <formula1>InspOEM</formula1>
    </dataValidation>
    <dataValidation type="list" allowBlank="1" showInputMessage="1" showErrorMessage="1" sqref="I118">
      <formula1>XCHAIN</formula1>
    </dataValidation>
    <dataValidation type="list" allowBlank="1" showInputMessage="1" showErrorMessage="1" sqref="I150">
      <formula1>LSZEFP</formula1>
    </dataValidation>
    <dataValidation type="list" allowBlank="1" showInputMessage="1" showErrorMessage="1" sqref="I107 I109">
      <formula1>CLASS_SANCTION</formula1>
    </dataValidation>
    <dataValidation type="list" allowBlank="1" showInputMessage="1" showErrorMessage="1" sqref="I189">
      <formula1>SPECIALFERT</formula1>
    </dataValidation>
    <dataValidation type="list" allowBlank="1" showInputMessage="1" showErrorMessage="1" sqref="I175">
      <formula1>HAZARD</formula1>
    </dataValidation>
    <dataValidation type="textLength" operator="lessThanOrEqual" allowBlank="1" showInputMessage="1" showErrorMessage="1" error="Material Description can not be longer as 18 characters" sqref="I6">
      <formula1>18</formula1>
    </dataValidation>
    <dataValidation type="list" allowBlank="1" showInputMessage="1" showErrorMessage="1" sqref="I114">
      <formula1>HAWABATCH</formula1>
    </dataValidation>
    <dataValidation type="list" allowBlank="1" showInputMessage="1" showErrorMessage="1" sqref="I148">
      <formula1>MAPGR</formula1>
    </dataValidation>
    <dataValidation type="list" allowBlank="1" showInputMessage="1" showErrorMessage="1" sqref="I132">
      <formula1>loadingGR</formula1>
    </dataValidation>
    <dataValidation type="list" allowBlank="1" showInputMessage="1" showErrorMessage="1" sqref="I194">
      <formula1>SERIAL</formula1>
    </dataValidation>
    <dataValidation type="list" allowBlank="1" showInputMessage="1" showErrorMessage="1" sqref="I102">
      <formula1>bebat4</formula1>
    </dataValidation>
    <dataValidation type="list" allowBlank="1" showInputMessage="1" showErrorMessage="1" sqref="I99">
      <formula1>bebat3</formula1>
    </dataValidation>
    <dataValidation type="list" allowBlank="1" showInputMessage="1" showErrorMessage="1" sqref="I96">
      <formula1>bebat2</formula1>
    </dataValidation>
    <dataValidation type="list" allowBlank="1" showInputMessage="1" showErrorMessage="1" sqref="I93">
      <formula1>bebat1</formula1>
    </dataValidation>
    <dataValidation type="list" allowBlank="1" showInputMessage="1" showErrorMessage="1" sqref="I144">
      <formula1>source</formula1>
    </dataValidation>
    <dataValidation type="list" allowBlank="1" showInputMessage="1" showErrorMessage="1" sqref="I131">
      <formula1>Batch</formula1>
    </dataValidation>
    <dataValidation type="list" allowBlank="1" showInputMessage="1" showErrorMessage="1" sqref="I177">
      <formula1>Ctrlkey</formula1>
    </dataValidation>
    <dataValidation type="list" allowBlank="1" showInputMessage="1" showErrorMessage="1" sqref="I185 I187">
      <formula1>ACCC</formula1>
    </dataValidation>
    <dataValidation type="list" allowBlank="1" showInputMessage="1" showErrorMessage="1" sqref="I135">
      <formula1>PROC</formula1>
    </dataValidation>
    <dataValidation type="list" allowBlank="1" showInputMessage="1" showErrorMessage="1" sqref="I92">
      <formula1>LPPFR</formula1>
    </dataValidation>
    <dataValidation type="list" allowBlank="1" showInputMessage="1" showErrorMessage="1" sqref="I84">
      <formula1>Z_LEGAL</formula1>
    </dataValidation>
    <dataValidation type="list" allowBlank="1" showInputMessage="1" showErrorMessage="1" sqref="I14">
      <formula1>SALES</formula1>
    </dataValidation>
    <dataValidation type="list" allowBlank="1" showInputMessage="1" showErrorMessage="1" sqref="I18 I12:I13">
      <formula1>PlantHAWA</formula1>
    </dataValidation>
    <dataValidation type="list" allowBlank="1" showInputMessage="1" showErrorMessage="1" sqref="I17">
      <formula1>zeroHtwenty</formula1>
    </dataValidation>
    <dataValidation type="list" allowBlank="1" showInputMessage="1" showErrorMessage="1" sqref="I33">
      <formula1>MATGROEM</formula1>
    </dataValidation>
    <dataValidation type="list" allowBlank="1" showInputMessage="1" showErrorMessage="1" sqref="I87 I106 I115 I138 I112:I113">
      <formula1>Z_SPARE</formula1>
    </dataValidation>
    <dataValidation type="list" allowBlank="1" showInputMessage="1" showErrorMessage="1" sqref="I85">
      <formula1>Z_REACH_FLAG</formula1>
    </dataValidation>
    <dataValidation type="list" allowBlank="1" showInputMessage="1" showErrorMessage="1" sqref="I88">
      <formula1>Z_STER</formula1>
    </dataValidation>
    <dataValidation type="list" allowBlank="1" showInputMessage="1" showErrorMessage="1" sqref="I82">
      <formula1>Z_CE</formula1>
    </dataValidation>
    <dataValidation type="list" allowBlank="1" showInputMessage="1" showErrorMessage="1" sqref="I45">
      <formula1>GENCAT1</formula1>
    </dataValidation>
    <dataValidation type="list" allowBlank="1" showInputMessage="1" showErrorMessage="1" sqref="I49 I65">
      <formula1>AltUoM</formula1>
    </dataValidation>
    <dataValidation type="list" allowBlank="1" showInputMessage="1" showErrorMessage="1" sqref="I120">
      <formula1>ROUND</formula1>
    </dataValidation>
    <dataValidation type="list" allowBlank="1" showInputMessage="1" showErrorMessage="1" sqref="I128">
      <formula1>BEBAT</formula1>
    </dataValidation>
    <dataValidation type="list" allowBlank="1" showInputMessage="1" showErrorMessage="1" sqref="I130">
      <formula1>TRANSGR</formula1>
    </dataValidation>
    <dataValidation type="list" allowBlank="1" showInputMessage="1" showErrorMessage="1" sqref="I125">
      <formula1>GI</formula1>
    </dataValidation>
    <dataValidation type="list" allowBlank="1" showInputMessage="1" showErrorMessage="1" sqref="I129 I199:I200">
      <formula1>YN</formula1>
    </dataValidation>
    <dataValidation type="list" allowBlank="1" showInputMessage="1" showErrorMessage="1" sqref="I141">
      <formula1>PGROUP</formula1>
    </dataValidation>
    <dataValidation type="list" allowBlank="1" showInputMessage="1" showErrorMessage="1" sqref="I134">
      <formula1>SerialNuprof</formula1>
    </dataValidation>
    <dataValidation type="list" allowBlank="1" showInputMessage="1" showErrorMessage="1" sqref="I46">
      <formula1>MS</formula1>
    </dataValidation>
    <dataValidation type="list" allowBlank="1" showInputMessage="1" showErrorMessage="1" sqref="I146">
      <formula1>MRPHAWA</formula1>
    </dataValidation>
    <dataValidation type="list" allowBlank="1" showInputMessage="1" showErrorMessage="1" sqref="I147">
      <formula1>MRPCO_OEM</formula1>
    </dataValidation>
    <dataValidation type="list" allowBlank="1" showInputMessage="1" showErrorMessage="1" sqref="I158">
      <formula1>Fremd</formula1>
    </dataValidation>
    <dataValidation type="list" allowBlank="1" showInputMessage="1" showErrorMessage="1" sqref="I156">
      <formula1>fxdlotsize</formula1>
    </dataValidation>
    <dataValidation type="list" allowBlank="1" showInputMessage="1" showErrorMessage="1" sqref="I159">
      <formula1>SpecProc</formula1>
    </dataValidation>
    <dataValidation type="list" allowBlank="1" showInputMessage="1" showErrorMessage="1" sqref="I160">
      <formula1>defaultstor</formula1>
    </dataValidation>
    <dataValidation type="list" allowBlank="1" showInputMessage="1" showErrorMessage="1" sqref="I162">
      <formula1>zerothree</formula1>
    </dataValidation>
    <dataValidation type="list" allowBlank="1" showInputMessage="1" showErrorMessage="1" sqref="I165 I169">
      <formula1>zerosixty</formula1>
    </dataValidation>
    <dataValidation type="list" allowBlank="1" showInputMessage="1" showErrorMessage="1" sqref="I168">
      <formula1>zerone</formula1>
    </dataValidation>
    <dataValidation type="list" allowBlank="1" showInputMessage="1" showErrorMessage="1" sqref="I164">
      <formula1>zerotwo</formula1>
    </dataValidation>
    <dataValidation type="list" allowBlank="1" showInputMessage="1" showErrorMessage="1" sqref="I167">
      <formula1>planningstratgr</formula1>
    </dataValidation>
    <dataValidation type="list" allowBlank="1" showInputMessage="1" showErrorMessage="1" sqref="I174">
      <formula1>TEMP</formula1>
    </dataValidation>
    <dataValidation type="list" allowBlank="1" showInputMessage="1" showErrorMessage="1" sqref="I186">
      <formula1>ValClass</formula1>
    </dataValidation>
    <dataValidation type="list" allowBlank="1" showInputMessage="1" showErrorMessage="1" sqref="I188">
      <formula1>ORI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portrait" r:id="rId1"/>
  <headerFooter>
    <oddFooter>&amp;LVersion 5&amp;C&amp;P&amp;R&amp;A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55" id="{6A6BA88E-3A0D-4BD4-B72B-9C8297F99869}">
            <xm:f>LEN(TRIM('https://terumoemea.sharepoint.com/sites/teamrooms/masterdatacreation/Data files/[QS-702+-+FORMS_TEST_ROH_INCORRECT_ 27062017 partly hided.xlsm]QS-702G FERT-Fin. Goods Belgium'!#REF!))&gt;0</xm:f>
            <x14:dxf>
              <fill>
                <patternFill>
                  <bgColor theme="0" tint="-0.14996795556505021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notContainsBlanks" priority="22" id="{A5FAC183-BCA4-4D34-ABF9-BCB7B478C785}">
            <xm:f>LEN(TRIM('https://terumoemea.sharepoint.com/sites/teamrooms/masterdatacreation/Data files/[QS-702+-+FORMS_TEST_ROH_INCORRECT_ 27062017 partly hided.xlsm]QS-702C HAWA OCP-Trading Goods'!#REF!))&gt;0</xm:f>
            <x14:dxf>
              <fill>
                <patternFill>
                  <bgColor theme="0" tint="-0.14996795556505021"/>
                </patternFill>
              </fill>
            </x14:dxf>
          </x14:cfRule>
          <xm:sqref>I148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'[2]Data Validation'!#REF!</xm:f>
          </x14:formula1>
          <xm:sqref>G172:G180 G140:G170 G195 G6:G80 G197:G207 G182:G192 G117:G138 G82:G115 L113</xm:sqref>
        </x14:dataValidation>
        <x14:dataValidation type="list" allowBlank="1" showInputMessage="1" showErrorMessage="1">
          <x14:formula1>
            <xm:f>'[4]Data Validation'!#REF!</xm:f>
          </x14:formula1>
          <xm:sqref>G194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Sharepoint</vt:lpstr>
      <vt:lpstr>QS-702D HAWA OEM-Trading Goods</vt:lpstr>
      <vt:lpstr>SH_AVG</vt:lpstr>
      <vt:lpstr>SH_ITEM</vt:lpstr>
      <vt:lpstr>SH_NEXT</vt:lpstr>
      <vt:lpstr>SH_QTY</vt:lpstr>
      <vt:lpstr>SH_SAP_ITEM</vt:lpstr>
      <vt:lpstr>SH_TAB</vt:lpstr>
      <vt:lpstr>'QS-702D HAWA OEM-Trading Goods'!Заголовки_для_печати</vt:lpstr>
    </vt:vector>
  </TitlesOfParts>
  <Company>Terumo Europe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 Svetlana</dc:creator>
  <cp:lastModifiedBy>ГАВ</cp:lastModifiedBy>
  <dcterms:created xsi:type="dcterms:W3CDTF">2017-08-09T06:48:55Z</dcterms:created>
  <dcterms:modified xsi:type="dcterms:W3CDTF">2017-08-09T07:29:48Z</dcterms:modified>
</cp:coreProperties>
</file>