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rotenko_e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1" i="1" l="1"/>
  <c r="C181" i="1"/>
  <c r="L180" i="1"/>
  <c r="Q180" i="1" s="1"/>
  <c r="K180" i="1"/>
  <c r="Q179" i="1"/>
  <c r="L179" i="1"/>
  <c r="K179" i="1"/>
  <c r="L178" i="1"/>
  <c r="Q178" i="1" s="1"/>
  <c r="K178" i="1"/>
  <c r="L177" i="1"/>
  <c r="Q177" i="1" s="1"/>
  <c r="K177" i="1"/>
  <c r="L176" i="1"/>
  <c r="Q176" i="1" s="1"/>
  <c r="K176" i="1"/>
  <c r="Q175" i="1"/>
  <c r="L175" i="1"/>
  <c r="K175" i="1"/>
  <c r="L174" i="1"/>
  <c r="Q174" i="1" s="1"/>
  <c r="K174" i="1"/>
  <c r="L173" i="1"/>
  <c r="Q173" i="1" s="1"/>
  <c r="K173" i="1"/>
  <c r="L172" i="1"/>
  <c r="Q172" i="1" s="1"/>
  <c r="K172" i="1"/>
  <c r="Q171" i="1"/>
  <c r="L171" i="1"/>
  <c r="K171" i="1"/>
  <c r="L170" i="1"/>
  <c r="Q170" i="1" s="1"/>
  <c r="K170" i="1"/>
  <c r="L169" i="1"/>
  <c r="Q169" i="1" s="1"/>
  <c r="K169" i="1"/>
  <c r="L168" i="1"/>
  <c r="Q168" i="1" s="1"/>
  <c r="K168" i="1"/>
  <c r="Q167" i="1"/>
  <c r="L167" i="1"/>
  <c r="K167" i="1"/>
  <c r="L166" i="1"/>
  <c r="Q166" i="1" s="1"/>
  <c r="K166" i="1"/>
  <c r="L164" i="1"/>
  <c r="Q164" i="1" s="1"/>
  <c r="K164" i="1"/>
  <c r="L163" i="1"/>
  <c r="Q163" i="1" s="1"/>
  <c r="K163" i="1"/>
  <c r="Q162" i="1"/>
  <c r="L162" i="1"/>
  <c r="K162" i="1"/>
  <c r="L161" i="1"/>
  <c r="Q161" i="1" s="1"/>
  <c r="K161" i="1"/>
  <c r="L160" i="1"/>
  <c r="Q160" i="1" s="1"/>
  <c r="K160" i="1"/>
  <c r="L159" i="1"/>
  <c r="Q159" i="1" s="1"/>
  <c r="K159" i="1"/>
  <c r="Q158" i="1"/>
  <c r="L158" i="1"/>
  <c r="K158" i="1"/>
  <c r="L157" i="1"/>
  <c r="Q157" i="1" s="1"/>
  <c r="K157" i="1"/>
  <c r="L156" i="1"/>
  <c r="Q156" i="1" s="1"/>
  <c r="K156" i="1"/>
  <c r="L155" i="1"/>
  <c r="Q155" i="1" s="1"/>
  <c r="K155" i="1"/>
  <c r="Q154" i="1"/>
  <c r="L154" i="1"/>
  <c r="K154" i="1"/>
  <c r="L153" i="1"/>
  <c r="Q153" i="1" s="1"/>
  <c r="K153" i="1"/>
  <c r="L152" i="1"/>
  <c r="Q152" i="1" s="1"/>
  <c r="K152" i="1"/>
  <c r="L151" i="1"/>
  <c r="Q151" i="1" s="1"/>
  <c r="K151" i="1"/>
  <c r="Q150" i="1"/>
  <c r="L150" i="1"/>
  <c r="K150" i="1"/>
  <c r="L149" i="1"/>
  <c r="Q149" i="1" s="1"/>
  <c r="K149" i="1"/>
  <c r="L148" i="1"/>
  <c r="Q148" i="1" s="1"/>
  <c r="K148" i="1"/>
  <c r="L147" i="1"/>
  <c r="Q147" i="1" s="1"/>
  <c r="K147" i="1"/>
  <c r="Q146" i="1"/>
  <c r="L146" i="1"/>
  <c r="K146" i="1"/>
  <c r="L145" i="1"/>
  <c r="Q145" i="1" s="1"/>
  <c r="K145" i="1"/>
  <c r="L144" i="1"/>
  <c r="Q144" i="1" s="1"/>
  <c r="K144" i="1"/>
  <c r="L143" i="1"/>
  <c r="Q143" i="1" s="1"/>
  <c r="K143" i="1"/>
  <c r="Q142" i="1"/>
  <c r="L142" i="1"/>
  <c r="K142" i="1"/>
  <c r="L141" i="1"/>
  <c r="Q141" i="1" s="1"/>
  <c r="K141" i="1"/>
  <c r="Q140" i="1"/>
  <c r="L140" i="1"/>
  <c r="K140" i="1"/>
  <c r="L139" i="1"/>
  <c r="Q139" i="1" s="1"/>
  <c r="K139" i="1"/>
  <c r="Q138" i="1"/>
  <c r="L138" i="1"/>
  <c r="K138" i="1"/>
  <c r="L137" i="1"/>
  <c r="Q137" i="1" s="1"/>
  <c r="K137" i="1"/>
  <c r="Q136" i="1"/>
  <c r="L136" i="1"/>
  <c r="K136" i="1"/>
  <c r="L135" i="1"/>
  <c r="Q135" i="1" s="1"/>
  <c r="K135" i="1"/>
  <c r="Q134" i="1"/>
  <c r="L134" i="1"/>
  <c r="K134" i="1"/>
  <c r="L133" i="1"/>
  <c r="Q133" i="1" s="1"/>
  <c r="K133" i="1"/>
  <c r="Q132" i="1"/>
  <c r="L132" i="1"/>
  <c r="K132" i="1"/>
  <c r="L131" i="1"/>
  <c r="Q131" i="1" s="1"/>
  <c r="K131" i="1"/>
  <c r="Q130" i="1"/>
  <c r="L130" i="1"/>
  <c r="K130" i="1"/>
  <c r="L129" i="1"/>
  <c r="Q129" i="1" s="1"/>
  <c r="K129" i="1"/>
  <c r="Q128" i="1"/>
  <c r="L128" i="1"/>
  <c r="K128" i="1"/>
  <c r="L127" i="1"/>
  <c r="Q127" i="1" s="1"/>
  <c r="K127" i="1"/>
  <c r="Q126" i="1"/>
  <c r="L126" i="1"/>
  <c r="K126" i="1"/>
  <c r="L125" i="1"/>
  <c r="Q125" i="1" s="1"/>
  <c r="K125" i="1"/>
  <c r="Q124" i="1"/>
  <c r="L124" i="1"/>
  <c r="K124" i="1"/>
  <c r="L123" i="1"/>
  <c r="Q123" i="1" s="1"/>
  <c r="K123" i="1"/>
  <c r="Q122" i="1"/>
  <c r="L122" i="1"/>
  <c r="K122" i="1"/>
  <c r="L121" i="1"/>
  <c r="Q121" i="1" s="1"/>
  <c r="K121" i="1"/>
  <c r="Q120" i="1"/>
  <c r="L120" i="1"/>
  <c r="K120" i="1"/>
  <c r="L119" i="1"/>
  <c r="Q119" i="1" s="1"/>
  <c r="K119" i="1"/>
  <c r="Q118" i="1"/>
  <c r="L118" i="1"/>
  <c r="K118" i="1"/>
  <c r="L117" i="1"/>
  <c r="Q117" i="1" s="1"/>
  <c r="K117" i="1"/>
  <c r="Q116" i="1"/>
  <c r="L116" i="1"/>
  <c r="K116" i="1"/>
  <c r="L115" i="1"/>
  <c r="Q115" i="1" s="1"/>
  <c r="K115" i="1"/>
  <c r="Q114" i="1"/>
  <c r="L114" i="1"/>
  <c r="K114" i="1"/>
  <c r="L113" i="1"/>
  <c r="Q113" i="1" s="1"/>
  <c r="K113" i="1"/>
  <c r="Q112" i="1"/>
  <c r="L112" i="1"/>
  <c r="K112" i="1"/>
  <c r="L111" i="1"/>
  <c r="Q111" i="1" s="1"/>
  <c r="K111" i="1"/>
  <c r="Q110" i="1"/>
  <c r="L110" i="1"/>
  <c r="K110" i="1"/>
  <c r="L109" i="1"/>
  <c r="Q109" i="1" s="1"/>
  <c r="K109" i="1"/>
  <c r="Q108" i="1"/>
  <c r="L108" i="1"/>
  <c r="K108" i="1"/>
  <c r="L107" i="1"/>
  <c r="Q107" i="1" s="1"/>
  <c r="K107" i="1"/>
  <c r="Q106" i="1"/>
  <c r="L106" i="1"/>
  <c r="K106" i="1"/>
  <c r="L105" i="1"/>
  <c r="Q105" i="1" s="1"/>
  <c r="K105" i="1"/>
  <c r="Q104" i="1"/>
  <c r="L104" i="1"/>
  <c r="K104" i="1"/>
  <c r="L103" i="1"/>
  <c r="Q103" i="1" s="1"/>
  <c r="K103" i="1"/>
  <c r="Q102" i="1"/>
  <c r="L102" i="1"/>
  <c r="K102" i="1"/>
  <c r="L101" i="1"/>
  <c r="Q101" i="1" s="1"/>
  <c r="K101" i="1"/>
  <c r="Q100" i="1"/>
  <c r="L100" i="1"/>
  <c r="K100" i="1"/>
  <c r="L99" i="1"/>
  <c r="Q99" i="1" s="1"/>
  <c r="K99" i="1"/>
  <c r="Q98" i="1"/>
  <c r="L98" i="1"/>
  <c r="K98" i="1"/>
  <c r="L97" i="1"/>
  <c r="Q97" i="1" s="1"/>
  <c r="K97" i="1"/>
  <c r="Q96" i="1"/>
  <c r="L96" i="1"/>
  <c r="K96" i="1"/>
  <c r="L95" i="1"/>
  <c r="Q95" i="1" s="1"/>
  <c r="K95" i="1"/>
  <c r="Q94" i="1"/>
  <c r="L94" i="1"/>
  <c r="K94" i="1"/>
  <c r="L93" i="1"/>
  <c r="Q93" i="1" s="1"/>
  <c r="K93" i="1"/>
  <c r="Q92" i="1"/>
  <c r="L92" i="1"/>
  <c r="K92" i="1"/>
  <c r="L91" i="1"/>
  <c r="Q91" i="1" s="1"/>
  <c r="K91" i="1"/>
  <c r="Q90" i="1"/>
  <c r="L90" i="1"/>
  <c r="K90" i="1"/>
  <c r="L89" i="1"/>
  <c r="Q89" i="1" s="1"/>
  <c r="K89" i="1"/>
  <c r="Q88" i="1"/>
  <c r="L88" i="1"/>
  <c r="K88" i="1"/>
  <c r="L87" i="1"/>
  <c r="Q87" i="1" s="1"/>
  <c r="K87" i="1"/>
  <c r="Q86" i="1"/>
  <c r="L86" i="1"/>
  <c r="K86" i="1"/>
  <c r="L85" i="1"/>
  <c r="Q85" i="1" s="1"/>
  <c r="K85" i="1"/>
  <c r="Q84" i="1"/>
  <c r="L84" i="1"/>
  <c r="K84" i="1"/>
  <c r="L83" i="1"/>
  <c r="Q83" i="1" s="1"/>
  <c r="K83" i="1"/>
  <c r="Q82" i="1"/>
  <c r="L82" i="1"/>
  <c r="K82" i="1"/>
  <c r="L80" i="1"/>
  <c r="Q80" i="1" s="1"/>
  <c r="K80" i="1"/>
  <c r="Q79" i="1"/>
  <c r="L79" i="1"/>
  <c r="K79" i="1"/>
  <c r="L78" i="1"/>
  <c r="Q78" i="1" s="1"/>
  <c r="K78" i="1"/>
  <c r="Q77" i="1"/>
  <c r="L77" i="1"/>
  <c r="K77" i="1"/>
  <c r="L76" i="1"/>
  <c r="Q76" i="1" s="1"/>
  <c r="K76" i="1"/>
  <c r="Q75" i="1"/>
  <c r="L75" i="1"/>
  <c r="K75" i="1"/>
  <c r="L74" i="1"/>
  <c r="Q74" i="1" s="1"/>
  <c r="K74" i="1"/>
  <c r="Q73" i="1"/>
  <c r="L73" i="1"/>
  <c r="K73" i="1"/>
  <c r="L72" i="1"/>
  <c r="Q72" i="1" s="1"/>
  <c r="K72" i="1"/>
  <c r="Q69" i="1"/>
  <c r="L69" i="1"/>
  <c r="K69" i="1"/>
  <c r="L68" i="1"/>
  <c r="Q68" i="1" s="1"/>
  <c r="K68" i="1"/>
  <c r="Q67" i="1"/>
  <c r="L67" i="1"/>
  <c r="K67" i="1"/>
  <c r="L66" i="1"/>
  <c r="Q66" i="1" s="1"/>
  <c r="K66" i="1"/>
  <c r="N65" i="1"/>
  <c r="L65" i="1"/>
  <c r="Q65" i="1" s="1"/>
  <c r="K65" i="1"/>
  <c r="Q64" i="1"/>
  <c r="L64" i="1"/>
  <c r="K64" i="1"/>
  <c r="L63" i="1"/>
  <c r="Q63" i="1" s="1"/>
  <c r="K63" i="1"/>
  <c r="Q62" i="1"/>
  <c r="L62" i="1"/>
  <c r="K62" i="1"/>
  <c r="L61" i="1"/>
  <c r="Q61" i="1" s="1"/>
  <c r="K61" i="1"/>
  <c r="Q60" i="1"/>
  <c r="L60" i="1"/>
  <c r="K60" i="1"/>
  <c r="L59" i="1"/>
  <c r="Q59" i="1" s="1"/>
  <c r="K59" i="1"/>
  <c r="Q58" i="1"/>
  <c r="L58" i="1"/>
  <c r="K58" i="1"/>
  <c r="L57" i="1"/>
  <c r="Q57" i="1" s="1"/>
  <c r="K57" i="1"/>
  <c r="Q56" i="1"/>
  <c r="L56" i="1"/>
  <c r="K56" i="1"/>
  <c r="L55" i="1"/>
  <c r="Q55" i="1" s="1"/>
  <c r="K55" i="1"/>
  <c r="Q54" i="1"/>
  <c r="L54" i="1"/>
  <c r="K54" i="1"/>
  <c r="L52" i="1"/>
  <c r="Q52" i="1" s="1"/>
  <c r="K52" i="1"/>
  <c r="Q51" i="1"/>
  <c r="L51" i="1"/>
  <c r="K51" i="1"/>
  <c r="L50" i="1"/>
  <c r="Q50" i="1" s="1"/>
  <c r="K50" i="1"/>
  <c r="Q49" i="1"/>
  <c r="L49" i="1"/>
  <c r="K49" i="1"/>
  <c r="L48" i="1"/>
  <c r="Q48" i="1" s="1"/>
  <c r="K48" i="1"/>
  <c r="Q47" i="1"/>
  <c r="L47" i="1"/>
  <c r="K47" i="1"/>
  <c r="L46" i="1"/>
  <c r="Q46" i="1" s="1"/>
  <c r="K46" i="1"/>
  <c r="Q45" i="1"/>
  <c r="L45" i="1"/>
  <c r="K45" i="1"/>
  <c r="L44" i="1"/>
  <c r="Q44" i="1" s="1"/>
  <c r="K44" i="1"/>
  <c r="Q43" i="1"/>
  <c r="L43" i="1"/>
  <c r="K43" i="1"/>
  <c r="L42" i="1"/>
  <c r="Q42" i="1" s="1"/>
  <c r="K42" i="1"/>
  <c r="Q41" i="1"/>
  <c r="L41" i="1"/>
  <c r="K41" i="1"/>
  <c r="L40" i="1"/>
  <c r="Q40" i="1" s="1"/>
  <c r="K40" i="1"/>
  <c r="Q39" i="1"/>
  <c r="L39" i="1"/>
  <c r="K39" i="1"/>
  <c r="L38" i="1"/>
  <c r="Q38" i="1" s="1"/>
  <c r="K38" i="1"/>
  <c r="Q37" i="1"/>
  <c r="L37" i="1"/>
  <c r="K37" i="1"/>
  <c r="L36" i="1"/>
  <c r="Q36" i="1" s="1"/>
  <c r="K36" i="1"/>
  <c r="Q35" i="1"/>
  <c r="L35" i="1"/>
  <c r="K35" i="1"/>
  <c r="L34" i="1"/>
  <c r="Q34" i="1" s="1"/>
  <c r="K34" i="1"/>
  <c r="Q33" i="1"/>
  <c r="L33" i="1"/>
  <c r="K33" i="1"/>
  <c r="L32" i="1"/>
  <c r="Q32" i="1" s="1"/>
  <c r="K32" i="1"/>
  <c r="Q31" i="1"/>
  <c r="L31" i="1"/>
  <c r="K31" i="1"/>
  <c r="L30" i="1"/>
  <c r="Q30" i="1" s="1"/>
  <c r="K30" i="1"/>
  <c r="Q29" i="1"/>
  <c r="L29" i="1"/>
  <c r="K29" i="1"/>
  <c r="L28" i="1"/>
  <c r="Q28" i="1" s="1"/>
  <c r="K28" i="1"/>
  <c r="Q27" i="1"/>
  <c r="L27" i="1"/>
  <c r="K27" i="1"/>
  <c r="L26" i="1"/>
  <c r="Q26" i="1" s="1"/>
  <c r="K26" i="1"/>
  <c r="Q25" i="1"/>
  <c r="L25" i="1"/>
  <c r="K25" i="1"/>
  <c r="L24" i="1"/>
  <c r="Q24" i="1" s="1"/>
  <c r="K24" i="1"/>
  <c r="Q23" i="1"/>
  <c r="L23" i="1"/>
  <c r="K23" i="1"/>
  <c r="L22" i="1"/>
  <c r="Q22" i="1" s="1"/>
  <c r="K22" i="1"/>
  <c r="Q21" i="1"/>
  <c r="L21" i="1"/>
  <c r="K21" i="1"/>
  <c r="N20" i="1"/>
  <c r="N181" i="1" s="1"/>
  <c r="Q19" i="1"/>
  <c r="L19" i="1"/>
  <c r="K19" i="1"/>
  <c r="L18" i="1"/>
  <c r="Q18" i="1" s="1"/>
  <c r="K18" i="1"/>
  <c r="Q17" i="1"/>
  <c r="L17" i="1"/>
  <c r="K17" i="1"/>
  <c r="L16" i="1"/>
  <c r="Q16" i="1" s="1"/>
  <c r="K16" i="1"/>
  <c r="Q15" i="1"/>
  <c r="L15" i="1"/>
  <c r="K15" i="1"/>
  <c r="L14" i="1"/>
  <c r="Q14" i="1" s="1"/>
  <c r="K14" i="1"/>
  <c r="Q13" i="1"/>
  <c r="L13" i="1"/>
  <c r="K13" i="1"/>
  <c r="L12" i="1"/>
  <c r="Q12" i="1" s="1"/>
  <c r="K12" i="1"/>
  <c r="Q11" i="1"/>
  <c r="L11" i="1"/>
  <c r="K11" i="1"/>
  <c r="L10" i="1"/>
  <c r="Q10" i="1" s="1"/>
  <c r="K10" i="1"/>
  <c r="Q9" i="1"/>
  <c r="L9" i="1"/>
  <c r="K9" i="1"/>
  <c r="L8" i="1"/>
  <c r="Q8" i="1" s="1"/>
  <c r="K8" i="1"/>
  <c r="Q7" i="1"/>
  <c r="L7" i="1"/>
  <c r="K7" i="1"/>
  <c r="L6" i="1"/>
  <c r="Q6" i="1" s="1"/>
  <c r="K6" i="1"/>
  <c r="Q5" i="1"/>
  <c r="L5" i="1"/>
  <c r="K5" i="1"/>
  <c r="L4" i="1"/>
  <c r="L181" i="1" s="1"/>
  <c r="K4" i="1"/>
  <c r="K181" i="1" s="1"/>
  <c r="Q4" i="1" l="1"/>
  <c r="Q181" i="1" s="1"/>
</calcChain>
</file>

<file path=xl/comments1.xml><?xml version="1.0" encoding="utf-8"?>
<comments xmlns="http://schemas.openxmlformats.org/spreadsheetml/2006/main">
  <authors>
    <author>Автор</author>
  </authors>
  <commentList>
    <comment ref="D1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88,8</t>
        </r>
      </text>
    </comment>
    <comment ref="D14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62,6</t>
        </r>
      </text>
    </comment>
    <comment ref="D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88,7</t>
        </r>
      </text>
    </comment>
    <comment ref="D1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95,9
</t>
        </r>
      </text>
    </comment>
    <comment ref="D14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88,8</t>
        </r>
      </text>
    </comment>
    <comment ref="D15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99,3</t>
        </r>
      </text>
    </comment>
    <comment ref="D15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69,1</t>
        </r>
      </text>
    </comment>
    <comment ref="D1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42,6</t>
        </r>
      </text>
    </comment>
    <comment ref="D1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43,8</t>
        </r>
      </text>
    </comment>
    <comment ref="D15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40,8</t>
        </r>
      </text>
    </comment>
    <comment ref="D1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42,8</t>
        </r>
      </text>
    </comment>
    <comment ref="D15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72,6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72,9</t>
        </r>
      </text>
    </comment>
    <comment ref="D1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42,5</t>
        </r>
      </text>
    </comment>
    <comment ref="D15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71,9</t>
        </r>
      </text>
    </comment>
    <comment ref="D16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71,8</t>
        </r>
      </text>
    </comment>
    <comment ref="D16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43,7</t>
        </r>
      </text>
    </comment>
    <comment ref="D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71,7</t>
        </r>
      </text>
    </comment>
    <comment ref="D1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71,6</t>
        </r>
      </text>
    </comment>
    <comment ref="D1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43,8
</t>
        </r>
      </text>
    </comment>
    <comment ref="D16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</t>
        </r>
      </text>
    </comment>
  </commentList>
</comments>
</file>

<file path=xl/sharedStrings.xml><?xml version="1.0" encoding="utf-8"?>
<sst xmlns="http://schemas.openxmlformats.org/spreadsheetml/2006/main" count="642" uniqueCount="335">
  <si>
    <t>№</t>
  </si>
  <si>
    <t>№ дома</t>
  </si>
  <si>
    <t>№ квартиры</t>
  </si>
  <si>
    <t>Площадь объекта (общ)</t>
  </si>
  <si>
    <t>Площадь объекта (жил)</t>
  </si>
  <si>
    <t>пункт</t>
  </si>
  <si>
    <t>013 дог п.</t>
  </si>
  <si>
    <t>Рыночная стоимость, руб. (НДС не облагается)</t>
  </si>
  <si>
    <t>Дисконт, %</t>
  </si>
  <si>
    <t>Оценочная стоимость, руб. (НДС не облагается)</t>
  </si>
  <si>
    <t>Стоимость выкупа, руб. (НДС не облагается)</t>
  </si>
  <si>
    <t>Дата выкупа ОД</t>
  </si>
  <si>
    <t>Сумма выкупа ОД</t>
  </si>
  <si>
    <t>Дата снятия обрем</t>
  </si>
  <si>
    <t>№ письма</t>
  </si>
  <si>
    <t>Остаток ОД</t>
  </si>
  <si>
    <t>Страховка</t>
  </si>
  <si>
    <t>Энергогарант</t>
  </si>
  <si>
    <t>040-007-К-2017-З-91</t>
  </si>
  <si>
    <t>1.1.1</t>
  </si>
  <si>
    <t>34 пункт 2.3.1.1</t>
  </si>
  <si>
    <t>1.1.2</t>
  </si>
  <si>
    <t>СОГАЗ, 11 мая</t>
  </si>
  <si>
    <t>35 пункт 2.3.1.1</t>
  </si>
  <si>
    <t>1.1.3</t>
  </si>
  <si>
    <t>35 пункт 2.3.1.2</t>
  </si>
  <si>
    <t>1.1.4</t>
  </si>
  <si>
    <t>35 пункт 2.3.1.3</t>
  </si>
  <si>
    <t>1.1.5</t>
  </si>
  <si>
    <t>35 пункт 2.3.1.4</t>
  </si>
  <si>
    <t>1.1.6</t>
  </si>
  <si>
    <t>35 пункт 2.3.1.5</t>
  </si>
  <si>
    <t>040-007-К-2017-З-111</t>
  </si>
  <si>
    <t>1.1</t>
  </si>
  <si>
    <t>34 пункт 2.3.1.2</t>
  </si>
  <si>
    <t>1.1.7</t>
  </si>
  <si>
    <t>35 пункт 2.3.1.6</t>
  </si>
  <si>
    <t>1.1.8</t>
  </si>
  <si>
    <t>35 пункт 2.3.1.7</t>
  </si>
  <si>
    <t>1.1.9</t>
  </si>
  <si>
    <t>35 пункт 2.3.1.8</t>
  </si>
  <si>
    <t>040-007-К-2017-З-93</t>
  </si>
  <si>
    <t>0400/01/17889</t>
  </si>
  <si>
    <t>1.1.10</t>
  </si>
  <si>
    <t>35 пункт 2.3.1.9</t>
  </si>
  <si>
    <t>1.1.11</t>
  </si>
  <si>
    <t>35 пункт 2.3.1.10</t>
  </si>
  <si>
    <t>1.1.12</t>
  </si>
  <si>
    <t>35 пункт 2.3.1.11</t>
  </si>
  <si>
    <t>1.1.13</t>
  </si>
  <si>
    <t>35 пункт 2.3.1.12</t>
  </si>
  <si>
    <t>1.1.14</t>
  </si>
  <si>
    <t>0400/164</t>
  </si>
  <si>
    <t>34 пункт 2.3.1.3</t>
  </si>
  <si>
    <t>1.1.122</t>
  </si>
  <si>
    <t>0400/01/18279</t>
  </si>
  <si>
    <t>34 пункт 2.3.1.4</t>
  </si>
  <si>
    <t>1.1.15</t>
  </si>
  <si>
    <t>34 пункт 2.3.1.5</t>
  </si>
  <si>
    <t>040-007-К-2017-З-94</t>
  </si>
  <si>
    <t>0400/01/123</t>
  </si>
  <si>
    <t>34 пункт 2.3.1.6</t>
  </si>
  <si>
    <t>1.1.16</t>
  </si>
  <si>
    <t>0400/353</t>
  </si>
  <si>
    <t>35 пункт 2.3.1.13</t>
  </si>
  <si>
    <t>1.1.17</t>
  </si>
  <si>
    <t>35 пункт 2.3.1.14</t>
  </si>
  <si>
    <t>1.1.18</t>
  </si>
  <si>
    <t>35 пункт 2.3.1.15</t>
  </si>
  <si>
    <t>1.1.19</t>
  </si>
  <si>
    <t>35 пункт 2.3.1.16</t>
  </si>
  <si>
    <t>040-007-К-2017-З-95</t>
  </si>
  <si>
    <t>35 пункт 2.3.1.17</t>
  </si>
  <si>
    <t>040-007-К-2017-З-96</t>
  </si>
  <si>
    <t>35 пункт 2.3.1.18</t>
  </si>
  <si>
    <t>040-007-К-2017-З-97</t>
  </si>
  <si>
    <t>0700/262</t>
  </si>
  <si>
    <t>34 пункт 2.3.1.7</t>
  </si>
  <si>
    <t>1.1.20</t>
  </si>
  <si>
    <t>35 пункт 2.3.1.19</t>
  </si>
  <si>
    <t>1.1.21</t>
  </si>
  <si>
    <t>35 пункт 2.3.1.20</t>
  </si>
  <si>
    <t>040-007-К-2017-З-98</t>
  </si>
  <si>
    <t>34 пункт 2.3.1.8</t>
  </si>
  <si>
    <t>1.1.22</t>
  </si>
  <si>
    <t>35 пункт 2.3.1.21</t>
  </si>
  <si>
    <t>1.1.23</t>
  </si>
  <si>
    <t>35 пункт 2.3.1.22</t>
  </si>
  <si>
    <t>040-007-К-2017-З-99</t>
  </si>
  <si>
    <t>35 пункт 2.3.1.23</t>
  </si>
  <si>
    <t>040-007-К-2017-З-100</t>
  </si>
  <si>
    <t>35 пункт 2.3.1.24</t>
  </si>
  <si>
    <t>1.1.24</t>
  </si>
  <si>
    <t>35 пункт 2.3.1.25</t>
  </si>
  <si>
    <t>1.1.25</t>
  </si>
  <si>
    <t>НАСКО, 23 дек</t>
  </si>
  <si>
    <t>39 пункт 2.3.1.1</t>
  </si>
  <si>
    <t>1.1.26</t>
  </si>
  <si>
    <t>39 пункт 2.3.1.2</t>
  </si>
  <si>
    <t>1.1.27</t>
  </si>
  <si>
    <t>39 пункт 2.3.1.3</t>
  </si>
  <si>
    <t>1.1.28</t>
  </si>
  <si>
    <t>39 пункт 2.3.1.4</t>
  </si>
  <si>
    <t>1.1.29</t>
  </si>
  <si>
    <t>39 пункт 2.3.1.5</t>
  </si>
  <si>
    <t>1.1.30</t>
  </si>
  <si>
    <t>39 пункт 2.3.1.6</t>
  </si>
  <si>
    <t>1.1.31</t>
  </si>
  <si>
    <t>39 пункт 2.3.1.7</t>
  </si>
  <si>
    <t>040-007-К-2017-З-101</t>
  </si>
  <si>
    <t>39 пункт 2.3.1.92</t>
  </si>
  <si>
    <t>1.1.32</t>
  </si>
  <si>
    <t>39 пункт 2.3.1.8</t>
  </si>
  <si>
    <t>1.1.33</t>
  </si>
  <si>
    <t>39 пункт 2.3.1.9</t>
  </si>
  <si>
    <t>1.1.34</t>
  </si>
  <si>
    <t>39 пункт 2.3.1.10</t>
  </si>
  <si>
    <t>1.1.35</t>
  </si>
  <si>
    <t>0400/01/17492</t>
  </si>
  <si>
    <t>040-007-К-2017-З-107</t>
  </si>
  <si>
    <t>1.1.36</t>
  </si>
  <si>
    <t>39 пункт 2.3.1.11</t>
  </si>
  <si>
    <t>1.1.37</t>
  </si>
  <si>
    <t>39 пункт 2.3.1.12</t>
  </si>
  <si>
    <t>1.1.38</t>
  </si>
  <si>
    <t>39 пункт 2.3.1.13</t>
  </si>
  <si>
    <t>1.1.39</t>
  </si>
  <si>
    <t>39 пункт 2.3.1.14</t>
  </si>
  <si>
    <t>1.1.40</t>
  </si>
  <si>
    <t>39 пункт 2.3.1.15</t>
  </si>
  <si>
    <t>1.1.41</t>
  </si>
  <si>
    <t>39 пункт 2.3.1.16</t>
  </si>
  <si>
    <t>1.1.42</t>
  </si>
  <si>
    <t>39 пункт 2.3.1.17</t>
  </si>
  <si>
    <t>1.1.43</t>
  </si>
  <si>
    <t>39 пункт 2.3.1.18</t>
  </si>
  <si>
    <t>1.1.44</t>
  </si>
  <si>
    <t>39 пункт 2.3.1.19</t>
  </si>
  <si>
    <t>1.1.45</t>
  </si>
  <si>
    <t>39 пункт 2.3.1.20</t>
  </si>
  <si>
    <t>1.1.46</t>
  </si>
  <si>
    <t>34 пункт 2.3.1.9</t>
  </si>
  <si>
    <t>1.1.47</t>
  </si>
  <si>
    <t>39 пункт 2.3.1.21</t>
  </si>
  <si>
    <t>040-007-К-2017-З-102</t>
  </si>
  <si>
    <t>0400/01/17494</t>
  </si>
  <si>
    <t>1.1.48</t>
  </si>
  <si>
    <t>39 пункт 2.3.1.22</t>
  </si>
  <si>
    <t>1.1.49</t>
  </si>
  <si>
    <t>39 пункт 2.3.1.23</t>
  </si>
  <si>
    <t>1.1.50</t>
  </si>
  <si>
    <t>0400/403</t>
  </si>
  <si>
    <t>39 пункт 2.3.1.24</t>
  </si>
  <si>
    <t>1.1.51</t>
  </si>
  <si>
    <t>39 пункт 2.3.1.25</t>
  </si>
  <si>
    <t>1.1.52</t>
  </si>
  <si>
    <t>39 пункт 2.3.1.26</t>
  </si>
  <si>
    <t>1.1.53</t>
  </si>
  <si>
    <t>39 пункт 2.3.1.27</t>
  </si>
  <si>
    <t>1.1.54</t>
  </si>
  <si>
    <t>39 пункт 2.3.1.28</t>
  </si>
  <si>
    <t>1.1.55</t>
  </si>
  <si>
    <t>39 пункт 2.3.1.29</t>
  </si>
  <si>
    <t>1.1.56</t>
  </si>
  <si>
    <t>39 пункт 2.3.1.30</t>
  </si>
  <si>
    <t>1.1.57</t>
  </si>
  <si>
    <t>39 пункт 2.3.1.31</t>
  </si>
  <si>
    <t>1.1.58</t>
  </si>
  <si>
    <t>39 пункт 2.3.1.32</t>
  </si>
  <si>
    <t>1.1.59</t>
  </si>
  <si>
    <t>39 пункт 2.3.1.33</t>
  </si>
  <si>
    <t>1.1.60</t>
  </si>
  <si>
    <t>34 пункт 2.3.1.10</t>
  </si>
  <si>
    <t>1.1.61</t>
  </si>
  <si>
    <t>39 пункт 2.3.1.34</t>
  </si>
  <si>
    <t>1.1.62</t>
  </si>
  <si>
    <t>39 пункт 2.3.1.35</t>
  </si>
  <si>
    <t>1.1.63</t>
  </si>
  <si>
    <t>39 пункт 2.3.1.36</t>
  </si>
  <si>
    <t>1.1.64</t>
  </si>
  <si>
    <t>34 пункт 2.3.1.11</t>
  </si>
  <si>
    <t>1.1.65</t>
  </si>
  <si>
    <t>39 пункт 2.3.1.37</t>
  </si>
  <si>
    <t>1.1.66</t>
  </si>
  <si>
    <t>39 пункт 2.3.1.38</t>
  </si>
  <si>
    <t>1.1.67</t>
  </si>
  <si>
    <t>39 пункт 2.3.1.39</t>
  </si>
  <si>
    <t>1.1.68</t>
  </si>
  <si>
    <t>39 пункт 2.3.1.40</t>
  </si>
  <si>
    <t>1.1.69</t>
  </si>
  <si>
    <t>39 пункт 2.3.1.41</t>
  </si>
  <si>
    <t>1.1.70</t>
  </si>
  <si>
    <t>39 пункт 2.3.1.42</t>
  </si>
  <si>
    <t>1.1.71</t>
  </si>
  <si>
    <t>39 пункт 2.3.1.43</t>
  </si>
  <si>
    <t>1.1.72</t>
  </si>
  <si>
    <t>39 пункт 2.3.1.44</t>
  </si>
  <si>
    <t>1.1.73</t>
  </si>
  <si>
    <t>39 пункт 2.3.1.45</t>
  </si>
  <si>
    <t>1.1.74</t>
  </si>
  <si>
    <t>39 пункт 2.3.1.46</t>
  </si>
  <si>
    <t>040-007-К-2017-З-103</t>
  </si>
  <si>
    <t>0400/01/14929</t>
  </si>
  <si>
    <t>1.1.75</t>
  </si>
  <si>
    <t>39 пункт 2.3.1.47</t>
  </si>
  <si>
    <t>1.1.76</t>
  </si>
  <si>
    <t>39 пункт 2.3.1.48</t>
  </si>
  <si>
    <t>1.1.77</t>
  </si>
  <si>
    <t>0400/206</t>
  </si>
  <si>
    <t>39 пункт 2.3.1.49</t>
  </si>
  <si>
    <t>1.1.78</t>
  </si>
  <si>
    <t>39 пункт 2.3.1.50</t>
  </si>
  <si>
    <t>1.1.79</t>
  </si>
  <si>
    <t>39 пункт 2.3.1.51</t>
  </si>
  <si>
    <t>1.1.80</t>
  </si>
  <si>
    <t>39 пункт 2.3.1.52</t>
  </si>
  <si>
    <t>1.1.81</t>
  </si>
  <si>
    <t>39 пункт 2.3.1.53</t>
  </si>
  <si>
    <t>1.1.82</t>
  </si>
  <si>
    <t>39 пункт 2.3.1.54</t>
  </si>
  <si>
    <t>1.1.83</t>
  </si>
  <si>
    <t>39 пункт 2.3.1.55</t>
  </si>
  <si>
    <t>1.1.84</t>
  </si>
  <si>
    <t>39 пункт 2.3.1.56</t>
  </si>
  <si>
    <t>1.1.85</t>
  </si>
  <si>
    <t>39 пункт 2.3.1.57</t>
  </si>
  <si>
    <t>1.1.86</t>
  </si>
  <si>
    <t>39 пункт 2.3.1.58</t>
  </si>
  <si>
    <t>1.1.87</t>
  </si>
  <si>
    <t>39 пункт 2.3.1.59</t>
  </si>
  <si>
    <t>1.1.88</t>
  </si>
  <si>
    <t>39 пункт 2.3.1.60</t>
  </si>
  <si>
    <t>1.1.89</t>
  </si>
  <si>
    <t>39 пункт 2.3.1.61</t>
  </si>
  <si>
    <t>1.1.90</t>
  </si>
  <si>
    <t>39 пункт 2.3.1.62</t>
  </si>
  <si>
    <t>1.1.91</t>
  </si>
  <si>
    <t>39 пункт 2.3.1.63</t>
  </si>
  <si>
    <t>1.1.92</t>
  </si>
  <si>
    <t>39 пункт 2.3.1.64</t>
  </si>
  <si>
    <t>1.1.93</t>
  </si>
  <si>
    <t>39 пункт 2.3.1.65</t>
  </si>
  <si>
    <t>1.1.94</t>
  </si>
  <si>
    <t>39 пункт 2.3.1.66</t>
  </si>
  <si>
    <t>1.1.95</t>
  </si>
  <si>
    <t>39 пункт 2.3.1.67</t>
  </si>
  <si>
    <t>1.1.96</t>
  </si>
  <si>
    <t>39 пункт 2.3.1.68</t>
  </si>
  <si>
    <t>1.1.97</t>
  </si>
  <si>
    <t>39 пункт 2.3.1.69</t>
  </si>
  <si>
    <t>1.1.98</t>
  </si>
  <si>
    <t>39 пункт 2.3.1.70</t>
  </si>
  <si>
    <t>1.1.99</t>
  </si>
  <si>
    <t>39 пункт 2.3.1.71</t>
  </si>
  <si>
    <t>1.1.100</t>
  </si>
  <si>
    <t>39 пункт 2.3.1.72</t>
  </si>
  <si>
    <t>1.1.101</t>
  </si>
  <si>
    <t>39 пункт 2.3.1.73</t>
  </si>
  <si>
    <t>1.1.102</t>
  </si>
  <si>
    <t>39 пункт 2.3.1.74</t>
  </si>
  <si>
    <t>1.1.103</t>
  </si>
  <si>
    <t>39 пункт 2.3.1.75</t>
  </si>
  <si>
    <t>1.1.104</t>
  </si>
  <si>
    <t>39 пункт 2.3.1.76</t>
  </si>
  <si>
    <t>1.1.105</t>
  </si>
  <si>
    <t>39 пункт 2.3.1.77</t>
  </si>
  <si>
    <t>1.1.106</t>
  </si>
  <si>
    <t>34 пункт 2.3.1.12</t>
  </si>
  <si>
    <t>1.1.107</t>
  </si>
  <si>
    <t>39 пункт 2.3.1.78</t>
  </si>
  <si>
    <t>1.1.108</t>
  </si>
  <si>
    <t>39 пункт 2.3.1.79</t>
  </si>
  <si>
    <t>1.1.109</t>
  </si>
  <si>
    <t>39 пункт 2.3.1.80</t>
  </si>
  <si>
    <t>1.1.110</t>
  </si>
  <si>
    <t>39 пункт 2.3.1.81</t>
  </si>
  <si>
    <t>1.1.111</t>
  </si>
  <si>
    <t>39 пункт 2.3.1.82</t>
  </si>
  <si>
    <t>1.1.112</t>
  </si>
  <si>
    <t>39 пункт 2.3.1.83</t>
  </si>
  <si>
    <t>1.1.113</t>
  </si>
  <si>
    <t>39 пункт 2.3.1.84</t>
  </si>
  <si>
    <t>1.1.114</t>
  </si>
  <si>
    <t>39 пункт 2.3.1.85</t>
  </si>
  <si>
    <t>1.1.115</t>
  </si>
  <si>
    <t>39 пункт 2.3.1.86</t>
  </si>
  <si>
    <t>1.1.116</t>
  </si>
  <si>
    <t>34 пункт 2.3.1.13</t>
  </si>
  <si>
    <t>1.1.117</t>
  </si>
  <si>
    <t>39 пункт 2.3.1.87</t>
  </si>
  <si>
    <t>1.1.118</t>
  </si>
  <si>
    <t>39 пункт 2.3.1.88</t>
  </si>
  <si>
    <t>1.1.119</t>
  </si>
  <si>
    <t>39 пункт 2.3.1.89</t>
  </si>
  <si>
    <t>1.1.120</t>
  </si>
  <si>
    <t>39 пункт 2.3.1.90</t>
  </si>
  <si>
    <t>1.1.121</t>
  </si>
  <si>
    <t>39 пункт 2.3.1.91</t>
  </si>
  <si>
    <t>040-007/008-К-2017-З-114</t>
  </si>
  <si>
    <t>040-007/008-К-2017-З-115</t>
  </si>
  <si>
    <t>040-007/008-К-2017-З-116</t>
  </si>
  <si>
    <t>040-007/008-К-2017-З-117</t>
  </si>
  <si>
    <t>040-007/008-К-2017-З-118</t>
  </si>
  <si>
    <t>040-007/008-К-2017-З-119</t>
  </si>
  <si>
    <t>040-007/008-К-2017-З-120</t>
  </si>
  <si>
    <t>040-007/008-К-2017-З-147</t>
  </si>
  <si>
    <t>040-007/008-К-2017-З-148</t>
  </si>
  <si>
    <t>040-007/008-К-2017-З-146</t>
  </si>
  <si>
    <t>040-007/008-К-2017-З-145</t>
  </si>
  <si>
    <t>040-007/008-К-2017-З-144</t>
  </si>
  <si>
    <t>040-007/008-К-2017-З-143</t>
  </si>
  <si>
    <t>040-007/008-К-2017-З-121</t>
  </si>
  <si>
    <t>040-007/008-К-2017-З-122</t>
  </si>
  <si>
    <t>040-007/008-К-2017-З-123</t>
  </si>
  <si>
    <t>040-007/008-К-2017-З-124</t>
  </si>
  <si>
    <t>040-007/008-К-2017-З-125</t>
  </si>
  <si>
    <t>040-007/008-К-2017-З-126</t>
  </si>
  <si>
    <t>040-007/008-К-2017-З-127</t>
  </si>
  <si>
    <t>040-007/008-К-2017-З-128</t>
  </si>
  <si>
    <t>040-007/008-К-2017-З-129</t>
  </si>
  <si>
    <t>040-007/008-К-2017-З-130</t>
  </si>
  <si>
    <t>040-007/008-К-2017-З-131</t>
  </si>
  <si>
    <t>040-007/008-К-2017-З-132</t>
  </si>
  <si>
    <t>040-007/008-К-2017-З-133</t>
  </si>
  <si>
    <t>040-007/008-К-2017-З-134</t>
  </si>
  <si>
    <t>040-007/008-К-2017-З-135</t>
  </si>
  <si>
    <t>040-007/008-К-2017-З-136</t>
  </si>
  <si>
    <t>040-007/008-К-2017-З-137</t>
  </si>
  <si>
    <t>040-007/008-К-2017-З-138</t>
  </si>
  <si>
    <t>040-007/008-К-2017-З-139</t>
  </si>
  <si>
    <t>040-007/008-К-2017-З-140</t>
  </si>
  <si>
    <t>040-007/008-К-2017-З-141</t>
  </si>
  <si>
    <t>040-007/008-К-2017-З-142</t>
  </si>
  <si>
    <t>040-007/008-К-2017-З-153</t>
  </si>
  <si>
    <t>Дог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</si>
</sst>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dd/mm/yy;@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</cellStyleXfs>
  <cellXfs count="230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4" fontId="3" fillId="0" borderId="0" xfId="0" applyNumberFormat="1" applyFont="1" applyFill="1" applyAlignment="1">
      <alignment horizontal="right" vertical="center" wrapText="1"/>
    </xf>
    <xf numFmtId="49" fontId="3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165" fontId="3" fillId="0" borderId="0" xfId="0" applyNumberFormat="1" applyFont="1" applyFill="1" applyAlignment="1">
      <alignment horizontal="right" vertical="center" wrapText="1"/>
    </xf>
    <xf numFmtId="165" fontId="3" fillId="0" borderId="0" xfId="0" applyNumberFormat="1" applyFont="1" applyFill="1" applyAlignment="1">
      <alignment vertical="center" wrapText="1"/>
    </xf>
    <xf numFmtId="43" fontId="3" fillId="0" borderId="0" xfId="1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3" applyFont="1" applyFill="1" applyBorder="1" applyAlignment="1">
      <alignment horizontal="center" vertical="center"/>
    </xf>
    <xf numFmtId="4" fontId="3" fillId="0" borderId="6" xfId="0" applyNumberFormat="1" applyFont="1" applyFill="1" applyBorder="1"/>
    <xf numFmtId="4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9" fontId="3" fillId="0" borderId="6" xfId="2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43" fontId="3" fillId="0" borderId="6" xfId="1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horizontal="right" vertical="center" wrapText="1"/>
    </xf>
    <xf numFmtId="165" fontId="3" fillId="0" borderId="7" xfId="0" applyNumberFormat="1" applyFont="1" applyFill="1" applyBorder="1" applyAlignment="1">
      <alignment vertical="center" wrapText="1"/>
    </xf>
    <xf numFmtId="43" fontId="3" fillId="0" borderId="8" xfId="1" applyFont="1" applyFill="1" applyBorder="1" applyAlignment="1">
      <alignment horizontal="right" vertical="center" wrapText="1"/>
    </xf>
    <xf numFmtId="43" fontId="3" fillId="0" borderId="8" xfId="1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3" applyFont="1" applyFill="1" applyBorder="1" applyAlignment="1">
      <alignment horizontal="center" vertical="center"/>
    </xf>
    <xf numFmtId="4" fontId="3" fillId="0" borderId="10" xfId="0" applyNumberFormat="1" applyFont="1" applyFill="1" applyBorder="1"/>
    <xf numFmtId="4" fontId="3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9" fontId="3" fillId="0" borderId="10" xfId="2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43" fontId="3" fillId="0" borderId="10" xfId="1" applyFont="1" applyFill="1" applyBorder="1" applyAlignment="1">
      <alignment vertical="center" wrapText="1"/>
    </xf>
    <xf numFmtId="165" fontId="3" fillId="0" borderId="11" xfId="0" applyNumberFormat="1" applyFont="1" applyFill="1" applyBorder="1" applyAlignment="1">
      <alignment horizontal="right" vertical="center" wrapText="1"/>
    </xf>
    <xf numFmtId="165" fontId="3" fillId="0" borderId="11" xfId="0" applyNumberFormat="1" applyFont="1" applyFill="1" applyBorder="1" applyAlignment="1">
      <alignment vertical="center" wrapText="1"/>
    </xf>
    <xf numFmtId="43" fontId="3" fillId="0" borderId="12" xfId="1" applyFont="1" applyFill="1" applyBorder="1" applyAlignment="1">
      <alignment horizontal="right" vertical="center" wrapText="1"/>
    </xf>
    <xf numFmtId="43" fontId="3" fillId="0" borderId="12" xfId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3" applyFont="1" applyFill="1" applyBorder="1" applyAlignment="1">
      <alignment horizontal="center" vertical="center"/>
    </xf>
    <xf numFmtId="4" fontId="4" fillId="0" borderId="10" xfId="0" applyNumberFormat="1" applyFont="1" applyFill="1" applyBorder="1"/>
    <xf numFmtId="4" fontId="4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9" fontId="4" fillId="0" borderId="10" xfId="2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16" fontId="4" fillId="0" borderId="9" xfId="0" applyNumberFormat="1" applyFont="1" applyFill="1" applyBorder="1" applyAlignment="1">
      <alignment vertical="center" wrapText="1"/>
    </xf>
    <xf numFmtId="43" fontId="4" fillId="0" borderId="10" xfId="1" applyFont="1" applyFill="1" applyBorder="1" applyAlignment="1">
      <alignment vertical="center" wrapText="1"/>
    </xf>
    <xf numFmtId="165" fontId="4" fillId="3" borderId="11" xfId="0" applyNumberFormat="1" applyFont="1" applyFill="1" applyBorder="1" applyAlignment="1">
      <alignment horizontal="right" vertical="center" wrapText="1"/>
    </xf>
    <xf numFmtId="165" fontId="4" fillId="3" borderId="11" xfId="0" applyNumberFormat="1" applyFont="1" applyFill="1" applyBorder="1" applyAlignment="1">
      <alignment vertical="center" wrapText="1"/>
    </xf>
    <xf numFmtId="43" fontId="4" fillId="0" borderId="12" xfId="1" applyFont="1" applyFill="1" applyBorder="1" applyAlignment="1">
      <alignment horizontal="right" vertical="center" wrapText="1"/>
    </xf>
    <xf numFmtId="43" fontId="4" fillId="0" borderId="12" xfId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4" xfId="4" applyFont="1" applyFill="1" applyBorder="1" applyAlignment="1">
      <alignment horizontal="center" vertical="center"/>
    </xf>
    <xf numFmtId="4" fontId="4" fillId="0" borderId="14" xfId="0" applyNumberFormat="1" applyFont="1" applyFill="1" applyBorder="1"/>
    <xf numFmtId="4" fontId="4" fillId="0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9" fontId="3" fillId="0" borderId="14" xfId="2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" fontId="4" fillId="0" borderId="16" xfId="0" applyNumberFormat="1" applyFont="1" applyFill="1" applyBorder="1" applyAlignment="1">
      <alignment vertical="center" wrapText="1"/>
    </xf>
    <xf numFmtId="43" fontId="4" fillId="0" borderId="17" xfId="1" applyFont="1" applyFill="1" applyBorder="1" applyAlignment="1">
      <alignment vertical="center" wrapText="1"/>
    </xf>
    <xf numFmtId="165" fontId="4" fillId="0" borderId="18" xfId="0" applyNumberFormat="1" applyFont="1" applyFill="1" applyBorder="1" applyAlignment="1">
      <alignment horizontal="right" vertical="center" wrapText="1"/>
    </xf>
    <xf numFmtId="165" fontId="4" fillId="0" borderId="18" xfId="0" applyNumberFormat="1" applyFont="1" applyFill="1" applyBorder="1" applyAlignment="1">
      <alignment vertical="center" wrapText="1"/>
    </xf>
    <xf numFmtId="43" fontId="4" fillId="0" borderId="19" xfId="1" applyFont="1" applyFill="1" applyBorder="1" applyAlignment="1">
      <alignment horizontal="right" vertical="center" wrapText="1"/>
    </xf>
    <xf numFmtId="43" fontId="4" fillId="0" borderId="19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>
      <alignment horizontal="center" vertical="center" wrapText="1"/>
    </xf>
    <xf numFmtId="9" fontId="3" fillId="0" borderId="17" xfId="2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center" vertical="center" wrapText="1"/>
    </xf>
    <xf numFmtId="43" fontId="4" fillId="0" borderId="19" xfId="1" applyFont="1" applyFill="1" applyBorder="1" applyAlignment="1">
      <alignment horizontal="right" vertical="center" wrapText="1"/>
    </xf>
    <xf numFmtId="43" fontId="4" fillId="0" borderId="20" xfId="1" applyFont="1" applyFill="1" applyBorder="1" applyAlignment="1">
      <alignment horizontal="center" vertical="center" wrapText="1"/>
    </xf>
    <xf numFmtId="43" fontId="4" fillId="0" borderId="20" xfId="1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right" vertical="center"/>
    </xf>
    <xf numFmtId="4" fontId="4" fillId="0" borderId="22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9" fontId="3" fillId="0" borderId="22" xfId="2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right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43" fontId="4" fillId="0" borderId="23" xfId="1" applyFont="1" applyFill="1" applyBorder="1" applyAlignment="1">
      <alignment horizontal="right" vertical="center" wrapText="1"/>
    </xf>
    <xf numFmtId="43" fontId="4" fillId="0" borderId="24" xfId="1" applyFont="1" applyFill="1" applyBorder="1" applyAlignment="1">
      <alignment horizontal="center" vertical="center" wrapText="1"/>
    </xf>
    <xf numFmtId="43" fontId="4" fillId="0" borderId="24" xfId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right" vertical="center" wrapText="1"/>
    </xf>
    <xf numFmtId="165" fontId="4" fillId="0" borderId="11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3" fillId="0" borderId="14" xfId="0" applyNumberFormat="1" applyFont="1" applyFill="1" applyBorder="1"/>
    <xf numFmtId="4" fontId="3" fillId="0" borderId="14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43" fontId="3" fillId="0" borderId="14" xfId="1" applyFont="1" applyFill="1" applyBorder="1" applyAlignment="1">
      <alignment vertical="center" wrapText="1"/>
    </xf>
    <xf numFmtId="165" fontId="3" fillId="0" borderId="15" xfId="0" applyNumberFormat="1" applyFont="1" applyFill="1" applyBorder="1" applyAlignment="1">
      <alignment horizontal="right" vertical="center" wrapText="1"/>
    </xf>
    <xf numFmtId="165" fontId="3" fillId="0" borderId="15" xfId="0" applyNumberFormat="1" applyFont="1" applyFill="1" applyBorder="1" applyAlignment="1">
      <alignment vertical="center" wrapText="1"/>
    </xf>
    <xf numFmtId="43" fontId="3" fillId="0" borderId="25" xfId="1" applyFont="1" applyFill="1" applyBorder="1" applyAlignment="1">
      <alignment horizontal="right" vertical="center" wrapText="1"/>
    </xf>
    <xf numFmtId="43" fontId="3" fillId="0" borderId="25" xfId="1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43" fontId="3" fillId="0" borderId="22" xfId="1" applyFont="1" applyFill="1" applyBorder="1" applyAlignment="1">
      <alignment vertical="center" wrapText="1"/>
    </xf>
    <xf numFmtId="165" fontId="3" fillId="0" borderId="26" xfId="0" applyNumberFormat="1" applyFont="1" applyFill="1" applyBorder="1" applyAlignment="1">
      <alignment horizontal="right" vertical="center" wrapText="1"/>
    </xf>
    <xf numFmtId="165" fontId="3" fillId="0" borderId="26" xfId="0" applyNumberFormat="1" applyFont="1" applyFill="1" applyBorder="1" applyAlignment="1">
      <alignment vertical="center" wrapText="1"/>
    </xf>
    <xf numFmtId="43" fontId="3" fillId="0" borderId="23" xfId="1" applyFont="1" applyFill="1" applyBorder="1" applyAlignment="1">
      <alignment horizontal="right" vertical="center" wrapText="1"/>
    </xf>
    <xf numFmtId="43" fontId="3" fillId="0" borderId="23" xfId="1" applyFont="1" applyFill="1" applyBorder="1" applyAlignment="1">
      <alignment vertical="center" wrapText="1"/>
    </xf>
    <xf numFmtId="49" fontId="4" fillId="0" borderId="17" xfId="0" applyNumberFormat="1" applyFont="1" applyFill="1" applyBorder="1" applyAlignment="1">
      <alignment horizontal="right" vertical="center" wrapText="1"/>
    </xf>
    <xf numFmtId="9" fontId="4" fillId="0" borderId="17" xfId="2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/>
    </xf>
    <xf numFmtId="4" fontId="4" fillId="0" borderId="22" xfId="0" applyNumberFormat="1" applyFont="1" applyFill="1" applyBorder="1" applyAlignment="1">
      <alignment horizontal="right" vertical="center"/>
    </xf>
    <xf numFmtId="4" fontId="4" fillId="0" borderId="22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right" vertical="center" wrapText="1"/>
    </xf>
    <xf numFmtId="4" fontId="4" fillId="2" borderId="22" xfId="0" applyNumberFormat="1" applyFont="1" applyFill="1" applyBorder="1" applyAlignment="1">
      <alignment horizontal="center" vertical="center" wrapText="1"/>
    </xf>
    <xf numFmtId="9" fontId="4" fillId="0" borderId="22" xfId="2" applyFont="1" applyFill="1" applyBorder="1" applyAlignment="1">
      <alignment horizontal="center" vertical="center" wrapText="1"/>
    </xf>
    <xf numFmtId="4" fontId="5" fillId="0" borderId="23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center" vertical="center" wrapText="1"/>
    </xf>
    <xf numFmtId="4" fontId="4" fillId="0" borderId="28" xfId="0" applyNumberFormat="1" applyFont="1" applyFill="1" applyBorder="1" applyAlignment="1">
      <alignment horizontal="right" vertical="center"/>
    </xf>
    <xf numFmtId="4" fontId="4" fillId="0" borderId="28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9" fontId="4" fillId="0" borderId="28" xfId="2" applyFont="1" applyFill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right" vertical="center" wrapText="1"/>
    </xf>
    <xf numFmtId="165" fontId="4" fillId="0" borderId="28" xfId="0" applyNumberFormat="1" applyFont="1" applyFill="1" applyBorder="1" applyAlignment="1">
      <alignment horizontal="left" vertical="center" wrapText="1"/>
    </xf>
    <xf numFmtId="43" fontId="4" fillId="0" borderId="29" xfId="1" applyFont="1" applyFill="1" applyBorder="1" applyAlignment="1">
      <alignment horizontal="right" vertical="center" wrapText="1"/>
    </xf>
    <xf numFmtId="43" fontId="4" fillId="0" borderId="30" xfId="1" applyFont="1" applyFill="1" applyBorder="1" applyAlignment="1">
      <alignment horizontal="center" vertical="center" wrapText="1"/>
    </xf>
    <xf numFmtId="43" fontId="4" fillId="0" borderId="30" xfId="1" applyFont="1" applyFill="1" applyBorder="1" applyAlignment="1">
      <alignment horizontal="left" vertical="center" wrapText="1"/>
    </xf>
    <xf numFmtId="165" fontId="4" fillId="0" borderId="22" xfId="0" applyNumberFormat="1" applyFont="1" applyFill="1" applyBorder="1" applyAlignment="1">
      <alignment horizontal="left" vertical="center" wrapText="1"/>
    </xf>
    <xf numFmtId="4" fontId="3" fillId="0" borderId="10" xfId="5" applyNumberFormat="1" applyFont="1" applyFill="1" applyBorder="1"/>
    <xf numFmtId="165" fontId="4" fillId="3" borderId="17" xfId="0" applyNumberFormat="1" applyFont="1" applyFill="1" applyBorder="1" applyAlignment="1">
      <alignment horizontal="right" vertical="center" wrapText="1"/>
    </xf>
    <xf numFmtId="165" fontId="4" fillId="3" borderId="17" xfId="0" applyNumberFormat="1" applyFont="1" applyFill="1" applyBorder="1" applyAlignment="1">
      <alignment horizontal="center" vertical="center" wrapText="1"/>
    </xf>
    <xf numFmtId="165" fontId="4" fillId="3" borderId="22" xfId="0" applyNumberFormat="1" applyFont="1" applyFill="1" applyBorder="1" applyAlignment="1">
      <alignment horizontal="right" vertical="center" wrapText="1"/>
    </xf>
    <xf numFmtId="165" fontId="4" fillId="3" borderId="22" xfId="0" applyNumberFormat="1" applyFont="1" applyFill="1" applyBorder="1" applyAlignment="1">
      <alignment horizontal="center" vertical="center" wrapText="1"/>
    </xf>
    <xf numFmtId="4" fontId="3" fillId="0" borderId="14" xfId="5" applyNumberFormat="1" applyFont="1" applyFill="1" applyBorder="1"/>
    <xf numFmtId="0" fontId="3" fillId="0" borderId="16" xfId="0" applyFont="1" applyFill="1" applyBorder="1" applyAlignment="1">
      <alignment vertical="center" wrapText="1"/>
    </xf>
    <xf numFmtId="43" fontId="3" fillId="0" borderId="17" xfId="1" applyFont="1" applyFill="1" applyBorder="1" applyAlignment="1">
      <alignment vertical="center" wrapText="1"/>
    </xf>
    <xf numFmtId="165" fontId="3" fillId="0" borderId="1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>
      <alignment vertical="center" wrapText="1"/>
    </xf>
    <xf numFmtId="43" fontId="3" fillId="0" borderId="19" xfId="1" applyFont="1" applyFill="1" applyBorder="1" applyAlignment="1">
      <alignment horizontal="right" vertical="center" wrapText="1"/>
    </xf>
    <xf numFmtId="43" fontId="3" fillId="0" borderId="19" xfId="1" applyFont="1" applyFill="1" applyBorder="1" applyAlignment="1">
      <alignment vertical="center" wrapText="1"/>
    </xf>
    <xf numFmtId="4" fontId="3" fillId="0" borderId="6" xfId="5" applyNumberFormat="1" applyFont="1" applyFill="1" applyBorder="1"/>
    <xf numFmtId="4" fontId="3" fillId="0" borderId="10" xfId="6" applyNumberFormat="1" applyFont="1" applyFill="1" applyBorder="1"/>
    <xf numFmtId="4" fontId="4" fillId="0" borderId="10" xfId="6" applyNumberFormat="1" applyFont="1" applyFill="1" applyBorder="1"/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4" fontId="3" fillId="0" borderId="17" xfId="6" applyNumberFormat="1" applyFont="1" applyFill="1" applyBorder="1"/>
    <xf numFmtId="4" fontId="3" fillId="0" borderId="1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9" fontId="3" fillId="0" borderId="17" xfId="2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4" fontId="3" fillId="0" borderId="6" xfId="6" applyNumberFormat="1" applyFont="1" applyFill="1" applyBorder="1"/>
    <xf numFmtId="4" fontId="3" fillId="0" borderId="14" xfId="6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2" xfId="3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vertical="center"/>
    </xf>
    <xf numFmtId="4" fontId="3" fillId="0" borderId="22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9" fontId="3" fillId="0" borderId="22" xfId="2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4" fontId="4" fillId="3" borderId="10" xfId="0" applyNumberFormat="1" applyFont="1" applyFill="1" applyBorder="1"/>
    <xf numFmtId="4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9" fontId="4" fillId="3" borderId="10" xfId="2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3" fontId="4" fillId="3" borderId="10" xfId="1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right" vertical="center"/>
    </xf>
    <xf numFmtId="4" fontId="4" fillId="3" borderId="17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9" fontId="4" fillId="3" borderId="17" xfId="2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16" fontId="4" fillId="3" borderId="9" xfId="0" applyNumberFormat="1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right" vertical="center" wrapText="1"/>
    </xf>
    <xf numFmtId="0" fontId="4" fillId="3" borderId="22" xfId="0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right" vertical="center"/>
    </xf>
    <xf numFmtId="4" fontId="4" fillId="3" borderId="22" xfId="0" applyNumberFormat="1" applyFont="1" applyFill="1" applyBorder="1" applyAlignment="1">
      <alignment horizontal="center" vertical="center" wrapText="1"/>
    </xf>
    <xf numFmtId="49" fontId="4" fillId="3" borderId="22" xfId="0" applyNumberFormat="1" applyFont="1" applyFill="1" applyBorder="1" applyAlignment="1">
      <alignment horizontal="center" vertical="center" wrapText="1"/>
    </xf>
    <xf numFmtId="9" fontId="4" fillId="3" borderId="22" xfId="2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vertical="center"/>
    </xf>
    <xf numFmtId="0" fontId="3" fillId="0" borderId="14" xfId="3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 wrapText="1"/>
    </xf>
  </cellXfs>
  <cellStyles count="7">
    <cellStyle name="Гиперссылка 8" xfId="4"/>
    <cellStyle name="Обычный" xfId="0" builtinId="0"/>
    <cellStyle name="Обычный 10 3 2" xfId="3"/>
    <cellStyle name="Обычный 106" xfId="5"/>
    <cellStyle name="Обычный 110" xfId="6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../../Elena/AppData/Local/Microsoft/Windows/Temporary%20Internet%20Files/LARIONOVA_0CA/AppData/Roaming/Elena/Desktop/&#1052;&#1072;&#1089;&#1090;&#1077;&#1088;%20&#1082;&#1086;&#1084;/&#1057;&#1074;&#1080;&#1076;&#1077;&#1090;&#1077;&#1083;&#1100;&#1089;&#1090;&#1074;&#1072;%20&#1086;%20&#1089;&#1086;&#1073;&#1089;&#1090;&#1074;&#1077;&#1085;&#1085;&#1086;&#1089;&#1090;&#1080;%20&#1041;&#1086;&#1088;&#1086;&#1076;&#1080;&#1085;&#1086;/5/5-1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1"/>
  <sheetViews>
    <sheetView tabSelected="1" workbookViewId="0">
      <selection activeCell="F4" sqref="F4"/>
    </sheetView>
  </sheetViews>
  <sheetFormatPr defaultRowHeight="15" x14ac:dyDescent="0.25"/>
  <cols>
    <col min="1" max="1" width="7.5703125" style="2" bestFit="1" customWidth="1"/>
    <col min="2" max="2" width="10" style="2" customWidth="1" collapsed="1"/>
    <col min="3" max="3" width="12.5703125" style="2" customWidth="1"/>
    <col min="4" max="5" width="14.5703125" style="2" customWidth="1"/>
    <col min="6" max="6" width="24.140625" style="3" customWidth="1"/>
    <col min="7" max="8" width="10.7109375" style="4" customWidth="1"/>
    <col min="9" max="9" width="21.140625" style="5" customWidth="1"/>
    <col min="10" max="10" width="17.42578125" style="5" customWidth="1"/>
    <col min="11" max="11" width="20.28515625" style="2" customWidth="1"/>
    <col min="12" max="12" width="16.140625" style="2" customWidth="1"/>
    <col min="13" max="13" width="9.140625" style="2" customWidth="1"/>
    <col min="14" max="14" width="16.7109375" style="6" bestFit="1" customWidth="1"/>
    <col min="15" max="15" width="10.140625" style="7" customWidth="1"/>
    <col min="16" max="16" width="13.28515625" style="8" bestFit="1" customWidth="1"/>
    <col min="17" max="17" width="16.140625" style="9" customWidth="1"/>
    <col min="18" max="18" width="16.140625" style="6" customWidth="1"/>
    <col min="19" max="19" width="30.5703125" style="6" bestFit="1" customWidth="1"/>
    <col min="20" max="20" width="11.7109375" style="2" bestFit="1" customWidth="1"/>
    <col min="21" max="16384" width="9.140625" style="2"/>
  </cols>
  <sheetData>
    <row r="1" spans="1:19" x14ac:dyDescent="0.25">
      <c r="A1" s="1"/>
    </row>
    <row r="2" spans="1:19" ht="15.75" thickBot="1" x14ac:dyDescent="0.3"/>
    <row r="3" spans="1:19" ht="57.75" thickBot="1" x14ac:dyDescent="0.3">
      <c r="A3" s="10" t="s">
        <v>0</v>
      </c>
      <c r="B3" s="11" t="s">
        <v>1</v>
      </c>
      <c r="C3" s="11" t="s">
        <v>2</v>
      </c>
      <c r="D3" s="12" t="s">
        <v>3</v>
      </c>
      <c r="E3" s="12" t="s">
        <v>4</v>
      </c>
      <c r="F3" s="13" t="s">
        <v>334</v>
      </c>
      <c r="G3" s="14" t="s">
        <v>5</v>
      </c>
      <c r="H3" s="14" t="s">
        <v>6</v>
      </c>
      <c r="I3" s="15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6" t="s">
        <v>12</v>
      </c>
      <c r="O3" s="17" t="s">
        <v>13</v>
      </c>
      <c r="P3" s="17" t="s">
        <v>14</v>
      </c>
      <c r="Q3" s="18" t="s">
        <v>15</v>
      </c>
      <c r="R3" s="18" t="s">
        <v>16</v>
      </c>
      <c r="S3" s="18" t="s">
        <v>17</v>
      </c>
    </row>
    <row r="4" spans="1:19" ht="17.100000000000001" customHeight="1" x14ac:dyDescent="0.25">
      <c r="A4" s="19">
        <v>1</v>
      </c>
      <c r="B4" s="20">
        <v>5</v>
      </c>
      <c r="C4" s="21">
        <v>1</v>
      </c>
      <c r="D4" s="22">
        <v>83.4</v>
      </c>
      <c r="E4" s="22">
        <v>80</v>
      </c>
      <c r="F4" s="23" t="s">
        <v>18</v>
      </c>
      <c r="G4" s="24" t="s">
        <v>19</v>
      </c>
      <c r="H4" s="24" t="s">
        <v>19</v>
      </c>
      <c r="I4" s="25">
        <v>6543691.1063988106</v>
      </c>
      <c r="J4" s="26">
        <v>0.1</v>
      </c>
      <c r="K4" s="23">
        <f t="shared" ref="K4:K67" si="0">I4*(1-J4)</f>
        <v>5889321.9957589293</v>
      </c>
      <c r="L4" s="27">
        <f>I4*0.7</f>
        <v>4580583.7744791675</v>
      </c>
      <c r="M4" s="28"/>
      <c r="N4" s="29"/>
      <c r="O4" s="30"/>
      <c r="P4" s="31"/>
      <c r="Q4" s="32">
        <f>L4-N4</f>
        <v>4580583.7744791675</v>
      </c>
      <c r="R4" s="33"/>
      <c r="S4" s="33" t="s">
        <v>20</v>
      </c>
    </row>
    <row r="5" spans="1:19" ht="17.100000000000001" customHeight="1" x14ac:dyDescent="0.25">
      <c r="A5" s="34">
        <v>2</v>
      </c>
      <c r="B5" s="35">
        <v>5</v>
      </c>
      <c r="C5" s="36">
        <v>19</v>
      </c>
      <c r="D5" s="37">
        <v>41.9</v>
      </c>
      <c r="E5" s="37">
        <v>38.6</v>
      </c>
      <c r="F5" s="38" t="s">
        <v>18</v>
      </c>
      <c r="G5" s="39" t="s">
        <v>21</v>
      </c>
      <c r="H5" s="39" t="s">
        <v>21</v>
      </c>
      <c r="I5" s="40">
        <v>3152291.7919433308</v>
      </c>
      <c r="J5" s="41">
        <v>0.1</v>
      </c>
      <c r="K5" s="38">
        <f t="shared" si="0"/>
        <v>2837062.6127489978</v>
      </c>
      <c r="L5" s="42">
        <f t="shared" ref="L5:L73" si="1">I5*0.7</f>
        <v>2206604.2543603312</v>
      </c>
      <c r="M5" s="43"/>
      <c r="N5" s="44"/>
      <c r="O5" s="45"/>
      <c r="P5" s="46"/>
      <c r="Q5" s="47">
        <f t="shared" ref="Q5:Q73" si="2">L5-N5</f>
        <v>2206604.2543603312</v>
      </c>
      <c r="R5" s="48" t="s">
        <v>22</v>
      </c>
      <c r="S5" s="48" t="s">
        <v>23</v>
      </c>
    </row>
    <row r="6" spans="1:19" ht="17.100000000000001" customHeight="1" x14ac:dyDescent="0.25">
      <c r="A6" s="34">
        <v>3</v>
      </c>
      <c r="B6" s="35">
        <v>5</v>
      </c>
      <c r="C6" s="36">
        <v>31</v>
      </c>
      <c r="D6" s="37">
        <v>42.1</v>
      </c>
      <c r="E6" s="37">
        <v>38.799999999999997</v>
      </c>
      <c r="F6" s="38" t="s">
        <v>18</v>
      </c>
      <c r="G6" s="39" t="s">
        <v>24</v>
      </c>
      <c r="H6" s="39" t="s">
        <v>24</v>
      </c>
      <c r="I6" s="40">
        <v>3167338.3490000004</v>
      </c>
      <c r="J6" s="41">
        <v>0.1</v>
      </c>
      <c r="K6" s="38">
        <f t="shared" si="0"/>
        <v>2850604.5141000003</v>
      </c>
      <c r="L6" s="42">
        <f t="shared" si="1"/>
        <v>2217136.8443</v>
      </c>
      <c r="M6" s="43"/>
      <c r="N6" s="44"/>
      <c r="O6" s="45"/>
      <c r="P6" s="46"/>
      <c r="Q6" s="47">
        <f t="shared" si="2"/>
        <v>2217136.8443</v>
      </c>
      <c r="R6" s="48" t="s">
        <v>22</v>
      </c>
      <c r="S6" s="48" t="s">
        <v>25</v>
      </c>
    </row>
    <row r="7" spans="1:19" ht="17.100000000000001" customHeight="1" x14ac:dyDescent="0.25">
      <c r="A7" s="34">
        <v>4</v>
      </c>
      <c r="B7" s="35">
        <v>5</v>
      </c>
      <c r="C7" s="36">
        <v>36</v>
      </c>
      <c r="D7" s="37">
        <v>42.7</v>
      </c>
      <c r="E7" s="37">
        <v>39.4</v>
      </c>
      <c r="F7" s="38" t="s">
        <v>18</v>
      </c>
      <c r="G7" s="39" t="s">
        <v>26</v>
      </c>
      <c r="H7" s="39" t="s">
        <v>26</v>
      </c>
      <c r="I7" s="40">
        <v>3212478.5630000001</v>
      </c>
      <c r="J7" s="41">
        <v>0.1</v>
      </c>
      <c r="K7" s="38">
        <f t="shared" si="0"/>
        <v>2891230.7067</v>
      </c>
      <c r="L7" s="42">
        <f t="shared" si="1"/>
        <v>2248734.9940999998</v>
      </c>
      <c r="M7" s="43"/>
      <c r="N7" s="44"/>
      <c r="O7" s="45"/>
      <c r="P7" s="46"/>
      <c r="Q7" s="47">
        <f t="shared" si="2"/>
        <v>2248734.9940999998</v>
      </c>
      <c r="R7" s="48" t="s">
        <v>22</v>
      </c>
      <c r="S7" s="48" t="s">
        <v>27</v>
      </c>
    </row>
    <row r="8" spans="1:19" ht="17.100000000000001" customHeight="1" x14ac:dyDescent="0.25">
      <c r="A8" s="34">
        <v>5</v>
      </c>
      <c r="B8" s="35">
        <v>5</v>
      </c>
      <c r="C8" s="36">
        <v>40</v>
      </c>
      <c r="D8" s="37">
        <v>41.9</v>
      </c>
      <c r="E8" s="37">
        <v>38.6</v>
      </c>
      <c r="F8" s="38" t="s">
        <v>18</v>
      </c>
      <c r="G8" s="39" t="s">
        <v>28</v>
      </c>
      <c r="H8" s="39" t="s">
        <v>28</v>
      </c>
      <c r="I8" s="40">
        <v>3152291.611</v>
      </c>
      <c r="J8" s="41">
        <v>0.1</v>
      </c>
      <c r="K8" s="38">
        <f t="shared" si="0"/>
        <v>2837062.4498999999</v>
      </c>
      <c r="L8" s="42">
        <f t="shared" si="1"/>
        <v>2206604.1277000001</v>
      </c>
      <c r="M8" s="43"/>
      <c r="N8" s="44"/>
      <c r="O8" s="45"/>
      <c r="P8" s="46"/>
      <c r="Q8" s="47">
        <f t="shared" si="2"/>
        <v>2206604.1277000001</v>
      </c>
      <c r="R8" s="48" t="s">
        <v>22</v>
      </c>
      <c r="S8" s="48" t="s">
        <v>29</v>
      </c>
    </row>
    <row r="9" spans="1:19" s="64" customFormat="1" ht="17.100000000000001" customHeight="1" x14ac:dyDescent="0.25">
      <c r="A9" s="49">
        <v>6</v>
      </c>
      <c r="B9" s="50">
        <v>5</v>
      </c>
      <c r="C9" s="51">
        <v>43</v>
      </c>
      <c r="D9" s="52">
        <v>42.1</v>
      </c>
      <c r="E9" s="52"/>
      <c r="F9" s="53" t="s">
        <v>18</v>
      </c>
      <c r="G9" s="54" t="s">
        <v>30</v>
      </c>
      <c r="H9" s="54"/>
      <c r="I9" s="55">
        <v>3167338.3490000004</v>
      </c>
      <c r="J9" s="56">
        <v>0.1</v>
      </c>
      <c r="K9" s="53">
        <f t="shared" si="0"/>
        <v>2850604.5141000003</v>
      </c>
      <c r="L9" s="57">
        <f t="shared" si="1"/>
        <v>2217136.8443</v>
      </c>
      <c r="M9" s="58">
        <v>42922</v>
      </c>
      <c r="N9" s="59">
        <v>2217136.84</v>
      </c>
      <c r="O9" s="60"/>
      <c r="P9" s="61"/>
      <c r="Q9" s="62">
        <f t="shared" si="2"/>
        <v>4.3000001460313797E-3</v>
      </c>
      <c r="R9" s="63" t="s">
        <v>22</v>
      </c>
      <c r="S9" s="63" t="s">
        <v>31</v>
      </c>
    </row>
    <row r="10" spans="1:19" ht="17.100000000000001" customHeight="1" x14ac:dyDescent="0.25">
      <c r="A10" s="34">
        <v>7</v>
      </c>
      <c r="B10" s="35">
        <v>5</v>
      </c>
      <c r="C10" s="36">
        <v>50</v>
      </c>
      <c r="D10" s="37">
        <v>64.5</v>
      </c>
      <c r="E10" s="37"/>
      <c r="F10" s="38" t="s">
        <v>32</v>
      </c>
      <c r="G10" s="39" t="s">
        <v>33</v>
      </c>
      <c r="H10" s="39"/>
      <c r="I10" s="40">
        <v>4232025.1384647936</v>
      </c>
      <c r="J10" s="41">
        <v>0.1</v>
      </c>
      <c r="K10" s="38">
        <f t="shared" si="0"/>
        <v>3808822.6246183142</v>
      </c>
      <c r="L10" s="42">
        <f t="shared" si="1"/>
        <v>2962417.5969253555</v>
      </c>
      <c r="M10" s="43"/>
      <c r="N10" s="44"/>
      <c r="O10" s="45"/>
      <c r="P10" s="46"/>
      <c r="Q10" s="47">
        <f t="shared" si="2"/>
        <v>2962417.5969253555</v>
      </c>
      <c r="R10" s="48"/>
      <c r="S10" s="48" t="s">
        <v>34</v>
      </c>
    </row>
    <row r="11" spans="1:19" ht="17.100000000000001" customHeight="1" x14ac:dyDescent="0.25">
      <c r="A11" s="34">
        <v>8</v>
      </c>
      <c r="B11" s="35">
        <v>5</v>
      </c>
      <c r="C11" s="36">
        <v>61</v>
      </c>
      <c r="D11" s="37">
        <v>41.9</v>
      </c>
      <c r="E11" s="37">
        <v>38.4</v>
      </c>
      <c r="F11" s="38" t="s">
        <v>18</v>
      </c>
      <c r="G11" s="39" t="s">
        <v>35</v>
      </c>
      <c r="H11" s="39" t="s">
        <v>30</v>
      </c>
      <c r="I11" s="40">
        <v>3152291.611</v>
      </c>
      <c r="J11" s="41">
        <v>0.1</v>
      </c>
      <c r="K11" s="38">
        <f t="shared" si="0"/>
        <v>2837062.4498999999</v>
      </c>
      <c r="L11" s="42">
        <f t="shared" si="1"/>
        <v>2206604.1277000001</v>
      </c>
      <c r="M11" s="43"/>
      <c r="N11" s="44"/>
      <c r="O11" s="45"/>
      <c r="P11" s="46"/>
      <c r="Q11" s="47">
        <f t="shared" si="2"/>
        <v>2206604.1277000001</v>
      </c>
      <c r="R11" s="48" t="s">
        <v>22</v>
      </c>
      <c r="S11" s="48" t="s">
        <v>36</v>
      </c>
    </row>
    <row r="12" spans="1:19" ht="17.100000000000001" customHeight="1" x14ac:dyDescent="0.25">
      <c r="A12" s="34">
        <v>9</v>
      </c>
      <c r="B12" s="35">
        <v>5</v>
      </c>
      <c r="C12" s="36">
        <v>82</v>
      </c>
      <c r="D12" s="37">
        <v>41.8</v>
      </c>
      <c r="E12" s="37">
        <v>38.5</v>
      </c>
      <c r="F12" s="38" t="s">
        <v>18</v>
      </c>
      <c r="G12" s="39" t="s">
        <v>37</v>
      </c>
      <c r="H12" s="39" t="s">
        <v>35</v>
      </c>
      <c r="I12" s="40">
        <v>3144768.2420000001</v>
      </c>
      <c r="J12" s="41">
        <v>0.1</v>
      </c>
      <c r="K12" s="38">
        <f t="shared" si="0"/>
        <v>2830291.4177999999</v>
      </c>
      <c r="L12" s="42">
        <f t="shared" si="1"/>
        <v>2201337.7694000001</v>
      </c>
      <c r="M12" s="43"/>
      <c r="N12" s="44"/>
      <c r="O12" s="45"/>
      <c r="P12" s="46"/>
      <c r="Q12" s="47">
        <f t="shared" si="2"/>
        <v>2201337.7694000001</v>
      </c>
      <c r="R12" s="48" t="s">
        <v>22</v>
      </c>
      <c r="S12" s="48" t="s">
        <v>38</v>
      </c>
    </row>
    <row r="13" spans="1:19" ht="17.100000000000001" customHeight="1" x14ac:dyDescent="0.25">
      <c r="A13" s="34">
        <v>10</v>
      </c>
      <c r="B13" s="35">
        <v>5</v>
      </c>
      <c r="C13" s="36">
        <v>100</v>
      </c>
      <c r="D13" s="37">
        <v>41.3</v>
      </c>
      <c r="E13" s="37">
        <v>38.4</v>
      </c>
      <c r="F13" s="38" t="s">
        <v>18</v>
      </c>
      <c r="G13" s="39" t="s">
        <v>39</v>
      </c>
      <c r="H13" s="39" t="s">
        <v>37</v>
      </c>
      <c r="I13" s="40">
        <v>3107151.3969999999</v>
      </c>
      <c r="J13" s="41">
        <v>0.1</v>
      </c>
      <c r="K13" s="38">
        <f t="shared" si="0"/>
        <v>2796436.2573000002</v>
      </c>
      <c r="L13" s="42">
        <f t="shared" si="1"/>
        <v>2175005.9778999998</v>
      </c>
      <c r="M13" s="43"/>
      <c r="N13" s="44"/>
      <c r="O13" s="45"/>
      <c r="P13" s="46"/>
      <c r="Q13" s="47">
        <f t="shared" si="2"/>
        <v>2175005.9778999998</v>
      </c>
      <c r="R13" s="48" t="s">
        <v>22</v>
      </c>
      <c r="S13" s="48" t="s">
        <v>40</v>
      </c>
    </row>
    <row r="14" spans="1:19" ht="17.100000000000001" customHeight="1" thickBot="1" x14ac:dyDescent="0.3">
      <c r="A14" s="65">
        <v>11</v>
      </c>
      <c r="B14" s="66">
        <v>5</v>
      </c>
      <c r="C14" s="67">
        <v>141</v>
      </c>
      <c r="D14" s="68">
        <v>40.299999999999997</v>
      </c>
      <c r="E14" s="68"/>
      <c r="F14" s="69" t="s">
        <v>41</v>
      </c>
      <c r="G14" s="70" t="s">
        <v>33</v>
      </c>
      <c r="H14" s="70"/>
      <c r="I14" s="71">
        <v>3031917.7069999999</v>
      </c>
      <c r="J14" s="72">
        <v>0.1</v>
      </c>
      <c r="K14" s="69">
        <f t="shared" si="0"/>
        <v>2728725.9363000002</v>
      </c>
      <c r="L14" s="73">
        <f t="shared" si="1"/>
        <v>2122342.3948999997</v>
      </c>
      <c r="M14" s="74">
        <v>42851</v>
      </c>
      <c r="N14" s="75">
        <v>2122342.3999999999</v>
      </c>
      <c r="O14" s="76">
        <v>42851</v>
      </c>
      <c r="P14" s="77" t="s">
        <v>42</v>
      </c>
      <c r="Q14" s="78">
        <f t="shared" si="2"/>
        <v>-5.1000001840293407E-3</v>
      </c>
      <c r="R14" s="79" t="s">
        <v>22</v>
      </c>
      <c r="S14" s="79"/>
    </row>
    <row r="15" spans="1:19" ht="17.100000000000001" customHeight="1" x14ac:dyDescent="0.25">
      <c r="A15" s="19">
        <v>12</v>
      </c>
      <c r="B15" s="20">
        <v>7</v>
      </c>
      <c r="C15" s="80">
        <v>1</v>
      </c>
      <c r="D15" s="22">
        <v>83</v>
      </c>
      <c r="E15" s="22">
        <v>79.8</v>
      </c>
      <c r="F15" s="23" t="s">
        <v>18</v>
      </c>
      <c r="G15" s="24" t="s">
        <v>43</v>
      </c>
      <c r="H15" s="24" t="s">
        <v>39</v>
      </c>
      <c r="I15" s="25">
        <v>6512306.1600000001</v>
      </c>
      <c r="J15" s="26">
        <v>0.1</v>
      </c>
      <c r="K15" s="23">
        <f t="shared" si="0"/>
        <v>5861075.5440000007</v>
      </c>
      <c r="L15" s="27">
        <f t="shared" si="1"/>
        <v>4558614.3119999999</v>
      </c>
      <c r="M15" s="28"/>
      <c r="N15" s="29"/>
      <c r="O15" s="30"/>
      <c r="P15" s="31"/>
      <c r="Q15" s="32">
        <f t="shared" si="2"/>
        <v>4558614.3119999999</v>
      </c>
      <c r="R15" s="33" t="s">
        <v>22</v>
      </c>
      <c r="S15" s="33" t="s">
        <v>44</v>
      </c>
    </row>
    <row r="16" spans="1:19" ht="17.100000000000001" customHeight="1" x14ac:dyDescent="0.25">
      <c r="A16" s="34">
        <v>13</v>
      </c>
      <c r="B16" s="35">
        <v>7</v>
      </c>
      <c r="C16" s="81">
        <v>8</v>
      </c>
      <c r="D16" s="37">
        <v>40.4</v>
      </c>
      <c r="E16" s="37">
        <v>38.700000000000003</v>
      </c>
      <c r="F16" s="38" t="s">
        <v>18</v>
      </c>
      <c r="G16" s="39" t="s">
        <v>45</v>
      </c>
      <c r="H16" s="39" t="s">
        <v>43</v>
      </c>
      <c r="I16" s="40">
        <v>3039441.0759999999</v>
      </c>
      <c r="J16" s="41">
        <v>0.1</v>
      </c>
      <c r="K16" s="38">
        <f t="shared" si="0"/>
        <v>2735496.9684000001</v>
      </c>
      <c r="L16" s="42">
        <f t="shared" si="1"/>
        <v>2127608.7531999997</v>
      </c>
      <c r="M16" s="43"/>
      <c r="N16" s="44"/>
      <c r="O16" s="45"/>
      <c r="P16" s="46"/>
      <c r="Q16" s="47">
        <f t="shared" si="2"/>
        <v>2127608.7531999997</v>
      </c>
      <c r="R16" s="48" t="s">
        <v>22</v>
      </c>
      <c r="S16" s="48" t="s">
        <v>46</v>
      </c>
    </row>
    <row r="17" spans="1:19" ht="17.100000000000001" customHeight="1" x14ac:dyDescent="0.25">
      <c r="A17" s="34">
        <v>14</v>
      </c>
      <c r="B17" s="35">
        <v>7</v>
      </c>
      <c r="C17" s="81">
        <v>27</v>
      </c>
      <c r="D17" s="37">
        <v>41.3</v>
      </c>
      <c r="E17" s="37">
        <v>38.5</v>
      </c>
      <c r="F17" s="38" t="s">
        <v>18</v>
      </c>
      <c r="G17" s="39" t="s">
        <v>47</v>
      </c>
      <c r="H17" s="39" t="s">
        <v>45</v>
      </c>
      <c r="I17" s="40">
        <v>3107151.3969999999</v>
      </c>
      <c r="J17" s="41">
        <v>0.1</v>
      </c>
      <c r="K17" s="38">
        <f t="shared" si="0"/>
        <v>2796436.2573000002</v>
      </c>
      <c r="L17" s="42">
        <f t="shared" si="1"/>
        <v>2175005.9778999998</v>
      </c>
      <c r="M17" s="43"/>
      <c r="N17" s="44"/>
      <c r="O17" s="45"/>
      <c r="P17" s="46"/>
      <c r="Q17" s="47">
        <f t="shared" si="2"/>
        <v>2175005.9778999998</v>
      </c>
      <c r="R17" s="48" t="s">
        <v>22</v>
      </c>
      <c r="S17" s="48" t="s">
        <v>48</v>
      </c>
    </row>
    <row r="18" spans="1:19" ht="17.100000000000001" customHeight="1" x14ac:dyDescent="0.25">
      <c r="A18" s="34">
        <v>15</v>
      </c>
      <c r="B18" s="35">
        <v>7</v>
      </c>
      <c r="C18" s="81">
        <v>33</v>
      </c>
      <c r="D18" s="37">
        <v>63.6</v>
      </c>
      <c r="E18" s="37">
        <v>61.9</v>
      </c>
      <c r="F18" s="38" t="s">
        <v>18</v>
      </c>
      <c r="G18" s="39" t="s">
        <v>49</v>
      </c>
      <c r="H18" s="39" t="s">
        <v>47</v>
      </c>
      <c r="I18" s="40">
        <v>4172973.4439999997</v>
      </c>
      <c r="J18" s="41">
        <v>0.1</v>
      </c>
      <c r="K18" s="38">
        <f t="shared" si="0"/>
        <v>3755676.0995999998</v>
      </c>
      <c r="L18" s="42">
        <f t="shared" si="1"/>
        <v>2921081.4107999997</v>
      </c>
      <c r="M18" s="43"/>
      <c r="N18" s="44"/>
      <c r="O18" s="45"/>
      <c r="P18" s="46"/>
      <c r="Q18" s="47">
        <f t="shared" si="2"/>
        <v>2921081.4107999997</v>
      </c>
      <c r="R18" s="48" t="s">
        <v>22</v>
      </c>
      <c r="S18" s="48" t="s">
        <v>50</v>
      </c>
    </row>
    <row r="19" spans="1:19" ht="17.100000000000001" customHeight="1" x14ac:dyDescent="0.25">
      <c r="A19" s="82">
        <v>16</v>
      </c>
      <c r="B19" s="83">
        <v>7</v>
      </c>
      <c r="C19" s="84">
        <v>70</v>
      </c>
      <c r="D19" s="85">
        <v>41.6</v>
      </c>
      <c r="E19" s="86"/>
      <c r="F19" s="87" t="s">
        <v>18</v>
      </c>
      <c r="G19" s="88" t="s">
        <v>51</v>
      </c>
      <c r="H19" s="88"/>
      <c r="I19" s="89">
        <v>3129721.5040000002</v>
      </c>
      <c r="J19" s="90">
        <v>0.1</v>
      </c>
      <c r="K19" s="87">
        <f>I19*(1-J19)</f>
        <v>2816749.3536</v>
      </c>
      <c r="L19" s="91">
        <f t="shared" si="1"/>
        <v>2190805.0528000002</v>
      </c>
      <c r="M19" s="58">
        <v>42860</v>
      </c>
      <c r="N19" s="59">
        <v>700000</v>
      </c>
      <c r="O19" s="92">
        <v>42877</v>
      </c>
      <c r="P19" s="93" t="s">
        <v>52</v>
      </c>
      <c r="Q19" s="94">
        <f>L19-N19-N20</f>
        <v>2.8000001329928637E-3</v>
      </c>
      <c r="R19" s="95"/>
      <c r="S19" s="96" t="s">
        <v>53</v>
      </c>
    </row>
    <row r="20" spans="1:19" ht="17.100000000000001" customHeight="1" x14ac:dyDescent="0.25">
      <c r="A20" s="97"/>
      <c r="B20" s="98"/>
      <c r="C20" s="99"/>
      <c r="D20" s="100"/>
      <c r="E20" s="101"/>
      <c r="F20" s="102"/>
      <c r="G20" s="103"/>
      <c r="H20" s="104"/>
      <c r="I20" s="105"/>
      <c r="J20" s="106"/>
      <c r="K20" s="102"/>
      <c r="L20" s="107"/>
      <c r="M20" s="58">
        <v>42877</v>
      </c>
      <c r="N20" s="59">
        <f>1490805.05</f>
        <v>1490805.05</v>
      </c>
      <c r="O20" s="108"/>
      <c r="P20" s="109"/>
      <c r="Q20" s="110"/>
      <c r="R20" s="111"/>
      <c r="S20" s="112"/>
    </row>
    <row r="21" spans="1:19" ht="17.100000000000001" customHeight="1" x14ac:dyDescent="0.25">
      <c r="A21" s="49">
        <v>17</v>
      </c>
      <c r="B21" s="50">
        <v>7</v>
      </c>
      <c r="C21" s="113">
        <v>71</v>
      </c>
      <c r="D21" s="52">
        <v>42.2</v>
      </c>
      <c r="E21" s="52"/>
      <c r="F21" s="53" t="s">
        <v>18</v>
      </c>
      <c r="G21" s="54" t="s">
        <v>54</v>
      </c>
      <c r="H21" s="54"/>
      <c r="I21" s="55">
        <v>3174861.7180000003</v>
      </c>
      <c r="J21" s="41">
        <v>0.1</v>
      </c>
      <c r="K21" s="53">
        <f t="shared" si="0"/>
        <v>2857375.5462000002</v>
      </c>
      <c r="L21" s="57">
        <f t="shared" si="1"/>
        <v>2222403.2026</v>
      </c>
      <c r="M21" s="58">
        <v>42853</v>
      </c>
      <c r="N21" s="59">
        <v>2222403.2000000002</v>
      </c>
      <c r="O21" s="114">
        <v>42853</v>
      </c>
      <c r="P21" s="115" t="s">
        <v>55</v>
      </c>
      <c r="Q21" s="62">
        <f t="shared" si="2"/>
        <v>2.5999997742474079E-3</v>
      </c>
      <c r="R21" s="63"/>
      <c r="S21" s="63" t="s">
        <v>56</v>
      </c>
    </row>
    <row r="22" spans="1:19" ht="17.100000000000001" customHeight="1" x14ac:dyDescent="0.25">
      <c r="A22" s="34">
        <v>18</v>
      </c>
      <c r="B22" s="35">
        <v>7</v>
      </c>
      <c r="C22" s="81">
        <v>76</v>
      </c>
      <c r="D22" s="37">
        <v>41.6</v>
      </c>
      <c r="E22" s="37">
        <v>38.4</v>
      </c>
      <c r="F22" s="38" t="s">
        <v>18</v>
      </c>
      <c r="G22" s="39" t="s">
        <v>57</v>
      </c>
      <c r="H22" s="39" t="s">
        <v>49</v>
      </c>
      <c r="I22" s="40">
        <v>3129721.5040000002</v>
      </c>
      <c r="J22" s="41">
        <v>0.1</v>
      </c>
      <c r="K22" s="38">
        <f t="shared" si="0"/>
        <v>2816749.3536</v>
      </c>
      <c r="L22" s="42">
        <f t="shared" si="1"/>
        <v>2190805.0528000002</v>
      </c>
      <c r="M22" s="43"/>
      <c r="N22" s="44"/>
      <c r="O22" s="45"/>
      <c r="P22" s="46"/>
      <c r="Q22" s="47">
        <f t="shared" si="2"/>
        <v>2190805.0528000002</v>
      </c>
      <c r="R22" s="48"/>
      <c r="S22" s="48" t="s">
        <v>58</v>
      </c>
    </row>
    <row r="23" spans="1:19" s="64" customFormat="1" ht="17.100000000000001" customHeight="1" x14ac:dyDescent="0.25">
      <c r="A23" s="49">
        <v>19</v>
      </c>
      <c r="B23" s="50">
        <v>7</v>
      </c>
      <c r="C23" s="113">
        <v>77</v>
      </c>
      <c r="D23" s="52">
        <v>42.3</v>
      </c>
      <c r="E23" s="52"/>
      <c r="F23" s="53" t="s">
        <v>59</v>
      </c>
      <c r="G23" s="54" t="s">
        <v>33</v>
      </c>
      <c r="H23" s="54"/>
      <c r="I23" s="55">
        <v>3182385.0869999998</v>
      </c>
      <c r="J23" s="56">
        <v>0.1</v>
      </c>
      <c r="K23" s="53">
        <f t="shared" si="0"/>
        <v>2864146.5782999997</v>
      </c>
      <c r="L23" s="57">
        <f t="shared" si="1"/>
        <v>2227669.5608999999</v>
      </c>
      <c r="M23" s="58">
        <v>42905</v>
      </c>
      <c r="N23" s="59">
        <v>2227669.56</v>
      </c>
      <c r="O23" s="114">
        <v>42871</v>
      </c>
      <c r="P23" s="115" t="s">
        <v>60</v>
      </c>
      <c r="Q23" s="62">
        <f t="shared" si="2"/>
        <v>8.9999986812472343E-4</v>
      </c>
      <c r="R23" s="63"/>
      <c r="S23" s="63" t="s">
        <v>61</v>
      </c>
    </row>
    <row r="24" spans="1:19" s="64" customFormat="1" ht="17.100000000000001" customHeight="1" x14ac:dyDescent="0.25">
      <c r="A24" s="49">
        <v>20</v>
      </c>
      <c r="B24" s="50">
        <v>7</v>
      </c>
      <c r="C24" s="113">
        <v>79</v>
      </c>
      <c r="D24" s="52">
        <v>41.5</v>
      </c>
      <c r="E24" s="52"/>
      <c r="F24" s="53" t="s">
        <v>18</v>
      </c>
      <c r="G24" s="54" t="s">
        <v>62</v>
      </c>
      <c r="H24" s="54"/>
      <c r="I24" s="55">
        <v>3122198.1350000002</v>
      </c>
      <c r="J24" s="56">
        <v>0.1</v>
      </c>
      <c r="K24" s="53">
        <f t="shared" si="0"/>
        <v>2809978.3215000001</v>
      </c>
      <c r="L24" s="57">
        <f t="shared" si="1"/>
        <v>2185538.6945000002</v>
      </c>
      <c r="M24" s="58">
        <v>42909</v>
      </c>
      <c r="N24" s="59">
        <v>2185538.69</v>
      </c>
      <c r="O24" s="114">
        <v>42909</v>
      </c>
      <c r="P24" s="115" t="s">
        <v>63</v>
      </c>
      <c r="Q24" s="62">
        <f t="shared" si="2"/>
        <v>4.5000002719461918E-3</v>
      </c>
      <c r="R24" s="63" t="s">
        <v>22</v>
      </c>
      <c r="S24" s="63" t="s">
        <v>64</v>
      </c>
    </row>
    <row r="25" spans="1:19" ht="17.100000000000001" customHeight="1" x14ac:dyDescent="0.25">
      <c r="A25" s="34">
        <v>21</v>
      </c>
      <c r="B25" s="35">
        <v>7</v>
      </c>
      <c r="C25" s="81">
        <v>85</v>
      </c>
      <c r="D25" s="37">
        <v>41.9</v>
      </c>
      <c r="E25" s="37">
        <v>38.700000000000003</v>
      </c>
      <c r="F25" s="38" t="s">
        <v>18</v>
      </c>
      <c r="G25" s="39" t="s">
        <v>65</v>
      </c>
      <c r="H25" s="39" t="s">
        <v>51</v>
      </c>
      <c r="I25" s="40">
        <v>3152291.611</v>
      </c>
      <c r="J25" s="41">
        <v>0.1</v>
      </c>
      <c r="K25" s="38">
        <f t="shared" si="0"/>
        <v>2837062.4498999999</v>
      </c>
      <c r="L25" s="42">
        <f t="shared" si="1"/>
        <v>2206604.1277000001</v>
      </c>
      <c r="M25" s="43"/>
      <c r="N25" s="44"/>
      <c r="O25" s="45"/>
      <c r="P25" s="46"/>
      <c r="Q25" s="47">
        <f t="shared" si="2"/>
        <v>2206604.1277000001</v>
      </c>
      <c r="R25" s="48" t="s">
        <v>22</v>
      </c>
      <c r="S25" s="48" t="s">
        <v>66</v>
      </c>
    </row>
    <row r="26" spans="1:19" ht="17.100000000000001" customHeight="1" x14ac:dyDescent="0.25">
      <c r="A26" s="34">
        <v>22</v>
      </c>
      <c r="B26" s="35">
        <v>7</v>
      </c>
      <c r="C26" s="81">
        <v>93</v>
      </c>
      <c r="D26" s="37">
        <v>67</v>
      </c>
      <c r="E26" s="37">
        <v>61.9</v>
      </c>
      <c r="F26" s="38" t="s">
        <v>18</v>
      </c>
      <c r="G26" s="39" t="s">
        <v>67</v>
      </c>
      <c r="H26" s="39" t="s">
        <v>57</v>
      </c>
      <c r="I26" s="40">
        <v>4396056.93</v>
      </c>
      <c r="J26" s="41">
        <v>0.1</v>
      </c>
      <c r="K26" s="38">
        <f t="shared" si="0"/>
        <v>3956451.2369999997</v>
      </c>
      <c r="L26" s="42">
        <f t="shared" si="1"/>
        <v>3077239.8509999998</v>
      </c>
      <c r="M26" s="43"/>
      <c r="N26" s="44"/>
      <c r="O26" s="45"/>
      <c r="P26" s="46"/>
      <c r="Q26" s="47">
        <f t="shared" si="2"/>
        <v>3077239.8509999998</v>
      </c>
      <c r="R26" s="48" t="s">
        <v>22</v>
      </c>
      <c r="S26" s="48" t="s">
        <v>68</v>
      </c>
    </row>
    <row r="27" spans="1:19" ht="17.100000000000001" customHeight="1" x14ac:dyDescent="0.25">
      <c r="A27" s="34">
        <v>23</v>
      </c>
      <c r="B27" s="35">
        <v>7</v>
      </c>
      <c r="C27" s="81">
        <v>97</v>
      </c>
      <c r="D27" s="37">
        <v>42</v>
      </c>
      <c r="E27" s="37">
        <v>38.799999999999997</v>
      </c>
      <c r="F27" s="38" t="s">
        <v>18</v>
      </c>
      <c r="G27" s="39" t="s">
        <v>69</v>
      </c>
      <c r="H27" s="39" t="s">
        <v>62</v>
      </c>
      <c r="I27" s="40">
        <v>3159814.98</v>
      </c>
      <c r="J27" s="41">
        <v>0.1</v>
      </c>
      <c r="K27" s="38">
        <f t="shared" si="0"/>
        <v>2843833.4819999998</v>
      </c>
      <c r="L27" s="42">
        <f t="shared" si="1"/>
        <v>2211870.486</v>
      </c>
      <c r="M27" s="43"/>
      <c r="N27" s="44"/>
      <c r="O27" s="45"/>
      <c r="P27" s="46"/>
      <c r="Q27" s="47">
        <f t="shared" si="2"/>
        <v>2211870.486</v>
      </c>
      <c r="R27" s="48" t="s">
        <v>22</v>
      </c>
      <c r="S27" s="48" t="s">
        <v>70</v>
      </c>
    </row>
    <row r="28" spans="1:19" ht="17.100000000000001" customHeight="1" x14ac:dyDescent="0.25">
      <c r="A28" s="34">
        <v>24</v>
      </c>
      <c r="B28" s="35">
        <v>7</v>
      </c>
      <c r="C28" s="81">
        <v>106</v>
      </c>
      <c r="D28" s="37">
        <v>40.299999999999997</v>
      </c>
      <c r="E28" s="37"/>
      <c r="F28" s="38" t="s">
        <v>71</v>
      </c>
      <c r="G28" s="39" t="s">
        <v>33</v>
      </c>
      <c r="H28" s="39"/>
      <c r="I28" s="40">
        <v>3031917.7069999999</v>
      </c>
      <c r="J28" s="41">
        <v>0.1</v>
      </c>
      <c r="K28" s="38">
        <f t="shared" si="0"/>
        <v>2728725.9363000002</v>
      </c>
      <c r="L28" s="42">
        <f t="shared" si="1"/>
        <v>2122342.3948999997</v>
      </c>
      <c r="M28" s="43"/>
      <c r="N28" s="44"/>
      <c r="O28" s="45"/>
      <c r="P28" s="46"/>
      <c r="Q28" s="47">
        <f t="shared" si="2"/>
        <v>2122342.3948999997</v>
      </c>
      <c r="R28" s="48" t="s">
        <v>22</v>
      </c>
      <c r="S28" s="48" t="s">
        <v>72</v>
      </c>
    </row>
    <row r="29" spans="1:19" ht="17.100000000000001" customHeight="1" x14ac:dyDescent="0.25">
      <c r="A29" s="34">
        <v>25</v>
      </c>
      <c r="B29" s="35">
        <v>7</v>
      </c>
      <c r="C29" s="81">
        <v>108</v>
      </c>
      <c r="D29" s="37">
        <v>60.2</v>
      </c>
      <c r="E29" s="37"/>
      <c r="F29" s="38" t="s">
        <v>73</v>
      </c>
      <c r="G29" s="39" t="s">
        <v>33</v>
      </c>
      <c r="H29" s="39"/>
      <c r="I29" s="40">
        <v>3949889.9579999996</v>
      </c>
      <c r="J29" s="41">
        <v>0.1</v>
      </c>
      <c r="K29" s="38">
        <f t="shared" si="0"/>
        <v>3554900.9622</v>
      </c>
      <c r="L29" s="42">
        <f t="shared" si="1"/>
        <v>2764922.9705999997</v>
      </c>
      <c r="M29" s="43"/>
      <c r="N29" s="44"/>
      <c r="O29" s="45"/>
      <c r="P29" s="46"/>
      <c r="Q29" s="47">
        <f t="shared" si="2"/>
        <v>2764922.9705999997</v>
      </c>
      <c r="R29" s="48" t="s">
        <v>22</v>
      </c>
      <c r="S29" s="48" t="s">
        <v>74</v>
      </c>
    </row>
    <row r="30" spans="1:19" s="64" customFormat="1" ht="17.100000000000001" customHeight="1" x14ac:dyDescent="0.25">
      <c r="A30" s="49">
        <v>26</v>
      </c>
      <c r="B30" s="50">
        <v>7</v>
      </c>
      <c r="C30" s="113">
        <v>111</v>
      </c>
      <c r="D30" s="52">
        <v>40</v>
      </c>
      <c r="E30" s="52"/>
      <c r="F30" s="53" t="s">
        <v>75</v>
      </c>
      <c r="G30" s="54" t="s">
        <v>33</v>
      </c>
      <c r="H30" s="39"/>
      <c r="I30" s="55">
        <v>3009347.6</v>
      </c>
      <c r="J30" s="56">
        <v>0.1</v>
      </c>
      <c r="K30" s="53">
        <f t="shared" si="0"/>
        <v>2708412.8400000003</v>
      </c>
      <c r="L30" s="57">
        <f t="shared" si="1"/>
        <v>2106543.3199999998</v>
      </c>
      <c r="M30" s="58">
        <v>42895</v>
      </c>
      <c r="N30" s="59">
        <v>2106543.3199999998</v>
      </c>
      <c r="O30" s="114">
        <v>42895</v>
      </c>
      <c r="P30" s="115" t="s">
        <v>76</v>
      </c>
      <c r="Q30" s="62">
        <f t="shared" si="2"/>
        <v>0</v>
      </c>
      <c r="R30" s="63"/>
      <c r="S30" s="63" t="s">
        <v>77</v>
      </c>
    </row>
    <row r="31" spans="1:19" ht="17.100000000000001" customHeight="1" x14ac:dyDescent="0.25">
      <c r="A31" s="34">
        <v>27</v>
      </c>
      <c r="B31" s="35">
        <v>7</v>
      </c>
      <c r="C31" s="81">
        <v>119</v>
      </c>
      <c r="D31" s="37">
        <v>40.6</v>
      </c>
      <c r="E31" s="37">
        <v>38.799999999999997</v>
      </c>
      <c r="F31" s="38" t="s">
        <v>18</v>
      </c>
      <c r="G31" s="39" t="s">
        <v>78</v>
      </c>
      <c r="H31" s="39" t="s">
        <v>65</v>
      </c>
      <c r="I31" s="40">
        <v>3054487.8140000002</v>
      </c>
      <c r="J31" s="41">
        <v>0.1</v>
      </c>
      <c r="K31" s="38">
        <f t="shared" si="0"/>
        <v>2749039.0326000005</v>
      </c>
      <c r="L31" s="42">
        <f t="shared" si="1"/>
        <v>2138141.4698000001</v>
      </c>
      <c r="M31" s="43"/>
      <c r="N31" s="44"/>
      <c r="O31" s="45"/>
      <c r="P31" s="46"/>
      <c r="Q31" s="47">
        <f t="shared" si="2"/>
        <v>2138141.4698000001</v>
      </c>
      <c r="R31" s="48" t="s">
        <v>22</v>
      </c>
      <c r="S31" s="48" t="s">
        <v>79</v>
      </c>
    </row>
    <row r="32" spans="1:19" ht="17.100000000000001" customHeight="1" x14ac:dyDescent="0.25">
      <c r="A32" s="34">
        <v>28</v>
      </c>
      <c r="B32" s="35">
        <v>7</v>
      </c>
      <c r="C32" s="81">
        <v>129</v>
      </c>
      <c r="D32" s="37">
        <v>40.9</v>
      </c>
      <c r="E32" s="37">
        <v>39.1</v>
      </c>
      <c r="F32" s="38" t="s">
        <v>18</v>
      </c>
      <c r="G32" s="39" t="s">
        <v>80</v>
      </c>
      <c r="H32" s="39" t="s">
        <v>67</v>
      </c>
      <c r="I32" s="40">
        <v>3077057.9210000001</v>
      </c>
      <c r="J32" s="41">
        <v>0.1</v>
      </c>
      <c r="K32" s="38">
        <f t="shared" si="0"/>
        <v>2769352.1289000004</v>
      </c>
      <c r="L32" s="42">
        <f t="shared" si="1"/>
        <v>2153940.5447</v>
      </c>
      <c r="M32" s="43"/>
      <c r="N32" s="44"/>
      <c r="O32" s="45"/>
      <c r="P32" s="46"/>
      <c r="Q32" s="47">
        <f t="shared" si="2"/>
        <v>2153940.5447</v>
      </c>
      <c r="R32" s="48" t="s">
        <v>22</v>
      </c>
      <c r="S32" s="48" t="s">
        <v>81</v>
      </c>
    </row>
    <row r="33" spans="1:19" ht="17.100000000000001" customHeight="1" x14ac:dyDescent="0.25">
      <c r="A33" s="49">
        <v>29</v>
      </c>
      <c r="B33" s="50">
        <v>7</v>
      </c>
      <c r="C33" s="113">
        <v>131</v>
      </c>
      <c r="D33" s="52">
        <v>40.1</v>
      </c>
      <c r="E33" s="52"/>
      <c r="F33" s="53" t="s">
        <v>82</v>
      </c>
      <c r="G33" s="54" t="s">
        <v>33</v>
      </c>
      <c r="H33" s="39"/>
      <c r="I33" s="55">
        <v>3016870.969</v>
      </c>
      <c r="J33" s="41">
        <v>0.1</v>
      </c>
      <c r="K33" s="53">
        <f t="shared" si="0"/>
        <v>2715183.8721000003</v>
      </c>
      <c r="L33" s="57">
        <f t="shared" si="1"/>
        <v>2111809.6782999998</v>
      </c>
      <c r="M33" s="58">
        <v>42866</v>
      </c>
      <c r="N33" s="59">
        <v>2111809.6800000002</v>
      </c>
      <c r="O33" s="60"/>
      <c r="P33" s="61"/>
      <c r="Q33" s="62">
        <f t="shared" si="2"/>
        <v>-1.7000003717839718E-3</v>
      </c>
      <c r="R33" s="63"/>
      <c r="S33" s="63" t="s">
        <v>83</v>
      </c>
    </row>
    <row r="34" spans="1:19" ht="17.100000000000001" customHeight="1" x14ac:dyDescent="0.25">
      <c r="A34" s="34">
        <v>30</v>
      </c>
      <c r="B34" s="35">
        <v>7</v>
      </c>
      <c r="C34" s="81">
        <v>134</v>
      </c>
      <c r="D34" s="37">
        <v>40.799999999999997</v>
      </c>
      <c r="E34" s="37">
        <v>39</v>
      </c>
      <c r="F34" s="38" t="s">
        <v>18</v>
      </c>
      <c r="G34" s="39" t="s">
        <v>84</v>
      </c>
      <c r="H34" s="39" t="s">
        <v>69</v>
      </c>
      <c r="I34" s="40">
        <v>3069534.5519999997</v>
      </c>
      <c r="J34" s="41">
        <v>0.1</v>
      </c>
      <c r="K34" s="38">
        <f t="shared" si="0"/>
        <v>2762581.0967999999</v>
      </c>
      <c r="L34" s="42">
        <f t="shared" si="1"/>
        <v>2148674.1863999995</v>
      </c>
      <c r="M34" s="43"/>
      <c r="N34" s="44"/>
      <c r="O34" s="45"/>
      <c r="P34" s="46"/>
      <c r="Q34" s="47">
        <f t="shared" si="2"/>
        <v>2148674.1863999995</v>
      </c>
      <c r="R34" s="48" t="s">
        <v>22</v>
      </c>
      <c r="S34" s="48" t="s">
        <v>85</v>
      </c>
    </row>
    <row r="35" spans="1:19" ht="17.100000000000001" customHeight="1" x14ac:dyDescent="0.25">
      <c r="A35" s="34">
        <v>31</v>
      </c>
      <c r="B35" s="35">
        <v>7</v>
      </c>
      <c r="C35" s="81">
        <v>144</v>
      </c>
      <c r="D35" s="37">
        <v>40.200000000000003</v>
      </c>
      <c r="E35" s="37">
        <v>38.299999999999997</v>
      </c>
      <c r="F35" s="38" t="s">
        <v>18</v>
      </c>
      <c r="G35" s="39" t="s">
        <v>86</v>
      </c>
      <c r="H35" s="39" t="s">
        <v>78</v>
      </c>
      <c r="I35" s="40">
        <v>3024394.3380000005</v>
      </c>
      <c r="J35" s="41">
        <v>0.1</v>
      </c>
      <c r="K35" s="38">
        <f t="shared" si="0"/>
        <v>2721954.9042000007</v>
      </c>
      <c r="L35" s="42">
        <f t="shared" si="1"/>
        <v>2117076.0366000002</v>
      </c>
      <c r="M35" s="43"/>
      <c r="N35" s="44"/>
      <c r="O35" s="45"/>
      <c r="P35" s="46"/>
      <c r="Q35" s="47">
        <f t="shared" si="2"/>
        <v>2117076.0366000002</v>
      </c>
      <c r="R35" s="48" t="s">
        <v>22</v>
      </c>
      <c r="S35" s="48" t="s">
        <v>87</v>
      </c>
    </row>
    <row r="36" spans="1:19" ht="17.100000000000001" customHeight="1" x14ac:dyDescent="0.25">
      <c r="A36" s="34">
        <v>32</v>
      </c>
      <c r="B36" s="35">
        <v>7</v>
      </c>
      <c r="C36" s="81">
        <v>147</v>
      </c>
      <c r="D36" s="37">
        <v>59.9</v>
      </c>
      <c r="E36" s="37"/>
      <c r="F36" s="38" t="s">
        <v>88</v>
      </c>
      <c r="G36" s="39" t="s">
        <v>33</v>
      </c>
      <c r="H36" s="39"/>
      <c r="I36" s="40">
        <v>3930206.1209999993</v>
      </c>
      <c r="J36" s="41">
        <v>0.1</v>
      </c>
      <c r="K36" s="38">
        <f t="shared" si="0"/>
        <v>3537185.5088999993</v>
      </c>
      <c r="L36" s="42">
        <f t="shared" si="1"/>
        <v>2751144.2846999993</v>
      </c>
      <c r="M36" s="43"/>
      <c r="N36" s="44"/>
      <c r="O36" s="45"/>
      <c r="P36" s="46"/>
      <c r="Q36" s="47">
        <f t="shared" si="2"/>
        <v>2751144.2846999993</v>
      </c>
      <c r="R36" s="48" t="s">
        <v>22</v>
      </c>
      <c r="S36" s="48" t="s">
        <v>89</v>
      </c>
    </row>
    <row r="37" spans="1:19" ht="17.100000000000001" customHeight="1" x14ac:dyDescent="0.25">
      <c r="A37" s="34">
        <v>33</v>
      </c>
      <c r="B37" s="35">
        <v>7</v>
      </c>
      <c r="C37" s="81">
        <v>153</v>
      </c>
      <c r="D37" s="37">
        <v>60.7</v>
      </c>
      <c r="E37" s="37"/>
      <c r="F37" s="38" t="s">
        <v>90</v>
      </c>
      <c r="G37" s="39" t="s">
        <v>33</v>
      </c>
      <c r="H37" s="39"/>
      <c r="I37" s="40">
        <v>3982696.3529999997</v>
      </c>
      <c r="J37" s="41">
        <v>0.1</v>
      </c>
      <c r="K37" s="38">
        <f t="shared" si="0"/>
        <v>3584426.7176999999</v>
      </c>
      <c r="L37" s="42">
        <f t="shared" si="1"/>
        <v>2787887.4470999995</v>
      </c>
      <c r="M37" s="43"/>
      <c r="N37" s="44"/>
      <c r="O37" s="45"/>
      <c r="P37" s="46"/>
      <c r="Q37" s="47">
        <f t="shared" si="2"/>
        <v>2787887.4470999995</v>
      </c>
      <c r="R37" s="48" t="s">
        <v>22</v>
      </c>
      <c r="S37" s="48" t="s">
        <v>91</v>
      </c>
    </row>
    <row r="38" spans="1:19" ht="17.100000000000001" customHeight="1" thickBot="1" x14ac:dyDescent="0.3">
      <c r="A38" s="116">
        <v>34</v>
      </c>
      <c r="B38" s="117">
        <v>7</v>
      </c>
      <c r="C38" s="118">
        <v>154</v>
      </c>
      <c r="D38" s="119">
        <v>40.5</v>
      </c>
      <c r="E38" s="119">
        <v>38.700000000000003</v>
      </c>
      <c r="F38" s="120" t="s">
        <v>18</v>
      </c>
      <c r="G38" s="121" t="s">
        <v>92</v>
      </c>
      <c r="H38" s="121" t="s">
        <v>80</v>
      </c>
      <c r="I38" s="122">
        <v>3046964.4450000003</v>
      </c>
      <c r="J38" s="72">
        <v>0.1</v>
      </c>
      <c r="K38" s="120">
        <f t="shared" si="0"/>
        <v>2742268.0005000005</v>
      </c>
      <c r="L38" s="123">
        <f t="shared" si="1"/>
        <v>2132875.1115000001</v>
      </c>
      <c r="M38" s="124"/>
      <c r="N38" s="125"/>
      <c r="O38" s="126"/>
      <c r="P38" s="127"/>
      <c r="Q38" s="128">
        <f t="shared" si="2"/>
        <v>2132875.1115000001</v>
      </c>
      <c r="R38" s="129" t="s">
        <v>22</v>
      </c>
      <c r="S38" s="129" t="s">
        <v>93</v>
      </c>
    </row>
    <row r="39" spans="1:19" ht="17.100000000000001" customHeight="1" x14ac:dyDescent="0.25">
      <c r="A39" s="19">
        <v>35</v>
      </c>
      <c r="B39" s="20">
        <v>11</v>
      </c>
      <c r="C39" s="80">
        <v>5</v>
      </c>
      <c r="D39" s="22">
        <v>83.1</v>
      </c>
      <c r="E39" s="22">
        <v>80.099999999999994</v>
      </c>
      <c r="F39" s="23" t="s">
        <v>18</v>
      </c>
      <c r="G39" s="24" t="s">
        <v>94</v>
      </c>
      <c r="H39" s="24" t="s">
        <v>84</v>
      </c>
      <c r="I39" s="25">
        <v>6520152.3119999999</v>
      </c>
      <c r="J39" s="26">
        <v>0.1</v>
      </c>
      <c r="K39" s="23">
        <f t="shared" si="0"/>
        <v>5868137.0807999996</v>
      </c>
      <c r="L39" s="27">
        <f t="shared" si="1"/>
        <v>4564106.6184</v>
      </c>
      <c r="M39" s="130"/>
      <c r="N39" s="131"/>
      <c r="O39" s="132"/>
      <c r="P39" s="133"/>
      <c r="Q39" s="134">
        <f t="shared" si="2"/>
        <v>4564106.6184</v>
      </c>
      <c r="R39" s="135" t="s">
        <v>95</v>
      </c>
      <c r="S39" s="135" t="s">
        <v>96</v>
      </c>
    </row>
    <row r="40" spans="1:19" ht="17.100000000000001" customHeight="1" x14ac:dyDescent="0.25">
      <c r="A40" s="34">
        <v>36</v>
      </c>
      <c r="B40" s="35">
        <v>11</v>
      </c>
      <c r="C40" s="81">
        <v>8</v>
      </c>
      <c r="D40" s="37">
        <v>41.2</v>
      </c>
      <c r="E40" s="37">
        <v>39.200000000000003</v>
      </c>
      <c r="F40" s="38" t="s">
        <v>18</v>
      </c>
      <c r="G40" s="39" t="s">
        <v>97</v>
      </c>
      <c r="H40" s="39" t="s">
        <v>86</v>
      </c>
      <c r="I40" s="40">
        <v>3099628.0280000004</v>
      </c>
      <c r="J40" s="41">
        <v>0.1</v>
      </c>
      <c r="K40" s="38">
        <f t="shared" si="0"/>
        <v>2789665.2252000002</v>
      </c>
      <c r="L40" s="42">
        <f t="shared" si="1"/>
        <v>2169739.6196000003</v>
      </c>
      <c r="M40" s="43"/>
      <c r="N40" s="44"/>
      <c r="O40" s="45"/>
      <c r="P40" s="46"/>
      <c r="Q40" s="47">
        <f t="shared" si="2"/>
        <v>2169739.6196000003</v>
      </c>
      <c r="R40" s="48" t="s">
        <v>95</v>
      </c>
      <c r="S40" s="48" t="s">
        <v>98</v>
      </c>
    </row>
    <row r="41" spans="1:19" ht="17.100000000000001" customHeight="1" x14ac:dyDescent="0.25">
      <c r="A41" s="34">
        <v>37</v>
      </c>
      <c r="B41" s="35">
        <v>11</v>
      </c>
      <c r="C41" s="81">
        <v>11</v>
      </c>
      <c r="D41" s="37">
        <v>42.3</v>
      </c>
      <c r="E41" s="37">
        <v>39.299999999999997</v>
      </c>
      <c r="F41" s="38" t="s">
        <v>18</v>
      </c>
      <c r="G41" s="39" t="s">
        <v>99</v>
      </c>
      <c r="H41" s="39" t="s">
        <v>92</v>
      </c>
      <c r="I41" s="40">
        <v>3182385.0869999998</v>
      </c>
      <c r="J41" s="41">
        <v>0.1</v>
      </c>
      <c r="K41" s="38">
        <f t="shared" si="0"/>
        <v>2864146.5782999997</v>
      </c>
      <c r="L41" s="42">
        <f t="shared" si="1"/>
        <v>2227669.5608999999</v>
      </c>
      <c r="M41" s="43"/>
      <c r="N41" s="44"/>
      <c r="O41" s="45"/>
      <c r="P41" s="46"/>
      <c r="Q41" s="47">
        <f t="shared" si="2"/>
        <v>2227669.5608999999</v>
      </c>
      <c r="R41" s="48" t="s">
        <v>95</v>
      </c>
      <c r="S41" s="48" t="s">
        <v>100</v>
      </c>
    </row>
    <row r="42" spans="1:19" ht="17.100000000000001" customHeight="1" x14ac:dyDescent="0.25">
      <c r="A42" s="34">
        <v>38</v>
      </c>
      <c r="B42" s="35">
        <v>11</v>
      </c>
      <c r="C42" s="81">
        <v>12</v>
      </c>
      <c r="D42" s="37">
        <v>41.2</v>
      </c>
      <c r="E42" s="37">
        <v>39.200000000000003</v>
      </c>
      <c r="F42" s="38" t="s">
        <v>18</v>
      </c>
      <c r="G42" s="39" t="s">
        <v>101</v>
      </c>
      <c r="H42" s="39" t="s">
        <v>94</v>
      </c>
      <c r="I42" s="40">
        <v>3099628.0280000004</v>
      </c>
      <c r="J42" s="41">
        <v>0.1</v>
      </c>
      <c r="K42" s="38">
        <f t="shared" si="0"/>
        <v>2789665.2252000002</v>
      </c>
      <c r="L42" s="42">
        <f t="shared" si="1"/>
        <v>2169739.6196000003</v>
      </c>
      <c r="M42" s="43"/>
      <c r="N42" s="44"/>
      <c r="O42" s="45"/>
      <c r="P42" s="46"/>
      <c r="Q42" s="47">
        <f t="shared" si="2"/>
        <v>2169739.6196000003</v>
      </c>
      <c r="R42" s="48" t="s">
        <v>95</v>
      </c>
      <c r="S42" s="48" t="s">
        <v>102</v>
      </c>
    </row>
    <row r="43" spans="1:19" ht="17.100000000000001" customHeight="1" x14ac:dyDescent="0.25">
      <c r="A43" s="34">
        <v>39</v>
      </c>
      <c r="B43" s="35">
        <v>11</v>
      </c>
      <c r="C43" s="81">
        <v>32</v>
      </c>
      <c r="D43" s="37">
        <v>40.799999999999997</v>
      </c>
      <c r="E43" s="37">
        <v>38.799999999999997</v>
      </c>
      <c r="F43" s="38" t="s">
        <v>18</v>
      </c>
      <c r="G43" s="39" t="s">
        <v>103</v>
      </c>
      <c r="H43" s="39" t="s">
        <v>97</v>
      </c>
      <c r="I43" s="40">
        <v>3069534.5519999997</v>
      </c>
      <c r="J43" s="41">
        <v>0.1</v>
      </c>
      <c r="K43" s="38">
        <f t="shared" si="0"/>
        <v>2762581.0967999999</v>
      </c>
      <c r="L43" s="42">
        <f t="shared" si="1"/>
        <v>2148674.1863999995</v>
      </c>
      <c r="M43" s="43"/>
      <c r="N43" s="44"/>
      <c r="O43" s="45"/>
      <c r="P43" s="46"/>
      <c r="Q43" s="47">
        <f t="shared" si="2"/>
        <v>2148674.1863999995</v>
      </c>
      <c r="R43" s="48" t="s">
        <v>95</v>
      </c>
      <c r="S43" s="48" t="s">
        <v>104</v>
      </c>
    </row>
    <row r="44" spans="1:19" ht="17.100000000000001" customHeight="1" x14ac:dyDescent="0.25">
      <c r="A44" s="34">
        <v>40</v>
      </c>
      <c r="B44" s="35">
        <v>11</v>
      </c>
      <c r="C44" s="81">
        <v>33</v>
      </c>
      <c r="D44" s="37">
        <v>72.5</v>
      </c>
      <c r="E44" s="37">
        <v>69.5</v>
      </c>
      <c r="F44" s="38" t="s">
        <v>18</v>
      </c>
      <c r="G44" s="39" t="s">
        <v>105</v>
      </c>
      <c r="H44" s="39" t="s">
        <v>99</v>
      </c>
      <c r="I44" s="40">
        <v>4756927.2749999994</v>
      </c>
      <c r="J44" s="41">
        <v>0.1</v>
      </c>
      <c r="K44" s="38">
        <f t="shared" si="0"/>
        <v>4281234.5474999994</v>
      </c>
      <c r="L44" s="42">
        <f t="shared" si="1"/>
        <v>3329849.0924999993</v>
      </c>
      <c r="M44" s="43"/>
      <c r="N44" s="44"/>
      <c r="O44" s="45"/>
      <c r="P44" s="46"/>
      <c r="Q44" s="47">
        <f t="shared" si="2"/>
        <v>3329849.0924999993</v>
      </c>
      <c r="R44" s="48" t="s">
        <v>95</v>
      </c>
      <c r="S44" s="48" t="s">
        <v>106</v>
      </c>
    </row>
    <row r="45" spans="1:19" ht="17.100000000000001" customHeight="1" x14ac:dyDescent="0.25">
      <c r="A45" s="34">
        <v>41</v>
      </c>
      <c r="B45" s="35">
        <v>11</v>
      </c>
      <c r="C45" s="81">
        <v>34</v>
      </c>
      <c r="D45" s="37">
        <v>42.3</v>
      </c>
      <c r="E45" s="37">
        <v>39.299999999999997</v>
      </c>
      <c r="F45" s="38" t="s">
        <v>18</v>
      </c>
      <c r="G45" s="39" t="s">
        <v>107</v>
      </c>
      <c r="H45" s="39" t="s">
        <v>101</v>
      </c>
      <c r="I45" s="40">
        <v>3182385.0869999998</v>
      </c>
      <c r="J45" s="41">
        <v>0.1</v>
      </c>
      <c r="K45" s="38">
        <f t="shared" si="0"/>
        <v>2864146.5782999997</v>
      </c>
      <c r="L45" s="42">
        <f t="shared" si="1"/>
        <v>2227669.5608999999</v>
      </c>
      <c r="M45" s="43"/>
      <c r="N45" s="44"/>
      <c r="O45" s="45"/>
      <c r="P45" s="46"/>
      <c r="Q45" s="47">
        <f t="shared" si="2"/>
        <v>2227669.5608999999</v>
      </c>
      <c r="R45" s="48" t="s">
        <v>95</v>
      </c>
      <c r="S45" s="48" t="s">
        <v>108</v>
      </c>
    </row>
    <row r="46" spans="1:19" ht="17.100000000000001" customHeight="1" x14ac:dyDescent="0.25">
      <c r="A46" s="34">
        <v>42</v>
      </c>
      <c r="B46" s="35">
        <v>11</v>
      </c>
      <c r="C46" s="81">
        <v>35</v>
      </c>
      <c r="D46" s="37">
        <v>42.9</v>
      </c>
      <c r="E46" s="37"/>
      <c r="F46" s="38" t="s">
        <v>109</v>
      </c>
      <c r="G46" s="39" t="s">
        <v>33</v>
      </c>
      <c r="H46" s="39"/>
      <c r="I46" s="40">
        <v>3227525.301</v>
      </c>
      <c r="J46" s="41">
        <v>0.1</v>
      </c>
      <c r="K46" s="38">
        <f t="shared" si="0"/>
        <v>2904772.7708999999</v>
      </c>
      <c r="L46" s="42">
        <f t="shared" si="1"/>
        <v>2259267.7106999997</v>
      </c>
      <c r="M46" s="43"/>
      <c r="N46" s="44"/>
      <c r="O46" s="45"/>
      <c r="P46" s="46"/>
      <c r="Q46" s="47">
        <f t="shared" si="2"/>
        <v>2259267.7106999997</v>
      </c>
      <c r="R46" s="48" t="s">
        <v>95</v>
      </c>
      <c r="S46" s="48" t="s">
        <v>110</v>
      </c>
    </row>
    <row r="47" spans="1:19" ht="17.100000000000001" customHeight="1" x14ac:dyDescent="0.25">
      <c r="A47" s="34">
        <v>43</v>
      </c>
      <c r="B47" s="35">
        <v>11</v>
      </c>
      <c r="C47" s="81">
        <v>37</v>
      </c>
      <c r="D47" s="37">
        <v>64.8</v>
      </c>
      <c r="E47" s="37">
        <v>62.8</v>
      </c>
      <c r="F47" s="38" t="s">
        <v>18</v>
      </c>
      <c r="G47" s="39" t="s">
        <v>111</v>
      </c>
      <c r="H47" s="39" t="s">
        <v>103</v>
      </c>
      <c r="I47" s="40">
        <v>4251708.7919999994</v>
      </c>
      <c r="J47" s="41">
        <v>0.1</v>
      </c>
      <c r="K47" s="38">
        <f t="shared" si="0"/>
        <v>3826537.9127999996</v>
      </c>
      <c r="L47" s="42">
        <f t="shared" si="1"/>
        <v>2976196.1543999994</v>
      </c>
      <c r="M47" s="43"/>
      <c r="N47" s="44"/>
      <c r="O47" s="45"/>
      <c r="P47" s="46"/>
      <c r="Q47" s="47">
        <f t="shared" si="2"/>
        <v>2976196.1543999994</v>
      </c>
      <c r="R47" s="48" t="s">
        <v>95</v>
      </c>
      <c r="S47" s="48" t="s">
        <v>112</v>
      </c>
    </row>
    <row r="48" spans="1:19" ht="17.100000000000001" customHeight="1" x14ac:dyDescent="0.25">
      <c r="A48" s="34">
        <v>44</v>
      </c>
      <c r="B48" s="35">
        <v>11</v>
      </c>
      <c r="C48" s="81">
        <v>41</v>
      </c>
      <c r="D48" s="37">
        <v>42.5</v>
      </c>
      <c r="E48" s="37">
        <v>39.5</v>
      </c>
      <c r="F48" s="38" t="s">
        <v>18</v>
      </c>
      <c r="G48" s="39" t="s">
        <v>113</v>
      </c>
      <c r="H48" s="39" t="s">
        <v>105</v>
      </c>
      <c r="I48" s="40">
        <v>3197431.8250000002</v>
      </c>
      <c r="J48" s="41">
        <v>0.1</v>
      </c>
      <c r="K48" s="38">
        <f t="shared" si="0"/>
        <v>2877688.6425000001</v>
      </c>
      <c r="L48" s="42">
        <f t="shared" si="1"/>
        <v>2238202.2774999999</v>
      </c>
      <c r="M48" s="43"/>
      <c r="N48" s="44"/>
      <c r="O48" s="45"/>
      <c r="P48" s="46"/>
      <c r="Q48" s="47">
        <f t="shared" si="2"/>
        <v>2238202.2774999999</v>
      </c>
      <c r="R48" s="48" t="s">
        <v>95</v>
      </c>
      <c r="S48" s="48" t="s">
        <v>114</v>
      </c>
    </row>
    <row r="49" spans="1:19" ht="17.100000000000001" customHeight="1" x14ac:dyDescent="0.25">
      <c r="A49" s="34">
        <v>45</v>
      </c>
      <c r="B49" s="35">
        <v>11</v>
      </c>
      <c r="C49" s="81">
        <v>43</v>
      </c>
      <c r="D49" s="37">
        <v>64.400000000000006</v>
      </c>
      <c r="E49" s="37">
        <v>62.4</v>
      </c>
      <c r="F49" s="38" t="s">
        <v>18</v>
      </c>
      <c r="G49" s="39" t="s">
        <v>115</v>
      </c>
      <c r="H49" s="39" t="s">
        <v>107</v>
      </c>
      <c r="I49" s="40">
        <v>4225463.676</v>
      </c>
      <c r="J49" s="41">
        <v>0.1</v>
      </c>
      <c r="K49" s="38">
        <f t="shared" si="0"/>
        <v>3802917.3084</v>
      </c>
      <c r="L49" s="42">
        <f t="shared" si="1"/>
        <v>2957824.5732</v>
      </c>
      <c r="M49" s="43"/>
      <c r="N49" s="44"/>
      <c r="O49" s="45"/>
      <c r="P49" s="46"/>
      <c r="Q49" s="47">
        <f t="shared" si="2"/>
        <v>2957824.5732</v>
      </c>
      <c r="R49" s="48" t="s">
        <v>95</v>
      </c>
      <c r="S49" s="48" t="s">
        <v>116</v>
      </c>
    </row>
    <row r="50" spans="1:19" ht="17.100000000000001" customHeight="1" x14ac:dyDescent="0.25">
      <c r="A50" s="49">
        <v>46</v>
      </c>
      <c r="B50" s="50">
        <v>11</v>
      </c>
      <c r="C50" s="113">
        <v>48</v>
      </c>
      <c r="D50" s="52">
        <v>42.3</v>
      </c>
      <c r="E50" s="52"/>
      <c r="F50" s="53" t="s">
        <v>18</v>
      </c>
      <c r="G50" s="54" t="s">
        <v>117</v>
      </c>
      <c r="H50" s="54"/>
      <c r="I50" s="55">
        <v>3182385.0869999998</v>
      </c>
      <c r="J50" s="41">
        <v>0.1</v>
      </c>
      <c r="K50" s="53">
        <f t="shared" si="0"/>
        <v>2864146.5782999997</v>
      </c>
      <c r="L50" s="57">
        <f t="shared" si="1"/>
        <v>2227669.5608999999</v>
      </c>
      <c r="M50" s="58">
        <v>42849</v>
      </c>
      <c r="N50" s="59">
        <v>2227669.56</v>
      </c>
      <c r="O50" s="114">
        <v>42849</v>
      </c>
      <c r="P50" s="115" t="s">
        <v>118</v>
      </c>
      <c r="Q50" s="62">
        <f t="shared" si="2"/>
        <v>8.9999986812472343E-4</v>
      </c>
      <c r="R50" s="63" t="s">
        <v>95</v>
      </c>
      <c r="S50" s="63"/>
    </row>
    <row r="51" spans="1:19" ht="18" customHeight="1" x14ac:dyDescent="0.25">
      <c r="A51" s="49">
        <v>47</v>
      </c>
      <c r="B51" s="50">
        <v>11</v>
      </c>
      <c r="C51" s="113">
        <v>59</v>
      </c>
      <c r="D51" s="52">
        <v>39.299999999999997</v>
      </c>
      <c r="E51" s="52"/>
      <c r="F51" s="53" t="s">
        <v>119</v>
      </c>
      <c r="G51" s="54" t="s">
        <v>33</v>
      </c>
      <c r="H51" s="54"/>
      <c r="I51" s="55">
        <v>2957000</v>
      </c>
      <c r="J51" s="56">
        <v>0.1</v>
      </c>
      <c r="K51" s="53">
        <f>I51*(1-J51)</f>
        <v>2661300</v>
      </c>
      <c r="L51" s="57">
        <f t="shared" si="1"/>
        <v>2069899.9999999998</v>
      </c>
      <c r="M51" s="58">
        <v>42888</v>
      </c>
      <c r="N51" s="59">
        <v>2069900</v>
      </c>
      <c r="O51" s="60"/>
      <c r="P51" s="61"/>
      <c r="Q51" s="62">
        <f t="shared" si="2"/>
        <v>0</v>
      </c>
      <c r="R51" s="63"/>
      <c r="S51" s="63"/>
    </row>
    <row r="52" spans="1:19" s="64" customFormat="1" ht="17.100000000000001" customHeight="1" x14ac:dyDescent="0.25">
      <c r="A52" s="82">
        <v>48</v>
      </c>
      <c r="B52" s="83">
        <v>11</v>
      </c>
      <c r="C52" s="84">
        <v>81</v>
      </c>
      <c r="D52" s="85">
        <v>42.1</v>
      </c>
      <c r="E52" s="85"/>
      <c r="F52" s="87" t="s">
        <v>18</v>
      </c>
      <c r="G52" s="88" t="s">
        <v>120</v>
      </c>
      <c r="H52" s="136"/>
      <c r="I52" s="89">
        <v>3167338.3490000004</v>
      </c>
      <c r="J52" s="137">
        <v>0.1</v>
      </c>
      <c r="K52" s="87">
        <f t="shared" si="0"/>
        <v>2850604.5141000003</v>
      </c>
      <c r="L52" s="91">
        <f t="shared" si="1"/>
        <v>2217136.8443</v>
      </c>
      <c r="M52" s="58">
        <v>42934</v>
      </c>
      <c r="N52" s="59">
        <v>1550000</v>
      </c>
      <c r="O52" s="92">
        <v>42942</v>
      </c>
      <c r="P52" s="93"/>
      <c r="Q52" s="94">
        <f>L52-N52-N53</f>
        <v>4.3000000296160579E-3</v>
      </c>
      <c r="R52" s="95" t="s">
        <v>95</v>
      </c>
      <c r="S52" s="96" t="s">
        <v>121</v>
      </c>
    </row>
    <row r="53" spans="1:19" s="64" customFormat="1" ht="17.100000000000001" customHeight="1" x14ac:dyDescent="0.25">
      <c r="A53" s="138"/>
      <c r="B53" s="139"/>
      <c r="C53" s="140"/>
      <c r="D53" s="141"/>
      <c r="E53" s="141"/>
      <c r="F53" s="142"/>
      <c r="G53" s="104"/>
      <c r="H53" s="143"/>
      <c r="I53" s="144"/>
      <c r="J53" s="145"/>
      <c r="K53" s="142"/>
      <c r="L53" s="146"/>
      <c r="M53" s="58">
        <v>42961</v>
      </c>
      <c r="N53" s="59">
        <v>667136.84</v>
      </c>
      <c r="O53" s="108"/>
      <c r="P53" s="109"/>
      <c r="Q53" s="110"/>
      <c r="R53" s="111"/>
      <c r="S53" s="112"/>
    </row>
    <row r="54" spans="1:19" ht="17.100000000000001" customHeight="1" x14ac:dyDescent="0.25">
      <c r="A54" s="34">
        <v>49</v>
      </c>
      <c r="B54" s="35">
        <v>11</v>
      </c>
      <c r="C54" s="81">
        <v>87</v>
      </c>
      <c r="D54" s="37">
        <v>41.6</v>
      </c>
      <c r="E54" s="37">
        <v>39</v>
      </c>
      <c r="F54" s="38" t="s">
        <v>18</v>
      </c>
      <c r="G54" s="39" t="s">
        <v>122</v>
      </c>
      <c r="H54" s="39" t="s">
        <v>111</v>
      </c>
      <c r="I54" s="40">
        <v>3129721.5040000002</v>
      </c>
      <c r="J54" s="41">
        <v>0.1</v>
      </c>
      <c r="K54" s="38">
        <f t="shared" si="0"/>
        <v>2816749.3536</v>
      </c>
      <c r="L54" s="42">
        <f t="shared" si="1"/>
        <v>2190805.0528000002</v>
      </c>
      <c r="M54" s="43"/>
      <c r="N54" s="44"/>
      <c r="O54" s="45"/>
      <c r="P54" s="46"/>
      <c r="Q54" s="47">
        <f t="shared" si="2"/>
        <v>2190805.0528000002</v>
      </c>
      <c r="R54" s="48" t="s">
        <v>95</v>
      </c>
      <c r="S54" s="48" t="s">
        <v>123</v>
      </c>
    </row>
    <row r="55" spans="1:19" ht="17.100000000000001" customHeight="1" x14ac:dyDescent="0.25">
      <c r="A55" s="34">
        <v>50</v>
      </c>
      <c r="B55" s="35">
        <v>11</v>
      </c>
      <c r="C55" s="81">
        <v>88</v>
      </c>
      <c r="D55" s="37">
        <v>41.8</v>
      </c>
      <c r="E55" s="37">
        <v>38.799999999999997</v>
      </c>
      <c r="F55" s="38" t="s">
        <v>18</v>
      </c>
      <c r="G55" s="39" t="s">
        <v>124</v>
      </c>
      <c r="H55" s="39" t="s">
        <v>113</v>
      </c>
      <c r="I55" s="40">
        <v>3144768.2420000001</v>
      </c>
      <c r="J55" s="41">
        <v>0.1</v>
      </c>
      <c r="K55" s="38">
        <f t="shared" si="0"/>
        <v>2830291.4177999999</v>
      </c>
      <c r="L55" s="42">
        <f t="shared" si="1"/>
        <v>2201337.7694000001</v>
      </c>
      <c r="M55" s="43"/>
      <c r="N55" s="44"/>
      <c r="O55" s="45"/>
      <c r="P55" s="46"/>
      <c r="Q55" s="47">
        <f t="shared" si="2"/>
        <v>2201337.7694000001</v>
      </c>
      <c r="R55" s="48" t="s">
        <v>95</v>
      </c>
      <c r="S55" s="48" t="s">
        <v>125</v>
      </c>
    </row>
    <row r="56" spans="1:19" ht="17.100000000000001" customHeight="1" x14ac:dyDescent="0.25">
      <c r="A56" s="34">
        <v>51</v>
      </c>
      <c r="B56" s="35">
        <v>11</v>
      </c>
      <c r="C56" s="81">
        <v>90</v>
      </c>
      <c r="D56" s="37">
        <v>41.9</v>
      </c>
      <c r="E56" s="37">
        <v>38.9</v>
      </c>
      <c r="F56" s="38" t="s">
        <v>18</v>
      </c>
      <c r="G56" s="39" t="s">
        <v>126</v>
      </c>
      <c r="H56" s="39" t="s">
        <v>115</v>
      </c>
      <c r="I56" s="40">
        <v>3152291.611</v>
      </c>
      <c r="J56" s="41">
        <v>0.1</v>
      </c>
      <c r="K56" s="38">
        <f t="shared" si="0"/>
        <v>2837062.4498999999</v>
      </c>
      <c r="L56" s="42">
        <f t="shared" si="1"/>
        <v>2206604.1277000001</v>
      </c>
      <c r="M56" s="43"/>
      <c r="N56" s="44"/>
      <c r="O56" s="45"/>
      <c r="P56" s="46"/>
      <c r="Q56" s="47">
        <f t="shared" si="2"/>
        <v>2206604.1277000001</v>
      </c>
      <c r="R56" s="48" t="s">
        <v>95</v>
      </c>
      <c r="S56" s="48" t="s">
        <v>127</v>
      </c>
    </row>
    <row r="57" spans="1:19" ht="17.100000000000001" customHeight="1" x14ac:dyDescent="0.25">
      <c r="A57" s="34">
        <v>52</v>
      </c>
      <c r="B57" s="35">
        <v>11</v>
      </c>
      <c r="C57" s="81">
        <v>91</v>
      </c>
      <c r="D57" s="37">
        <v>64</v>
      </c>
      <c r="E57" s="37">
        <v>61.9</v>
      </c>
      <c r="F57" s="38" t="s">
        <v>18</v>
      </c>
      <c r="G57" s="39" t="s">
        <v>128</v>
      </c>
      <c r="H57" s="39" t="s">
        <v>117</v>
      </c>
      <c r="I57" s="40">
        <v>4199218.5599999996</v>
      </c>
      <c r="J57" s="41">
        <v>0.1</v>
      </c>
      <c r="K57" s="38">
        <f t="shared" si="0"/>
        <v>3779296.7039999999</v>
      </c>
      <c r="L57" s="42">
        <f t="shared" si="1"/>
        <v>2939452.9919999996</v>
      </c>
      <c r="M57" s="43"/>
      <c r="N57" s="44"/>
      <c r="O57" s="45"/>
      <c r="P57" s="46"/>
      <c r="Q57" s="47">
        <f t="shared" si="2"/>
        <v>2939452.9919999996</v>
      </c>
      <c r="R57" s="48" t="s">
        <v>95</v>
      </c>
      <c r="S57" s="48" t="s">
        <v>129</v>
      </c>
    </row>
    <row r="58" spans="1:19" ht="17.100000000000001" customHeight="1" x14ac:dyDescent="0.25">
      <c r="A58" s="34">
        <v>53</v>
      </c>
      <c r="B58" s="35">
        <v>11</v>
      </c>
      <c r="C58" s="81">
        <v>92</v>
      </c>
      <c r="D58" s="37">
        <v>65</v>
      </c>
      <c r="E58" s="37">
        <v>61.2</v>
      </c>
      <c r="F58" s="38" t="s">
        <v>18</v>
      </c>
      <c r="G58" s="39" t="s">
        <v>130</v>
      </c>
      <c r="H58" s="39" t="s">
        <v>120</v>
      </c>
      <c r="I58" s="40">
        <v>4264831.3499999996</v>
      </c>
      <c r="J58" s="41">
        <v>0.1</v>
      </c>
      <c r="K58" s="38">
        <f t="shared" si="0"/>
        <v>3838348.2149999999</v>
      </c>
      <c r="L58" s="42">
        <f t="shared" si="1"/>
        <v>2985381.9449999994</v>
      </c>
      <c r="M58" s="43"/>
      <c r="N58" s="44"/>
      <c r="O58" s="45"/>
      <c r="P58" s="46"/>
      <c r="Q58" s="47">
        <f t="shared" si="2"/>
        <v>2985381.9449999994</v>
      </c>
      <c r="R58" s="48" t="s">
        <v>95</v>
      </c>
      <c r="S58" s="48" t="s">
        <v>131</v>
      </c>
    </row>
    <row r="59" spans="1:19" ht="17.100000000000001" customHeight="1" x14ac:dyDescent="0.25">
      <c r="A59" s="34">
        <v>54</v>
      </c>
      <c r="B59" s="35">
        <v>11</v>
      </c>
      <c r="C59" s="81">
        <v>94</v>
      </c>
      <c r="D59" s="37">
        <v>42.2</v>
      </c>
      <c r="E59" s="37">
        <v>39.200000000000003</v>
      </c>
      <c r="F59" s="38" t="s">
        <v>18</v>
      </c>
      <c r="G59" s="39" t="s">
        <v>132</v>
      </c>
      <c r="H59" s="39" t="s">
        <v>122</v>
      </c>
      <c r="I59" s="40">
        <v>3174861.7180000003</v>
      </c>
      <c r="J59" s="41">
        <v>0.1</v>
      </c>
      <c r="K59" s="38">
        <f t="shared" si="0"/>
        <v>2857375.5462000002</v>
      </c>
      <c r="L59" s="42">
        <f t="shared" si="1"/>
        <v>2222403.2026</v>
      </c>
      <c r="M59" s="43"/>
      <c r="N59" s="44"/>
      <c r="O59" s="45"/>
      <c r="P59" s="46"/>
      <c r="Q59" s="47">
        <f t="shared" si="2"/>
        <v>2222403.2026</v>
      </c>
      <c r="R59" s="48" t="s">
        <v>95</v>
      </c>
      <c r="S59" s="48" t="s">
        <v>133</v>
      </c>
    </row>
    <row r="60" spans="1:19" ht="17.100000000000001" customHeight="1" x14ac:dyDescent="0.25">
      <c r="A60" s="34">
        <v>55</v>
      </c>
      <c r="B60" s="35">
        <v>11</v>
      </c>
      <c r="C60" s="81">
        <v>100</v>
      </c>
      <c r="D60" s="37">
        <v>42.2</v>
      </c>
      <c r="E60" s="37">
        <v>39.200000000000003</v>
      </c>
      <c r="F60" s="38" t="s">
        <v>18</v>
      </c>
      <c r="G60" s="39" t="s">
        <v>134</v>
      </c>
      <c r="H60" s="39" t="s">
        <v>124</v>
      </c>
      <c r="I60" s="40">
        <v>3174861.7180000003</v>
      </c>
      <c r="J60" s="41">
        <v>0.1</v>
      </c>
      <c r="K60" s="38">
        <f t="shared" si="0"/>
        <v>2857375.5462000002</v>
      </c>
      <c r="L60" s="42">
        <f t="shared" si="1"/>
        <v>2222403.2026</v>
      </c>
      <c r="M60" s="43"/>
      <c r="N60" s="44"/>
      <c r="O60" s="45"/>
      <c r="P60" s="46"/>
      <c r="Q60" s="47">
        <f t="shared" si="2"/>
        <v>2222403.2026</v>
      </c>
      <c r="R60" s="48" t="s">
        <v>95</v>
      </c>
      <c r="S60" s="48" t="s">
        <v>135</v>
      </c>
    </row>
    <row r="61" spans="1:19" ht="17.100000000000001" customHeight="1" x14ac:dyDescent="0.25">
      <c r="A61" s="34">
        <v>56</v>
      </c>
      <c r="B61" s="35">
        <v>11</v>
      </c>
      <c r="C61" s="81">
        <v>101</v>
      </c>
      <c r="D61" s="37">
        <v>42.4</v>
      </c>
      <c r="E61" s="37">
        <v>39.4</v>
      </c>
      <c r="F61" s="38" t="s">
        <v>18</v>
      </c>
      <c r="G61" s="39" t="s">
        <v>136</v>
      </c>
      <c r="H61" s="39" t="s">
        <v>126</v>
      </c>
      <c r="I61" s="40">
        <v>3189908.4559999998</v>
      </c>
      <c r="J61" s="41">
        <v>0.1</v>
      </c>
      <c r="K61" s="38">
        <f t="shared" si="0"/>
        <v>2870917.6103999997</v>
      </c>
      <c r="L61" s="42">
        <f t="shared" si="1"/>
        <v>2232935.9191999999</v>
      </c>
      <c r="M61" s="43"/>
      <c r="N61" s="44"/>
      <c r="O61" s="45"/>
      <c r="P61" s="46"/>
      <c r="Q61" s="47">
        <f t="shared" si="2"/>
        <v>2232935.9191999999</v>
      </c>
      <c r="R61" s="48" t="s">
        <v>95</v>
      </c>
      <c r="S61" s="48" t="s">
        <v>137</v>
      </c>
    </row>
    <row r="62" spans="1:19" ht="17.100000000000001" customHeight="1" x14ac:dyDescent="0.25">
      <c r="A62" s="34">
        <v>57</v>
      </c>
      <c r="B62" s="35">
        <v>11</v>
      </c>
      <c r="C62" s="81">
        <v>103</v>
      </c>
      <c r="D62" s="37">
        <v>64.5</v>
      </c>
      <c r="E62" s="37">
        <v>62.4</v>
      </c>
      <c r="F62" s="38" t="s">
        <v>18</v>
      </c>
      <c r="G62" s="39" t="s">
        <v>138</v>
      </c>
      <c r="H62" s="39" t="s">
        <v>128</v>
      </c>
      <c r="I62" s="40">
        <v>4232024.9549999991</v>
      </c>
      <c r="J62" s="41">
        <v>0.1</v>
      </c>
      <c r="K62" s="38">
        <f t="shared" si="0"/>
        <v>3808822.4594999994</v>
      </c>
      <c r="L62" s="42">
        <f t="shared" si="1"/>
        <v>2962417.468499999</v>
      </c>
      <c r="M62" s="43"/>
      <c r="N62" s="44"/>
      <c r="O62" s="45"/>
      <c r="P62" s="46"/>
      <c r="Q62" s="47">
        <f t="shared" si="2"/>
        <v>2962417.468499999</v>
      </c>
      <c r="R62" s="48" t="s">
        <v>95</v>
      </c>
      <c r="S62" s="48" t="s">
        <v>139</v>
      </c>
    </row>
    <row r="63" spans="1:19" ht="17.100000000000001" customHeight="1" x14ac:dyDescent="0.25">
      <c r="A63" s="34">
        <v>58</v>
      </c>
      <c r="B63" s="35">
        <v>11</v>
      </c>
      <c r="C63" s="81">
        <v>110</v>
      </c>
      <c r="D63" s="37">
        <v>40.299999999999997</v>
      </c>
      <c r="E63" s="37">
        <v>37.4</v>
      </c>
      <c r="F63" s="38" t="s">
        <v>18</v>
      </c>
      <c r="G63" s="39" t="s">
        <v>140</v>
      </c>
      <c r="H63" s="39" t="s">
        <v>130</v>
      </c>
      <c r="I63" s="40">
        <v>3031917.7069999999</v>
      </c>
      <c r="J63" s="41">
        <v>0.1</v>
      </c>
      <c r="K63" s="38">
        <f t="shared" si="0"/>
        <v>2728725.9363000002</v>
      </c>
      <c r="L63" s="42">
        <f t="shared" si="1"/>
        <v>2122342.3948999997</v>
      </c>
      <c r="M63" s="43"/>
      <c r="N63" s="44"/>
      <c r="O63" s="45"/>
      <c r="P63" s="46"/>
      <c r="Q63" s="47">
        <f t="shared" si="2"/>
        <v>2122342.3948999997</v>
      </c>
      <c r="R63" s="48"/>
      <c r="S63" s="48" t="s">
        <v>141</v>
      </c>
    </row>
    <row r="64" spans="1:19" ht="17.100000000000001" customHeight="1" x14ac:dyDescent="0.25">
      <c r="A64" s="34">
        <v>59</v>
      </c>
      <c r="B64" s="35">
        <v>11</v>
      </c>
      <c r="C64" s="81">
        <v>114</v>
      </c>
      <c r="D64" s="37">
        <v>41.7</v>
      </c>
      <c r="E64" s="37">
        <v>38.799999999999997</v>
      </c>
      <c r="F64" s="38" t="s">
        <v>18</v>
      </c>
      <c r="G64" s="39" t="s">
        <v>142</v>
      </c>
      <c r="H64" s="39" t="s">
        <v>132</v>
      </c>
      <c r="I64" s="40">
        <v>3137244.8730000001</v>
      </c>
      <c r="J64" s="41">
        <v>0.1</v>
      </c>
      <c r="K64" s="38">
        <f t="shared" si="0"/>
        <v>2823520.3857</v>
      </c>
      <c r="L64" s="42">
        <f t="shared" si="1"/>
        <v>2196071.4111000001</v>
      </c>
      <c r="M64" s="43"/>
      <c r="N64" s="44"/>
      <c r="O64" s="45"/>
      <c r="P64" s="46"/>
      <c r="Q64" s="47">
        <f t="shared" si="2"/>
        <v>2196071.4111000001</v>
      </c>
      <c r="R64" s="48" t="s">
        <v>95</v>
      </c>
      <c r="S64" s="48" t="s">
        <v>143</v>
      </c>
    </row>
    <row r="65" spans="1:19" ht="17.100000000000001" customHeight="1" x14ac:dyDescent="0.25">
      <c r="A65" s="49">
        <v>60</v>
      </c>
      <c r="B65" s="50">
        <v>11</v>
      </c>
      <c r="C65" s="113">
        <v>118</v>
      </c>
      <c r="D65" s="52">
        <v>40.700000000000003</v>
      </c>
      <c r="E65" s="52"/>
      <c r="F65" s="53" t="s">
        <v>144</v>
      </c>
      <c r="G65" s="54" t="s">
        <v>33</v>
      </c>
      <c r="H65" s="54"/>
      <c r="I65" s="55">
        <v>3062011.1830000002</v>
      </c>
      <c r="J65" s="41">
        <v>0.1</v>
      </c>
      <c r="K65" s="53">
        <f t="shared" si="0"/>
        <v>2755810.0647000005</v>
      </c>
      <c r="L65" s="57">
        <f t="shared" si="1"/>
        <v>2143407.8281</v>
      </c>
      <c r="M65" s="58">
        <v>42849</v>
      </c>
      <c r="N65" s="59">
        <f>772330.44+1371077.39</f>
        <v>2143407.83</v>
      </c>
      <c r="O65" s="114">
        <v>42849</v>
      </c>
      <c r="P65" s="115" t="s">
        <v>145</v>
      </c>
      <c r="Q65" s="62">
        <f t="shared" si="2"/>
        <v>-1.9000000320374966E-3</v>
      </c>
      <c r="R65" s="63" t="s">
        <v>95</v>
      </c>
      <c r="S65" s="63"/>
    </row>
    <row r="66" spans="1:19" ht="17.100000000000001" customHeight="1" x14ac:dyDescent="0.25">
      <c r="A66" s="34">
        <v>61</v>
      </c>
      <c r="B66" s="35">
        <v>11</v>
      </c>
      <c r="C66" s="81">
        <v>123</v>
      </c>
      <c r="D66" s="37">
        <v>40.4</v>
      </c>
      <c r="E66" s="37">
        <v>38.700000000000003</v>
      </c>
      <c r="F66" s="38" t="s">
        <v>18</v>
      </c>
      <c r="G66" s="39" t="s">
        <v>146</v>
      </c>
      <c r="H66" s="39" t="s">
        <v>134</v>
      </c>
      <c r="I66" s="40">
        <v>3039441.0759999999</v>
      </c>
      <c r="J66" s="41">
        <v>0.1</v>
      </c>
      <c r="K66" s="38">
        <f t="shared" si="0"/>
        <v>2735496.9684000001</v>
      </c>
      <c r="L66" s="42">
        <f t="shared" si="1"/>
        <v>2127608.7531999997</v>
      </c>
      <c r="M66" s="43"/>
      <c r="N66" s="44"/>
      <c r="O66" s="45"/>
      <c r="P66" s="46"/>
      <c r="Q66" s="47">
        <f t="shared" si="2"/>
        <v>2127608.7531999997</v>
      </c>
      <c r="R66" s="48" t="s">
        <v>95</v>
      </c>
      <c r="S66" s="48" t="s">
        <v>147</v>
      </c>
    </row>
    <row r="67" spans="1:19" ht="17.100000000000001" customHeight="1" x14ac:dyDescent="0.25">
      <c r="A67" s="34">
        <v>62</v>
      </c>
      <c r="B67" s="35">
        <v>11</v>
      </c>
      <c r="C67" s="81">
        <v>143</v>
      </c>
      <c r="D67" s="37">
        <v>40.5</v>
      </c>
      <c r="E67" s="37">
        <v>38.799999999999997</v>
      </c>
      <c r="F67" s="38" t="s">
        <v>18</v>
      </c>
      <c r="G67" s="39" t="s">
        <v>148</v>
      </c>
      <c r="H67" s="39" t="s">
        <v>136</v>
      </c>
      <c r="I67" s="40">
        <v>3046964.4450000003</v>
      </c>
      <c r="J67" s="41">
        <v>0.1</v>
      </c>
      <c r="K67" s="38">
        <f t="shared" si="0"/>
        <v>2742268.0005000005</v>
      </c>
      <c r="L67" s="42">
        <f t="shared" si="1"/>
        <v>2132875.1115000001</v>
      </c>
      <c r="M67" s="43"/>
      <c r="N67" s="44"/>
      <c r="O67" s="45"/>
      <c r="P67" s="46"/>
      <c r="Q67" s="47">
        <f t="shared" si="2"/>
        <v>2132875.1115000001</v>
      </c>
      <c r="R67" s="48" t="s">
        <v>95</v>
      </c>
      <c r="S67" s="48" t="s">
        <v>149</v>
      </c>
    </row>
    <row r="68" spans="1:19" s="64" customFormat="1" ht="17.100000000000001" customHeight="1" x14ac:dyDescent="0.25">
      <c r="A68" s="49">
        <v>63</v>
      </c>
      <c r="B68" s="50">
        <v>11</v>
      </c>
      <c r="C68" s="113">
        <v>145</v>
      </c>
      <c r="D68" s="52">
        <v>39.799999999999997</v>
      </c>
      <c r="E68" s="52"/>
      <c r="F68" s="53" t="s">
        <v>18</v>
      </c>
      <c r="G68" s="54" t="s">
        <v>150</v>
      </c>
      <c r="H68" s="54"/>
      <c r="I68" s="55">
        <v>2994300.8620000002</v>
      </c>
      <c r="J68" s="56">
        <v>0.1</v>
      </c>
      <c r="K68" s="53">
        <f t="shared" ref="K68:K131" si="3">I68*(1-J68)</f>
        <v>2694870.7758000004</v>
      </c>
      <c r="L68" s="57">
        <f t="shared" si="1"/>
        <v>2096010.6033999999</v>
      </c>
      <c r="M68" s="58">
        <v>42920</v>
      </c>
      <c r="N68" s="59">
        <v>2096010.6033999997</v>
      </c>
      <c r="O68" s="114">
        <v>42920</v>
      </c>
      <c r="P68" s="115" t="s">
        <v>151</v>
      </c>
      <c r="Q68" s="62">
        <f t="shared" si="2"/>
        <v>0</v>
      </c>
      <c r="R68" s="63" t="s">
        <v>95</v>
      </c>
      <c r="S68" s="63" t="s">
        <v>152</v>
      </c>
    </row>
    <row r="69" spans="1:19" s="64" customFormat="1" ht="17.100000000000001" customHeight="1" x14ac:dyDescent="0.25">
      <c r="A69" s="82">
        <v>64</v>
      </c>
      <c r="B69" s="83">
        <v>11</v>
      </c>
      <c r="C69" s="84">
        <v>146</v>
      </c>
      <c r="D69" s="85">
        <v>59.4</v>
      </c>
      <c r="E69" s="85">
        <v>57.7</v>
      </c>
      <c r="F69" s="87" t="s">
        <v>18</v>
      </c>
      <c r="G69" s="88" t="s">
        <v>153</v>
      </c>
      <c r="H69" s="88" t="s">
        <v>138</v>
      </c>
      <c r="I69" s="89">
        <v>3897399.7259999998</v>
      </c>
      <c r="J69" s="137">
        <v>0.1</v>
      </c>
      <c r="K69" s="87">
        <f t="shared" si="3"/>
        <v>3507659.7533999998</v>
      </c>
      <c r="L69" s="91">
        <f t="shared" si="1"/>
        <v>2728179.8081999999</v>
      </c>
      <c r="M69" s="58">
        <v>42912</v>
      </c>
      <c r="N69" s="59">
        <v>1100000</v>
      </c>
      <c r="O69" s="92"/>
      <c r="P69" s="147"/>
      <c r="Q69" s="94">
        <f>L69-SUM(N69:N71)</f>
        <v>-1.8000002019107342E-3</v>
      </c>
      <c r="R69" s="95" t="s">
        <v>95</v>
      </c>
      <c r="S69" s="96" t="s">
        <v>154</v>
      </c>
    </row>
    <row r="70" spans="1:19" s="64" customFormat="1" ht="17.100000000000001" customHeight="1" x14ac:dyDescent="0.25">
      <c r="A70" s="148"/>
      <c r="B70" s="149"/>
      <c r="C70" s="150"/>
      <c r="D70" s="151"/>
      <c r="E70" s="151"/>
      <c r="F70" s="152"/>
      <c r="G70" s="153"/>
      <c r="H70" s="153"/>
      <c r="I70" s="154"/>
      <c r="J70" s="155"/>
      <c r="K70" s="152"/>
      <c r="L70" s="156"/>
      <c r="M70" s="58">
        <v>42914</v>
      </c>
      <c r="N70" s="59">
        <v>400000</v>
      </c>
      <c r="O70" s="157"/>
      <c r="P70" s="158"/>
      <c r="Q70" s="159"/>
      <c r="R70" s="160"/>
      <c r="S70" s="161"/>
    </row>
    <row r="71" spans="1:19" s="64" customFormat="1" ht="17.100000000000001" customHeight="1" x14ac:dyDescent="0.25">
      <c r="A71" s="138"/>
      <c r="B71" s="139"/>
      <c r="C71" s="140"/>
      <c r="D71" s="141"/>
      <c r="E71" s="141"/>
      <c r="F71" s="142"/>
      <c r="G71" s="104"/>
      <c r="H71" s="104"/>
      <c r="I71" s="144"/>
      <c r="J71" s="145"/>
      <c r="K71" s="142"/>
      <c r="L71" s="146"/>
      <c r="M71" s="58">
        <v>42961</v>
      </c>
      <c r="N71" s="59">
        <v>1228179.81</v>
      </c>
      <c r="O71" s="108"/>
      <c r="P71" s="162"/>
      <c r="Q71" s="110"/>
      <c r="R71" s="111"/>
      <c r="S71" s="112"/>
    </row>
    <row r="72" spans="1:19" ht="17.100000000000001" customHeight="1" x14ac:dyDescent="0.25">
      <c r="A72" s="34">
        <v>65</v>
      </c>
      <c r="B72" s="35">
        <v>11</v>
      </c>
      <c r="C72" s="81">
        <v>148</v>
      </c>
      <c r="D72" s="163">
        <v>40.700000000000003</v>
      </c>
      <c r="E72" s="163">
        <v>39</v>
      </c>
      <c r="F72" s="38" t="s">
        <v>18</v>
      </c>
      <c r="G72" s="39" t="s">
        <v>155</v>
      </c>
      <c r="H72" s="39" t="s">
        <v>140</v>
      </c>
      <c r="I72" s="40">
        <v>3062011.1830000002</v>
      </c>
      <c r="J72" s="41">
        <v>0.1</v>
      </c>
      <c r="K72" s="38">
        <f t="shared" si="3"/>
        <v>2755810.0647000005</v>
      </c>
      <c r="L72" s="42">
        <f t="shared" si="1"/>
        <v>2143407.8281</v>
      </c>
      <c r="M72" s="43"/>
      <c r="N72" s="44"/>
      <c r="O72" s="45"/>
      <c r="P72" s="46"/>
      <c r="Q72" s="47">
        <f t="shared" si="2"/>
        <v>2143407.8281</v>
      </c>
      <c r="R72" s="48" t="s">
        <v>95</v>
      </c>
      <c r="S72" s="48" t="s">
        <v>156</v>
      </c>
    </row>
    <row r="73" spans="1:19" ht="17.100000000000001" customHeight="1" x14ac:dyDescent="0.25">
      <c r="A73" s="34">
        <v>66</v>
      </c>
      <c r="B73" s="35">
        <v>11</v>
      </c>
      <c r="C73" s="81">
        <v>153</v>
      </c>
      <c r="D73" s="163">
        <v>40.6</v>
      </c>
      <c r="E73" s="163">
        <v>38.9</v>
      </c>
      <c r="F73" s="38" t="s">
        <v>18</v>
      </c>
      <c r="G73" s="39" t="s">
        <v>157</v>
      </c>
      <c r="H73" s="39" t="s">
        <v>142</v>
      </c>
      <c r="I73" s="40">
        <v>3054487.8140000002</v>
      </c>
      <c r="J73" s="41">
        <v>0.1</v>
      </c>
      <c r="K73" s="38">
        <f t="shared" si="3"/>
        <v>2749039.0326000005</v>
      </c>
      <c r="L73" s="42">
        <f t="shared" si="1"/>
        <v>2138141.4698000001</v>
      </c>
      <c r="M73" s="43"/>
      <c r="N73" s="44"/>
      <c r="O73" s="45"/>
      <c r="P73" s="46"/>
      <c r="Q73" s="47">
        <f t="shared" si="2"/>
        <v>2138141.4698000001</v>
      </c>
      <c r="R73" s="48" t="s">
        <v>95</v>
      </c>
      <c r="S73" s="48" t="s">
        <v>158</v>
      </c>
    </row>
    <row r="74" spans="1:19" ht="17.100000000000001" customHeight="1" x14ac:dyDescent="0.25">
      <c r="A74" s="34">
        <v>67</v>
      </c>
      <c r="B74" s="35">
        <v>11</v>
      </c>
      <c r="C74" s="81">
        <v>154</v>
      </c>
      <c r="D74" s="163">
        <v>41.6</v>
      </c>
      <c r="E74" s="163">
        <v>38.700000000000003</v>
      </c>
      <c r="F74" s="38" t="s">
        <v>18</v>
      </c>
      <c r="G74" s="39" t="s">
        <v>159</v>
      </c>
      <c r="H74" s="39" t="s">
        <v>146</v>
      </c>
      <c r="I74" s="40">
        <v>3129721.5040000002</v>
      </c>
      <c r="J74" s="41">
        <v>0.1</v>
      </c>
      <c r="K74" s="38">
        <f t="shared" si="3"/>
        <v>2816749.3536</v>
      </c>
      <c r="L74" s="42">
        <f t="shared" ref="L74:L137" si="4">I74*0.7</f>
        <v>2190805.0528000002</v>
      </c>
      <c r="M74" s="43"/>
      <c r="N74" s="44"/>
      <c r="O74" s="45"/>
      <c r="P74" s="46"/>
      <c r="Q74" s="47">
        <f t="shared" ref="Q74:Q137" si="5">L74-N74</f>
        <v>2190805.0528000002</v>
      </c>
      <c r="R74" s="48" t="s">
        <v>95</v>
      </c>
      <c r="S74" s="48" t="s">
        <v>160</v>
      </c>
    </row>
    <row r="75" spans="1:19" ht="17.100000000000001" customHeight="1" x14ac:dyDescent="0.25">
      <c r="A75" s="34">
        <v>68</v>
      </c>
      <c r="B75" s="35">
        <v>11</v>
      </c>
      <c r="C75" s="81">
        <v>156</v>
      </c>
      <c r="D75" s="163">
        <v>59.3</v>
      </c>
      <c r="E75" s="163">
        <v>57.6</v>
      </c>
      <c r="F75" s="38" t="s">
        <v>18</v>
      </c>
      <c r="G75" s="39" t="s">
        <v>161</v>
      </c>
      <c r="H75" s="39" t="s">
        <v>148</v>
      </c>
      <c r="I75" s="40">
        <v>3890838.4469999992</v>
      </c>
      <c r="J75" s="41">
        <v>0.1</v>
      </c>
      <c r="K75" s="38">
        <f t="shared" si="3"/>
        <v>3501754.6022999994</v>
      </c>
      <c r="L75" s="42">
        <f t="shared" si="4"/>
        <v>2723586.9128999994</v>
      </c>
      <c r="M75" s="43"/>
      <c r="N75" s="44"/>
      <c r="O75" s="45"/>
      <c r="P75" s="46"/>
      <c r="Q75" s="47">
        <f t="shared" si="5"/>
        <v>2723586.9128999994</v>
      </c>
      <c r="R75" s="48" t="s">
        <v>95</v>
      </c>
      <c r="S75" s="48" t="s">
        <v>162</v>
      </c>
    </row>
    <row r="76" spans="1:19" ht="17.100000000000001" customHeight="1" x14ac:dyDescent="0.25">
      <c r="A76" s="34">
        <v>69</v>
      </c>
      <c r="B76" s="35">
        <v>11</v>
      </c>
      <c r="C76" s="81">
        <v>158</v>
      </c>
      <c r="D76" s="163">
        <v>41.1</v>
      </c>
      <c r="E76" s="163">
        <v>39.4</v>
      </c>
      <c r="F76" s="38" t="s">
        <v>18</v>
      </c>
      <c r="G76" s="39" t="s">
        <v>163</v>
      </c>
      <c r="H76" s="39" t="s">
        <v>150</v>
      </c>
      <c r="I76" s="40">
        <v>3092104.659</v>
      </c>
      <c r="J76" s="41">
        <v>0.1</v>
      </c>
      <c r="K76" s="38">
        <f t="shared" si="3"/>
        <v>2782894.1931000003</v>
      </c>
      <c r="L76" s="42">
        <f t="shared" si="4"/>
        <v>2164473.2612999999</v>
      </c>
      <c r="M76" s="43"/>
      <c r="N76" s="44"/>
      <c r="O76" s="45"/>
      <c r="P76" s="46"/>
      <c r="Q76" s="47">
        <f t="shared" si="5"/>
        <v>2164473.2612999999</v>
      </c>
      <c r="R76" s="48" t="s">
        <v>95</v>
      </c>
      <c r="S76" s="48" t="s">
        <v>164</v>
      </c>
    </row>
    <row r="77" spans="1:19" ht="17.100000000000001" customHeight="1" x14ac:dyDescent="0.25">
      <c r="A77" s="34">
        <v>70</v>
      </c>
      <c r="B77" s="35">
        <v>11</v>
      </c>
      <c r="C77" s="81">
        <v>159</v>
      </c>
      <c r="D77" s="163">
        <v>42.5</v>
      </c>
      <c r="E77" s="163">
        <v>39.700000000000003</v>
      </c>
      <c r="F77" s="38" t="s">
        <v>18</v>
      </c>
      <c r="G77" s="39" t="s">
        <v>165</v>
      </c>
      <c r="H77" s="39" t="s">
        <v>153</v>
      </c>
      <c r="I77" s="40">
        <v>3197431.8250000002</v>
      </c>
      <c r="J77" s="41">
        <v>0.1</v>
      </c>
      <c r="K77" s="38">
        <f t="shared" si="3"/>
        <v>2877688.6425000001</v>
      </c>
      <c r="L77" s="42">
        <f t="shared" si="4"/>
        <v>2238202.2774999999</v>
      </c>
      <c r="M77" s="43"/>
      <c r="N77" s="44"/>
      <c r="O77" s="45"/>
      <c r="P77" s="46"/>
      <c r="Q77" s="47">
        <f t="shared" si="5"/>
        <v>2238202.2774999999</v>
      </c>
      <c r="R77" s="48" t="s">
        <v>95</v>
      </c>
      <c r="S77" s="48" t="s">
        <v>166</v>
      </c>
    </row>
    <row r="78" spans="1:19" ht="17.100000000000001" customHeight="1" x14ac:dyDescent="0.25">
      <c r="A78" s="34">
        <v>71</v>
      </c>
      <c r="B78" s="35">
        <v>11</v>
      </c>
      <c r="C78" s="81">
        <v>161</v>
      </c>
      <c r="D78" s="163">
        <v>59.4</v>
      </c>
      <c r="E78" s="163">
        <v>57.7</v>
      </c>
      <c r="F78" s="38" t="s">
        <v>18</v>
      </c>
      <c r="G78" s="39" t="s">
        <v>167</v>
      </c>
      <c r="H78" s="39" t="s">
        <v>155</v>
      </c>
      <c r="I78" s="40">
        <v>3897399.7259999993</v>
      </c>
      <c r="J78" s="41">
        <v>0.1</v>
      </c>
      <c r="K78" s="38">
        <f t="shared" si="3"/>
        <v>3507659.7533999993</v>
      </c>
      <c r="L78" s="42">
        <f t="shared" si="4"/>
        <v>2728179.8081999994</v>
      </c>
      <c r="M78" s="43"/>
      <c r="N78" s="44"/>
      <c r="O78" s="45"/>
      <c r="P78" s="46"/>
      <c r="Q78" s="47">
        <f t="shared" si="5"/>
        <v>2728179.8081999994</v>
      </c>
      <c r="R78" s="48" t="s">
        <v>95</v>
      </c>
      <c r="S78" s="48" t="s">
        <v>168</v>
      </c>
    </row>
    <row r="79" spans="1:19" ht="17.100000000000001" customHeight="1" x14ac:dyDescent="0.25">
      <c r="A79" s="34">
        <v>72</v>
      </c>
      <c r="B79" s="35">
        <v>11</v>
      </c>
      <c r="C79" s="81">
        <v>163</v>
      </c>
      <c r="D79" s="163">
        <v>40.799999999999997</v>
      </c>
      <c r="E79" s="163">
        <v>39</v>
      </c>
      <c r="F79" s="38" t="s">
        <v>18</v>
      </c>
      <c r="G79" s="39" t="s">
        <v>169</v>
      </c>
      <c r="H79" s="39" t="s">
        <v>157</v>
      </c>
      <c r="I79" s="40">
        <v>3069534.5519999997</v>
      </c>
      <c r="J79" s="41">
        <v>0.1</v>
      </c>
      <c r="K79" s="38">
        <f t="shared" si="3"/>
        <v>2762581.0967999999</v>
      </c>
      <c r="L79" s="42">
        <f t="shared" si="4"/>
        <v>2148674.1863999995</v>
      </c>
      <c r="M79" s="43"/>
      <c r="N79" s="44"/>
      <c r="O79" s="45"/>
      <c r="P79" s="46"/>
      <c r="Q79" s="47">
        <f t="shared" si="5"/>
        <v>2148674.1863999995</v>
      </c>
      <c r="R79" s="48" t="s">
        <v>95</v>
      </c>
      <c r="S79" s="48" t="s">
        <v>170</v>
      </c>
    </row>
    <row r="80" spans="1:19" s="64" customFormat="1" ht="17.100000000000001" customHeight="1" x14ac:dyDescent="0.25">
      <c r="A80" s="82">
        <v>73</v>
      </c>
      <c r="B80" s="83">
        <v>11</v>
      </c>
      <c r="C80" s="84">
        <v>170</v>
      </c>
      <c r="D80" s="85">
        <v>39.799999999999997</v>
      </c>
      <c r="E80" s="85"/>
      <c r="F80" s="87" t="s">
        <v>18</v>
      </c>
      <c r="G80" s="88" t="s">
        <v>171</v>
      </c>
      <c r="H80" s="88"/>
      <c r="I80" s="89">
        <v>2994300.8619999997</v>
      </c>
      <c r="J80" s="137">
        <v>0.1</v>
      </c>
      <c r="K80" s="87">
        <f t="shared" si="3"/>
        <v>2694870.7757999999</v>
      </c>
      <c r="L80" s="91">
        <f t="shared" si="4"/>
        <v>2096010.6033999997</v>
      </c>
      <c r="M80" s="58">
        <v>42909</v>
      </c>
      <c r="N80" s="59">
        <v>350000</v>
      </c>
      <c r="O80" s="164">
        <v>42888</v>
      </c>
      <c r="P80" s="165"/>
      <c r="Q80" s="94">
        <f>L80-N80-N81</f>
        <v>3.3999995794147253E-3</v>
      </c>
      <c r="R80" s="95" t="s">
        <v>95</v>
      </c>
      <c r="S80" s="96" t="s">
        <v>172</v>
      </c>
    </row>
    <row r="81" spans="1:19" s="64" customFormat="1" ht="17.100000000000001" customHeight="1" x14ac:dyDescent="0.25">
      <c r="A81" s="138"/>
      <c r="B81" s="139"/>
      <c r="C81" s="140"/>
      <c r="D81" s="141"/>
      <c r="E81" s="141"/>
      <c r="F81" s="142"/>
      <c r="G81" s="104"/>
      <c r="H81" s="104"/>
      <c r="I81" s="144"/>
      <c r="J81" s="145"/>
      <c r="K81" s="142"/>
      <c r="L81" s="146"/>
      <c r="M81" s="58">
        <v>42912</v>
      </c>
      <c r="N81" s="59">
        <v>1746010.6</v>
      </c>
      <c r="O81" s="166"/>
      <c r="P81" s="167"/>
      <c r="Q81" s="110"/>
      <c r="R81" s="111"/>
      <c r="S81" s="112"/>
    </row>
    <row r="82" spans="1:19" ht="17.100000000000001" customHeight="1" thickBot="1" x14ac:dyDescent="0.3">
      <c r="A82" s="116">
        <v>74</v>
      </c>
      <c r="B82" s="117">
        <v>11</v>
      </c>
      <c r="C82" s="118">
        <v>172</v>
      </c>
      <c r="D82" s="168">
        <v>60.6</v>
      </c>
      <c r="E82" s="168">
        <v>58.8</v>
      </c>
      <c r="F82" s="120" t="s">
        <v>18</v>
      </c>
      <c r="G82" s="121" t="s">
        <v>173</v>
      </c>
      <c r="H82" s="121" t="s">
        <v>159</v>
      </c>
      <c r="I82" s="122">
        <v>3976135.0739999996</v>
      </c>
      <c r="J82" s="72">
        <v>0.1</v>
      </c>
      <c r="K82" s="120">
        <f t="shared" si="3"/>
        <v>3578521.5665999996</v>
      </c>
      <c r="L82" s="123">
        <f t="shared" si="4"/>
        <v>2783294.5517999995</v>
      </c>
      <c r="M82" s="169"/>
      <c r="N82" s="170"/>
      <c r="O82" s="171"/>
      <c r="P82" s="172"/>
      <c r="Q82" s="173">
        <f t="shared" si="5"/>
        <v>2783294.5517999995</v>
      </c>
      <c r="R82" s="174" t="s">
        <v>95</v>
      </c>
      <c r="S82" s="174" t="s">
        <v>174</v>
      </c>
    </row>
    <row r="83" spans="1:19" ht="17.100000000000001" customHeight="1" x14ac:dyDescent="0.25">
      <c r="A83" s="19">
        <v>75</v>
      </c>
      <c r="B83" s="20">
        <v>13</v>
      </c>
      <c r="C83" s="80">
        <v>3</v>
      </c>
      <c r="D83" s="175">
        <v>41.6</v>
      </c>
      <c r="E83" s="175"/>
      <c r="F83" s="23" t="s">
        <v>18</v>
      </c>
      <c r="G83" s="24" t="s">
        <v>175</v>
      </c>
      <c r="H83" s="24"/>
      <c r="I83" s="25">
        <v>3129721.5040000002</v>
      </c>
      <c r="J83" s="26">
        <v>0.1</v>
      </c>
      <c r="K83" s="23">
        <f t="shared" si="3"/>
        <v>2816749.3536</v>
      </c>
      <c r="L83" s="27">
        <f t="shared" si="4"/>
        <v>2190805.0528000002</v>
      </c>
      <c r="M83" s="28"/>
      <c r="N83" s="29"/>
      <c r="O83" s="30"/>
      <c r="P83" s="31"/>
      <c r="Q83" s="32">
        <f t="shared" si="5"/>
        <v>2190805.0528000002</v>
      </c>
      <c r="R83" s="33" t="s">
        <v>95</v>
      </c>
      <c r="S83" s="33" t="s">
        <v>176</v>
      </c>
    </row>
    <row r="84" spans="1:19" ht="17.100000000000001" customHeight="1" x14ac:dyDescent="0.25">
      <c r="A84" s="34">
        <v>76</v>
      </c>
      <c r="B84" s="35">
        <v>13</v>
      </c>
      <c r="C84" s="81">
        <v>4</v>
      </c>
      <c r="D84" s="163">
        <v>40.5</v>
      </c>
      <c r="E84" s="163"/>
      <c r="F84" s="38" t="s">
        <v>18</v>
      </c>
      <c r="G84" s="39" t="s">
        <v>177</v>
      </c>
      <c r="H84" s="39"/>
      <c r="I84" s="40">
        <v>3046964.4450000003</v>
      </c>
      <c r="J84" s="41">
        <v>0.1</v>
      </c>
      <c r="K84" s="38">
        <f t="shared" si="3"/>
        <v>2742268.0005000005</v>
      </c>
      <c r="L84" s="42">
        <f t="shared" si="4"/>
        <v>2132875.1115000001</v>
      </c>
      <c r="M84" s="43"/>
      <c r="N84" s="44"/>
      <c r="O84" s="45"/>
      <c r="P84" s="46"/>
      <c r="Q84" s="47">
        <f t="shared" si="5"/>
        <v>2132875.1115000001</v>
      </c>
      <c r="R84" s="48" t="s">
        <v>95</v>
      </c>
      <c r="S84" s="48" t="s">
        <v>178</v>
      </c>
    </row>
    <row r="85" spans="1:19" ht="17.100000000000001" customHeight="1" x14ac:dyDescent="0.25">
      <c r="A85" s="34">
        <v>77</v>
      </c>
      <c r="B85" s="35">
        <v>13</v>
      </c>
      <c r="C85" s="81">
        <v>14</v>
      </c>
      <c r="D85" s="163">
        <v>40.1</v>
      </c>
      <c r="E85" s="163"/>
      <c r="F85" s="38" t="s">
        <v>18</v>
      </c>
      <c r="G85" s="39" t="s">
        <v>179</v>
      </c>
      <c r="H85" s="39"/>
      <c r="I85" s="40">
        <v>3016870.969</v>
      </c>
      <c r="J85" s="41">
        <v>0.1</v>
      </c>
      <c r="K85" s="38">
        <f t="shared" si="3"/>
        <v>2715183.8721000003</v>
      </c>
      <c r="L85" s="42">
        <f t="shared" si="4"/>
        <v>2111809.6782999998</v>
      </c>
      <c r="M85" s="43"/>
      <c r="N85" s="44"/>
      <c r="O85" s="45"/>
      <c r="P85" s="46"/>
      <c r="Q85" s="47">
        <f t="shared" si="5"/>
        <v>2111809.6782999998</v>
      </c>
      <c r="R85" s="48"/>
      <c r="S85" s="48" t="s">
        <v>180</v>
      </c>
    </row>
    <row r="86" spans="1:19" ht="17.100000000000001" customHeight="1" x14ac:dyDescent="0.25">
      <c r="A86" s="34">
        <v>78</v>
      </c>
      <c r="B86" s="35">
        <v>13</v>
      </c>
      <c r="C86" s="81">
        <v>15</v>
      </c>
      <c r="D86" s="163">
        <v>41.9</v>
      </c>
      <c r="E86" s="163"/>
      <c r="F86" s="38" t="s">
        <v>18</v>
      </c>
      <c r="G86" s="39" t="s">
        <v>181</v>
      </c>
      <c r="H86" s="39"/>
      <c r="I86" s="40">
        <v>3152291.611</v>
      </c>
      <c r="J86" s="41">
        <v>0.1</v>
      </c>
      <c r="K86" s="38">
        <f t="shared" si="3"/>
        <v>2837062.4498999999</v>
      </c>
      <c r="L86" s="42">
        <f t="shared" si="4"/>
        <v>2206604.1277000001</v>
      </c>
      <c r="M86" s="43"/>
      <c r="N86" s="44"/>
      <c r="O86" s="45"/>
      <c r="P86" s="46"/>
      <c r="Q86" s="47">
        <f t="shared" si="5"/>
        <v>2206604.1277000001</v>
      </c>
      <c r="R86" s="48" t="s">
        <v>95</v>
      </c>
      <c r="S86" s="48" t="s">
        <v>182</v>
      </c>
    </row>
    <row r="87" spans="1:19" ht="17.100000000000001" customHeight="1" x14ac:dyDescent="0.25">
      <c r="A87" s="34">
        <v>79</v>
      </c>
      <c r="B87" s="35">
        <v>13</v>
      </c>
      <c r="C87" s="81">
        <v>16</v>
      </c>
      <c r="D87" s="163">
        <v>40.799999999999997</v>
      </c>
      <c r="E87" s="163"/>
      <c r="F87" s="38" t="s">
        <v>18</v>
      </c>
      <c r="G87" s="39" t="s">
        <v>183</v>
      </c>
      <c r="H87" s="39"/>
      <c r="I87" s="40">
        <v>3069534.5519999997</v>
      </c>
      <c r="J87" s="41">
        <v>0.1</v>
      </c>
      <c r="K87" s="38">
        <f t="shared" si="3"/>
        <v>2762581.0967999999</v>
      </c>
      <c r="L87" s="42">
        <f t="shared" si="4"/>
        <v>2148674.1863999995</v>
      </c>
      <c r="M87" s="43"/>
      <c r="N87" s="44"/>
      <c r="O87" s="45"/>
      <c r="P87" s="46"/>
      <c r="Q87" s="47">
        <f t="shared" si="5"/>
        <v>2148674.1863999995</v>
      </c>
      <c r="R87" s="48" t="s">
        <v>95</v>
      </c>
      <c r="S87" s="48" t="s">
        <v>184</v>
      </c>
    </row>
    <row r="88" spans="1:19" ht="17.100000000000001" customHeight="1" x14ac:dyDescent="0.25">
      <c r="A88" s="34">
        <v>80</v>
      </c>
      <c r="B88" s="35">
        <v>13</v>
      </c>
      <c r="C88" s="81">
        <v>19</v>
      </c>
      <c r="D88" s="163">
        <v>42</v>
      </c>
      <c r="E88" s="163"/>
      <c r="F88" s="38" t="s">
        <v>18</v>
      </c>
      <c r="G88" s="39" t="s">
        <v>185</v>
      </c>
      <c r="H88" s="39"/>
      <c r="I88" s="40">
        <v>3159814.98</v>
      </c>
      <c r="J88" s="41">
        <v>0.1</v>
      </c>
      <c r="K88" s="38">
        <f t="shared" si="3"/>
        <v>2843833.4819999998</v>
      </c>
      <c r="L88" s="42">
        <f t="shared" si="4"/>
        <v>2211870.486</v>
      </c>
      <c r="M88" s="43"/>
      <c r="N88" s="44"/>
      <c r="O88" s="45"/>
      <c r="P88" s="46"/>
      <c r="Q88" s="47">
        <f t="shared" si="5"/>
        <v>2211870.486</v>
      </c>
      <c r="R88" s="48" t="s">
        <v>95</v>
      </c>
      <c r="S88" s="48" t="s">
        <v>186</v>
      </c>
    </row>
    <row r="89" spans="1:19" ht="17.100000000000001" customHeight="1" x14ac:dyDescent="0.25">
      <c r="A89" s="34">
        <v>81</v>
      </c>
      <c r="B89" s="35">
        <v>13</v>
      </c>
      <c r="C89" s="81">
        <v>27</v>
      </c>
      <c r="D89" s="176">
        <v>41.2</v>
      </c>
      <c r="E89" s="176"/>
      <c r="F89" s="38" t="s">
        <v>18</v>
      </c>
      <c r="G89" s="39" t="s">
        <v>187</v>
      </c>
      <c r="H89" s="39"/>
      <c r="I89" s="40">
        <v>3099628.0280000004</v>
      </c>
      <c r="J89" s="41">
        <v>0.1</v>
      </c>
      <c r="K89" s="38">
        <f t="shared" si="3"/>
        <v>2789665.2252000002</v>
      </c>
      <c r="L89" s="42">
        <f t="shared" si="4"/>
        <v>2169739.6196000003</v>
      </c>
      <c r="M89" s="43"/>
      <c r="N89" s="44"/>
      <c r="O89" s="45"/>
      <c r="P89" s="46"/>
      <c r="Q89" s="47">
        <f t="shared" si="5"/>
        <v>2169739.6196000003</v>
      </c>
      <c r="R89" s="48" t="s">
        <v>95</v>
      </c>
      <c r="S89" s="48" t="s">
        <v>188</v>
      </c>
    </row>
    <row r="90" spans="1:19" ht="17.100000000000001" customHeight="1" x14ac:dyDescent="0.25">
      <c r="A90" s="34">
        <v>82</v>
      </c>
      <c r="B90" s="35">
        <v>13</v>
      </c>
      <c r="C90" s="81">
        <v>31</v>
      </c>
      <c r="D90" s="176">
        <v>41.6</v>
      </c>
      <c r="E90" s="176"/>
      <c r="F90" s="38" t="s">
        <v>18</v>
      </c>
      <c r="G90" s="39" t="s">
        <v>189</v>
      </c>
      <c r="H90" s="39"/>
      <c r="I90" s="40">
        <v>3129721.5040000002</v>
      </c>
      <c r="J90" s="41">
        <v>0.1</v>
      </c>
      <c r="K90" s="38">
        <f t="shared" si="3"/>
        <v>2816749.3536</v>
      </c>
      <c r="L90" s="42">
        <f t="shared" si="4"/>
        <v>2190805.0528000002</v>
      </c>
      <c r="M90" s="43"/>
      <c r="N90" s="44"/>
      <c r="O90" s="45"/>
      <c r="P90" s="46"/>
      <c r="Q90" s="47">
        <f t="shared" si="5"/>
        <v>2190805.0528000002</v>
      </c>
      <c r="R90" s="48" t="s">
        <v>95</v>
      </c>
      <c r="S90" s="48" t="s">
        <v>190</v>
      </c>
    </row>
    <row r="91" spans="1:19" ht="17.100000000000001" customHeight="1" x14ac:dyDescent="0.25">
      <c r="A91" s="34">
        <v>83</v>
      </c>
      <c r="B91" s="35">
        <v>13</v>
      </c>
      <c r="C91" s="81">
        <v>33</v>
      </c>
      <c r="D91" s="176">
        <v>72.400000000000006</v>
      </c>
      <c r="E91" s="176"/>
      <c r="F91" s="38" t="s">
        <v>18</v>
      </c>
      <c r="G91" s="39" t="s">
        <v>191</v>
      </c>
      <c r="H91" s="39"/>
      <c r="I91" s="40">
        <v>4750365.9960000003</v>
      </c>
      <c r="J91" s="41">
        <v>0.1</v>
      </c>
      <c r="K91" s="38">
        <f t="shared" si="3"/>
        <v>4275329.3964</v>
      </c>
      <c r="L91" s="42">
        <f t="shared" si="4"/>
        <v>3325256.1971999998</v>
      </c>
      <c r="M91" s="43"/>
      <c r="N91" s="44"/>
      <c r="O91" s="45"/>
      <c r="P91" s="46"/>
      <c r="Q91" s="47">
        <f t="shared" si="5"/>
        <v>3325256.1971999998</v>
      </c>
      <c r="R91" s="48" t="s">
        <v>95</v>
      </c>
      <c r="S91" s="48" t="s">
        <v>192</v>
      </c>
    </row>
    <row r="92" spans="1:19" ht="17.100000000000001" customHeight="1" x14ac:dyDescent="0.25">
      <c r="A92" s="34">
        <v>84</v>
      </c>
      <c r="B92" s="35">
        <v>13</v>
      </c>
      <c r="C92" s="81">
        <v>34</v>
      </c>
      <c r="D92" s="176">
        <v>41.4</v>
      </c>
      <c r="E92" s="176"/>
      <c r="F92" s="38" t="s">
        <v>18</v>
      </c>
      <c r="G92" s="39" t="s">
        <v>193</v>
      </c>
      <c r="H92" s="39"/>
      <c r="I92" s="40">
        <v>3114674.7659999998</v>
      </c>
      <c r="J92" s="41">
        <v>0.1</v>
      </c>
      <c r="K92" s="38">
        <f t="shared" si="3"/>
        <v>2803207.2894000001</v>
      </c>
      <c r="L92" s="42">
        <f t="shared" si="4"/>
        <v>2180272.3361999998</v>
      </c>
      <c r="M92" s="43"/>
      <c r="N92" s="44"/>
      <c r="O92" s="45"/>
      <c r="P92" s="46"/>
      <c r="Q92" s="47">
        <f t="shared" si="5"/>
        <v>2180272.3361999998</v>
      </c>
      <c r="R92" s="48" t="s">
        <v>95</v>
      </c>
      <c r="S92" s="48" t="s">
        <v>194</v>
      </c>
    </row>
    <row r="93" spans="1:19" ht="17.100000000000001" customHeight="1" x14ac:dyDescent="0.25">
      <c r="A93" s="34">
        <v>85</v>
      </c>
      <c r="B93" s="35">
        <v>13</v>
      </c>
      <c r="C93" s="81">
        <v>35</v>
      </c>
      <c r="D93" s="176">
        <v>41.8</v>
      </c>
      <c r="E93" s="176"/>
      <c r="F93" s="38" t="s">
        <v>18</v>
      </c>
      <c r="G93" s="39" t="s">
        <v>195</v>
      </c>
      <c r="H93" s="39"/>
      <c r="I93" s="40">
        <v>3144768.2420000001</v>
      </c>
      <c r="J93" s="41">
        <v>0.1</v>
      </c>
      <c r="K93" s="38">
        <f t="shared" si="3"/>
        <v>2830291.4177999999</v>
      </c>
      <c r="L93" s="42">
        <f t="shared" si="4"/>
        <v>2201337.7694000001</v>
      </c>
      <c r="M93" s="43"/>
      <c r="N93" s="44"/>
      <c r="O93" s="45"/>
      <c r="P93" s="46"/>
      <c r="Q93" s="47">
        <f t="shared" si="5"/>
        <v>2201337.7694000001</v>
      </c>
      <c r="R93" s="48" t="s">
        <v>95</v>
      </c>
      <c r="S93" s="48" t="s">
        <v>196</v>
      </c>
    </row>
    <row r="94" spans="1:19" ht="17.100000000000001" customHeight="1" x14ac:dyDescent="0.25">
      <c r="A94" s="34">
        <v>86</v>
      </c>
      <c r="B94" s="35">
        <v>13</v>
      </c>
      <c r="C94" s="81">
        <v>36</v>
      </c>
      <c r="D94" s="176">
        <v>41.4</v>
      </c>
      <c r="E94" s="176"/>
      <c r="F94" s="38" t="s">
        <v>18</v>
      </c>
      <c r="G94" s="39" t="s">
        <v>197</v>
      </c>
      <c r="H94" s="39"/>
      <c r="I94" s="40">
        <v>3114674.7659999998</v>
      </c>
      <c r="J94" s="41">
        <v>0.1</v>
      </c>
      <c r="K94" s="38">
        <f t="shared" si="3"/>
        <v>2803207.2894000001</v>
      </c>
      <c r="L94" s="42">
        <f t="shared" si="4"/>
        <v>2180272.3361999998</v>
      </c>
      <c r="M94" s="43"/>
      <c r="N94" s="44"/>
      <c r="O94" s="45"/>
      <c r="P94" s="46"/>
      <c r="Q94" s="47">
        <f t="shared" si="5"/>
        <v>2180272.3361999998</v>
      </c>
      <c r="R94" s="48" t="s">
        <v>95</v>
      </c>
      <c r="S94" s="48" t="s">
        <v>198</v>
      </c>
    </row>
    <row r="95" spans="1:19" ht="17.100000000000001" customHeight="1" x14ac:dyDescent="0.25">
      <c r="A95" s="34">
        <v>87</v>
      </c>
      <c r="B95" s="35">
        <v>13</v>
      </c>
      <c r="C95" s="81">
        <v>37</v>
      </c>
      <c r="D95" s="176">
        <v>64.5</v>
      </c>
      <c r="E95" s="176"/>
      <c r="F95" s="38" t="s">
        <v>18</v>
      </c>
      <c r="G95" s="39" t="s">
        <v>199</v>
      </c>
      <c r="H95" s="39"/>
      <c r="I95" s="40">
        <v>4232024.9549999991</v>
      </c>
      <c r="J95" s="41">
        <v>0.1</v>
      </c>
      <c r="K95" s="38">
        <f t="shared" si="3"/>
        <v>3808822.4594999994</v>
      </c>
      <c r="L95" s="42">
        <f t="shared" si="4"/>
        <v>2962417.468499999</v>
      </c>
      <c r="M95" s="43"/>
      <c r="N95" s="44"/>
      <c r="O95" s="45"/>
      <c r="P95" s="46"/>
      <c r="Q95" s="47">
        <f t="shared" si="5"/>
        <v>2962417.468499999</v>
      </c>
      <c r="R95" s="48" t="s">
        <v>95</v>
      </c>
      <c r="S95" s="48" t="s">
        <v>200</v>
      </c>
    </row>
    <row r="96" spans="1:19" ht="17.100000000000001" customHeight="1" x14ac:dyDescent="0.25">
      <c r="A96" s="49">
        <v>88</v>
      </c>
      <c r="B96" s="50">
        <v>13</v>
      </c>
      <c r="C96" s="113">
        <v>38</v>
      </c>
      <c r="D96" s="177">
        <v>63.7</v>
      </c>
      <c r="E96" s="177"/>
      <c r="F96" s="53" t="s">
        <v>201</v>
      </c>
      <c r="G96" s="54" t="s">
        <v>33</v>
      </c>
      <c r="H96" s="54"/>
      <c r="I96" s="55">
        <v>4179534.7229999998</v>
      </c>
      <c r="J96" s="41">
        <v>0.1</v>
      </c>
      <c r="K96" s="53">
        <f t="shared" si="3"/>
        <v>3761581.2506999997</v>
      </c>
      <c r="L96" s="57">
        <f t="shared" si="4"/>
        <v>2925674.3060999997</v>
      </c>
      <c r="M96" s="58">
        <v>42870</v>
      </c>
      <c r="N96" s="59">
        <v>2925674.31</v>
      </c>
      <c r="O96" s="114">
        <v>42835</v>
      </c>
      <c r="P96" s="115" t="s">
        <v>202</v>
      </c>
      <c r="Q96" s="62">
        <f t="shared" si="5"/>
        <v>-3.9000003598630428E-3</v>
      </c>
      <c r="R96" s="63" t="s">
        <v>95</v>
      </c>
      <c r="S96" s="63"/>
    </row>
    <row r="97" spans="1:19" ht="17.100000000000001" customHeight="1" x14ac:dyDescent="0.25">
      <c r="A97" s="34">
        <v>89</v>
      </c>
      <c r="B97" s="35">
        <v>13</v>
      </c>
      <c r="C97" s="81">
        <v>56</v>
      </c>
      <c r="D97" s="176">
        <v>64.7</v>
      </c>
      <c r="E97" s="176"/>
      <c r="F97" s="38" t="s">
        <v>18</v>
      </c>
      <c r="G97" s="39" t="s">
        <v>203</v>
      </c>
      <c r="H97" s="39"/>
      <c r="I97" s="40">
        <v>4245147.5129999993</v>
      </c>
      <c r="J97" s="41">
        <v>0.1</v>
      </c>
      <c r="K97" s="38">
        <f t="shared" si="3"/>
        <v>3820632.7616999997</v>
      </c>
      <c r="L97" s="42">
        <f t="shared" si="4"/>
        <v>2971603.2590999994</v>
      </c>
      <c r="M97" s="43"/>
      <c r="N97" s="44"/>
      <c r="O97" s="45"/>
      <c r="P97" s="46"/>
      <c r="Q97" s="47">
        <f t="shared" si="5"/>
        <v>2971603.2590999994</v>
      </c>
      <c r="R97" s="48" t="s">
        <v>95</v>
      </c>
      <c r="S97" s="48" t="s">
        <v>204</v>
      </c>
    </row>
    <row r="98" spans="1:19" ht="17.100000000000001" customHeight="1" x14ac:dyDescent="0.25">
      <c r="A98" s="34">
        <v>90</v>
      </c>
      <c r="B98" s="35">
        <v>13</v>
      </c>
      <c r="C98" s="81">
        <v>57</v>
      </c>
      <c r="D98" s="176">
        <v>42.4</v>
      </c>
      <c r="E98" s="176"/>
      <c r="F98" s="38" t="s">
        <v>18</v>
      </c>
      <c r="G98" s="39" t="s">
        <v>205</v>
      </c>
      <c r="H98" s="39"/>
      <c r="I98" s="40">
        <v>3189908.4559999998</v>
      </c>
      <c r="J98" s="41">
        <v>0.1</v>
      </c>
      <c r="K98" s="38">
        <f t="shared" si="3"/>
        <v>2870917.6103999997</v>
      </c>
      <c r="L98" s="42">
        <f t="shared" si="4"/>
        <v>2232935.9191999999</v>
      </c>
      <c r="M98" s="43"/>
      <c r="N98" s="44"/>
      <c r="O98" s="45"/>
      <c r="P98" s="46"/>
      <c r="Q98" s="47">
        <f t="shared" si="5"/>
        <v>2232935.9191999999</v>
      </c>
      <c r="R98" s="48" t="s">
        <v>95</v>
      </c>
      <c r="S98" s="48" t="s">
        <v>206</v>
      </c>
    </row>
    <row r="99" spans="1:19" ht="17.100000000000001" customHeight="1" x14ac:dyDescent="0.25">
      <c r="A99" s="49">
        <v>91</v>
      </c>
      <c r="B99" s="50">
        <v>13</v>
      </c>
      <c r="C99" s="113">
        <v>59</v>
      </c>
      <c r="D99" s="177">
        <v>42.3</v>
      </c>
      <c r="E99" s="177"/>
      <c r="F99" s="53" t="s">
        <v>18</v>
      </c>
      <c r="G99" s="54" t="s">
        <v>207</v>
      </c>
      <c r="H99" s="54"/>
      <c r="I99" s="55">
        <v>3182385.0869999998</v>
      </c>
      <c r="J99" s="56">
        <v>0.1</v>
      </c>
      <c r="K99" s="53">
        <f t="shared" si="3"/>
        <v>2864146.5782999997</v>
      </c>
      <c r="L99" s="57">
        <f t="shared" si="4"/>
        <v>2227669.5608999999</v>
      </c>
      <c r="M99" s="58">
        <v>42886</v>
      </c>
      <c r="N99" s="59">
        <v>2227669.56</v>
      </c>
      <c r="O99" s="114">
        <v>42886</v>
      </c>
      <c r="P99" s="115" t="s">
        <v>208</v>
      </c>
      <c r="Q99" s="62">
        <f t="shared" si="5"/>
        <v>8.9999986812472343E-4</v>
      </c>
      <c r="R99" s="63" t="s">
        <v>95</v>
      </c>
      <c r="S99" s="63" t="s">
        <v>209</v>
      </c>
    </row>
    <row r="100" spans="1:19" ht="17.100000000000001" customHeight="1" x14ac:dyDescent="0.25">
      <c r="A100" s="34">
        <v>92</v>
      </c>
      <c r="B100" s="35">
        <v>13</v>
      </c>
      <c r="C100" s="81">
        <v>74</v>
      </c>
      <c r="D100" s="176">
        <v>64.2</v>
      </c>
      <c r="E100" s="176"/>
      <c r="F100" s="38" t="s">
        <v>18</v>
      </c>
      <c r="G100" s="39" t="s">
        <v>210</v>
      </c>
      <c r="H100" s="39"/>
      <c r="I100" s="40">
        <v>4212341.1179999998</v>
      </c>
      <c r="J100" s="41">
        <v>0.1</v>
      </c>
      <c r="K100" s="38">
        <f t="shared" si="3"/>
        <v>3791107.0061999997</v>
      </c>
      <c r="L100" s="42">
        <f t="shared" si="4"/>
        <v>2948638.7825999996</v>
      </c>
      <c r="M100" s="43"/>
      <c r="N100" s="44"/>
      <c r="O100" s="45"/>
      <c r="P100" s="46"/>
      <c r="Q100" s="47">
        <f t="shared" si="5"/>
        <v>2948638.7825999996</v>
      </c>
      <c r="R100" s="48" t="s">
        <v>95</v>
      </c>
      <c r="S100" s="48" t="s">
        <v>211</v>
      </c>
    </row>
    <row r="101" spans="1:19" ht="17.100000000000001" customHeight="1" x14ac:dyDescent="0.25">
      <c r="A101" s="34">
        <v>93</v>
      </c>
      <c r="B101" s="35">
        <v>13</v>
      </c>
      <c r="C101" s="81">
        <v>87</v>
      </c>
      <c r="D101" s="176">
        <v>41</v>
      </c>
      <c r="E101" s="176"/>
      <c r="F101" s="38" t="s">
        <v>18</v>
      </c>
      <c r="G101" s="39" t="s">
        <v>212</v>
      </c>
      <c r="H101" s="39"/>
      <c r="I101" s="40">
        <v>3084581.29</v>
      </c>
      <c r="J101" s="41">
        <v>0.1</v>
      </c>
      <c r="K101" s="38">
        <f t="shared" si="3"/>
        <v>2776123.1610000003</v>
      </c>
      <c r="L101" s="42">
        <f t="shared" si="4"/>
        <v>2159206.9029999999</v>
      </c>
      <c r="M101" s="43"/>
      <c r="N101" s="44"/>
      <c r="O101" s="45"/>
      <c r="P101" s="46"/>
      <c r="Q101" s="47">
        <f t="shared" si="5"/>
        <v>2159206.9029999999</v>
      </c>
      <c r="R101" s="48" t="s">
        <v>95</v>
      </c>
      <c r="S101" s="48" t="s">
        <v>213</v>
      </c>
    </row>
    <row r="102" spans="1:19" ht="17.100000000000001" customHeight="1" x14ac:dyDescent="0.25">
      <c r="A102" s="34">
        <v>94</v>
      </c>
      <c r="B102" s="35">
        <v>13</v>
      </c>
      <c r="C102" s="81">
        <v>91</v>
      </c>
      <c r="D102" s="176">
        <v>64.3</v>
      </c>
      <c r="E102" s="176"/>
      <c r="F102" s="38" t="s">
        <v>18</v>
      </c>
      <c r="G102" s="39" t="s">
        <v>214</v>
      </c>
      <c r="H102" s="39"/>
      <c r="I102" s="40">
        <v>4218902.3969999989</v>
      </c>
      <c r="J102" s="41">
        <v>0.1</v>
      </c>
      <c r="K102" s="38">
        <f t="shared" si="3"/>
        <v>3797012.1572999991</v>
      </c>
      <c r="L102" s="42">
        <f t="shared" si="4"/>
        <v>2953231.6778999991</v>
      </c>
      <c r="M102" s="43"/>
      <c r="N102" s="44"/>
      <c r="O102" s="45"/>
      <c r="P102" s="46"/>
      <c r="Q102" s="47">
        <f t="shared" si="5"/>
        <v>2953231.6778999991</v>
      </c>
      <c r="R102" s="48" t="s">
        <v>95</v>
      </c>
      <c r="S102" s="48" t="s">
        <v>215</v>
      </c>
    </row>
    <row r="103" spans="1:19" ht="17.100000000000001" customHeight="1" x14ac:dyDescent="0.25">
      <c r="A103" s="34">
        <v>95</v>
      </c>
      <c r="B103" s="35">
        <v>13</v>
      </c>
      <c r="C103" s="81">
        <v>96</v>
      </c>
      <c r="D103" s="176">
        <v>41.6</v>
      </c>
      <c r="E103" s="176"/>
      <c r="F103" s="38" t="s">
        <v>18</v>
      </c>
      <c r="G103" s="39" t="s">
        <v>216</v>
      </c>
      <c r="H103" s="39"/>
      <c r="I103" s="40">
        <v>3129721.5040000002</v>
      </c>
      <c r="J103" s="41">
        <v>0.1</v>
      </c>
      <c r="K103" s="38">
        <f t="shared" si="3"/>
        <v>2816749.3536</v>
      </c>
      <c r="L103" s="42">
        <f t="shared" si="4"/>
        <v>2190805.0528000002</v>
      </c>
      <c r="M103" s="43"/>
      <c r="N103" s="44"/>
      <c r="O103" s="45"/>
      <c r="P103" s="46"/>
      <c r="Q103" s="47">
        <f t="shared" si="5"/>
        <v>2190805.0528000002</v>
      </c>
      <c r="R103" s="48" t="s">
        <v>95</v>
      </c>
      <c r="S103" s="48" t="s">
        <v>217</v>
      </c>
    </row>
    <row r="104" spans="1:19" ht="17.100000000000001" customHeight="1" x14ac:dyDescent="0.25">
      <c r="A104" s="34">
        <v>96</v>
      </c>
      <c r="B104" s="35">
        <v>13</v>
      </c>
      <c r="C104" s="81">
        <v>98</v>
      </c>
      <c r="D104" s="176">
        <v>64.8</v>
      </c>
      <c r="E104" s="176"/>
      <c r="F104" s="38" t="s">
        <v>18</v>
      </c>
      <c r="G104" s="39" t="s">
        <v>218</v>
      </c>
      <c r="H104" s="39"/>
      <c r="I104" s="40">
        <v>4251708.7919999994</v>
      </c>
      <c r="J104" s="41">
        <v>0.1</v>
      </c>
      <c r="K104" s="38">
        <f t="shared" si="3"/>
        <v>3826537.9127999996</v>
      </c>
      <c r="L104" s="42">
        <f t="shared" si="4"/>
        <v>2976196.1543999994</v>
      </c>
      <c r="M104" s="43"/>
      <c r="N104" s="44"/>
      <c r="O104" s="45"/>
      <c r="P104" s="46"/>
      <c r="Q104" s="47">
        <f t="shared" si="5"/>
        <v>2976196.1543999994</v>
      </c>
      <c r="R104" s="48" t="s">
        <v>95</v>
      </c>
      <c r="S104" s="48" t="s">
        <v>219</v>
      </c>
    </row>
    <row r="105" spans="1:19" ht="17.100000000000001" customHeight="1" x14ac:dyDescent="0.25">
      <c r="A105" s="34">
        <v>97</v>
      </c>
      <c r="B105" s="35">
        <v>13</v>
      </c>
      <c r="C105" s="81">
        <v>100</v>
      </c>
      <c r="D105" s="176">
        <v>41.3</v>
      </c>
      <c r="E105" s="176"/>
      <c r="F105" s="38" t="s">
        <v>18</v>
      </c>
      <c r="G105" s="39" t="s">
        <v>220</v>
      </c>
      <c r="H105" s="39"/>
      <c r="I105" s="40">
        <v>3107151.3969999999</v>
      </c>
      <c r="J105" s="41">
        <v>0.1</v>
      </c>
      <c r="K105" s="38">
        <f t="shared" si="3"/>
        <v>2796436.2573000002</v>
      </c>
      <c r="L105" s="42">
        <f t="shared" si="4"/>
        <v>2175005.9778999998</v>
      </c>
      <c r="M105" s="43"/>
      <c r="N105" s="44"/>
      <c r="O105" s="45"/>
      <c r="P105" s="46"/>
      <c r="Q105" s="47">
        <f t="shared" si="5"/>
        <v>2175005.9778999998</v>
      </c>
      <c r="R105" s="48" t="s">
        <v>95</v>
      </c>
      <c r="S105" s="48" t="s">
        <v>221</v>
      </c>
    </row>
    <row r="106" spans="1:19" ht="17.100000000000001" customHeight="1" x14ac:dyDescent="0.25">
      <c r="A106" s="34">
        <v>98</v>
      </c>
      <c r="B106" s="35">
        <v>13</v>
      </c>
      <c r="C106" s="81">
        <v>104</v>
      </c>
      <c r="D106" s="176">
        <v>41.4</v>
      </c>
      <c r="E106" s="176"/>
      <c r="F106" s="38" t="s">
        <v>18</v>
      </c>
      <c r="G106" s="39" t="s">
        <v>222</v>
      </c>
      <c r="H106" s="39"/>
      <c r="I106" s="40">
        <v>3114674.7659999998</v>
      </c>
      <c r="J106" s="41">
        <v>0.1</v>
      </c>
      <c r="K106" s="38">
        <f t="shared" si="3"/>
        <v>2803207.2894000001</v>
      </c>
      <c r="L106" s="42">
        <f t="shared" si="4"/>
        <v>2180272.3361999998</v>
      </c>
      <c r="M106" s="43"/>
      <c r="N106" s="44"/>
      <c r="O106" s="45"/>
      <c r="P106" s="46"/>
      <c r="Q106" s="47">
        <f t="shared" si="5"/>
        <v>2180272.3361999998</v>
      </c>
      <c r="R106" s="48" t="s">
        <v>95</v>
      </c>
      <c r="S106" s="48" t="s">
        <v>223</v>
      </c>
    </row>
    <row r="107" spans="1:19" ht="17.100000000000001" customHeight="1" x14ac:dyDescent="0.25">
      <c r="A107" s="34">
        <v>99</v>
      </c>
      <c r="B107" s="35">
        <v>13</v>
      </c>
      <c r="C107" s="81">
        <v>105</v>
      </c>
      <c r="D107" s="176">
        <v>40.299999999999997</v>
      </c>
      <c r="E107" s="176"/>
      <c r="F107" s="38" t="s">
        <v>18</v>
      </c>
      <c r="G107" s="39" t="s">
        <v>224</v>
      </c>
      <c r="H107" s="39"/>
      <c r="I107" s="40">
        <v>3031917.7069999999</v>
      </c>
      <c r="J107" s="41">
        <v>0.1</v>
      </c>
      <c r="K107" s="38">
        <f t="shared" si="3"/>
        <v>2728725.9363000002</v>
      </c>
      <c r="L107" s="42">
        <f t="shared" si="4"/>
        <v>2122342.3948999997</v>
      </c>
      <c r="M107" s="43"/>
      <c r="N107" s="44"/>
      <c r="O107" s="45"/>
      <c r="P107" s="46"/>
      <c r="Q107" s="47">
        <f t="shared" si="5"/>
        <v>2122342.3948999997</v>
      </c>
      <c r="R107" s="48" t="s">
        <v>95</v>
      </c>
      <c r="S107" s="48" t="s">
        <v>225</v>
      </c>
    </row>
    <row r="108" spans="1:19" ht="17.100000000000001" customHeight="1" x14ac:dyDescent="0.25">
      <c r="A108" s="34">
        <v>100</v>
      </c>
      <c r="B108" s="35">
        <v>13</v>
      </c>
      <c r="C108" s="81">
        <v>113</v>
      </c>
      <c r="D108" s="176">
        <v>40.5</v>
      </c>
      <c r="E108" s="176"/>
      <c r="F108" s="38" t="s">
        <v>18</v>
      </c>
      <c r="G108" s="39" t="s">
        <v>226</v>
      </c>
      <c r="H108" s="39"/>
      <c r="I108" s="40">
        <v>3046964.4450000003</v>
      </c>
      <c r="J108" s="41">
        <v>0.1</v>
      </c>
      <c r="K108" s="38">
        <f t="shared" si="3"/>
        <v>2742268.0005000005</v>
      </c>
      <c r="L108" s="42">
        <f t="shared" si="4"/>
        <v>2132875.1115000001</v>
      </c>
      <c r="M108" s="43"/>
      <c r="N108" s="44"/>
      <c r="O108" s="45"/>
      <c r="P108" s="46"/>
      <c r="Q108" s="47">
        <f t="shared" si="5"/>
        <v>2132875.1115000001</v>
      </c>
      <c r="R108" s="48" t="s">
        <v>95</v>
      </c>
      <c r="S108" s="48" t="s">
        <v>227</v>
      </c>
    </row>
    <row r="109" spans="1:19" ht="17.100000000000001" customHeight="1" x14ac:dyDescent="0.25">
      <c r="A109" s="34">
        <v>101</v>
      </c>
      <c r="B109" s="35">
        <v>13</v>
      </c>
      <c r="C109" s="81">
        <v>122</v>
      </c>
      <c r="D109" s="176">
        <v>61.2</v>
      </c>
      <c r="E109" s="176"/>
      <c r="F109" s="38" t="s">
        <v>18</v>
      </c>
      <c r="G109" s="39" t="s">
        <v>228</v>
      </c>
      <c r="H109" s="39"/>
      <c r="I109" s="40">
        <v>4015502.7479999997</v>
      </c>
      <c r="J109" s="41">
        <v>0.1</v>
      </c>
      <c r="K109" s="38">
        <f t="shared" si="3"/>
        <v>3613952.4731999999</v>
      </c>
      <c r="L109" s="42">
        <f t="shared" si="4"/>
        <v>2810851.9235999994</v>
      </c>
      <c r="M109" s="43"/>
      <c r="N109" s="44"/>
      <c r="O109" s="45"/>
      <c r="P109" s="46"/>
      <c r="Q109" s="47">
        <f t="shared" si="5"/>
        <v>2810851.9235999994</v>
      </c>
      <c r="R109" s="48" t="s">
        <v>95</v>
      </c>
      <c r="S109" s="48" t="s">
        <v>229</v>
      </c>
    </row>
    <row r="110" spans="1:19" ht="17.100000000000001" customHeight="1" x14ac:dyDescent="0.25">
      <c r="A110" s="34">
        <v>102</v>
      </c>
      <c r="B110" s="35">
        <v>13</v>
      </c>
      <c r="C110" s="81">
        <v>123</v>
      </c>
      <c r="D110" s="176">
        <v>41.2</v>
      </c>
      <c r="E110" s="176"/>
      <c r="F110" s="38" t="s">
        <v>18</v>
      </c>
      <c r="G110" s="39" t="s">
        <v>230</v>
      </c>
      <c r="H110" s="39"/>
      <c r="I110" s="40">
        <v>3099628.0280000004</v>
      </c>
      <c r="J110" s="41">
        <v>0.1</v>
      </c>
      <c r="K110" s="38">
        <f t="shared" si="3"/>
        <v>2789665.2252000002</v>
      </c>
      <c r="L110" s="42">
        <f t="shared" si="4"/>
        <v>2169739.6196000003</v>
      </c>
      <c r="M110" s="43"/>
      <c r="N110" s="44"/>
      <c r="O110" s="45"/>
      <c r="P110" s="46"/>
      <c r="Q110" s="47">
        <f t="shared" si="5"/>
        <v>2169739.6196000003</v>
      </c>
      <c r="R110" s="48" t="s">
        <v>95</v>
      </c>
      <c r="S110" s="48" t="s">
        <v>231</v>
      </c>
    </row>
    <row r="111" spans="1:19" ht="17.100000000000001" customHeight="1" x14ac:dyDescent="0.25">
      <c r="A111" s="34">
        <v>103</v>
      </c>
      <c r="B111" s="35">
        <v>13</v>
      </c>
      <c r="C111" s="81">
        <v>127</v>
      </c>
      <c r="D111" s="176">
        <v>60.9</v>
      </c>
      <c r="E111" s="176"/>
      <c r="F111" s="38" t="s">
        <v>18</v>
      </c>
      <c r="G111" s="39" t="s">
        <v>232</v>
      </c>
      <c r="H111" s="39"/>
      <c r="I111" s="40">
        <v>3995818.9109999994</v>
      </c>
      <c r="J111" s="41">
        <v>0.1</v>
      </c>
      <c r="K111" s="38">
        <f t="shared" si="3"/>
        <v>3596237.0198999997</v>
      </c>
      <c r="L111" s="42">
        <f t="shared" si="4"/>
        <v>2797073.2376999995</v>
      </c>
      <c r="M111" s="43"/>
      <c r="N111" s="44"/>
      <c r="O111" s="45"/>
      <c r="P111" s="46"/>
      <c r="Q111" s="47">
        <f t="shared" si="5"/>
        <v>2797073.2376999995</v>
      </c>
      <c r="R111" s="48" t="s">
        <v>95</v>
      </c>
      <c r="S111" s="48" t="s">
        <v>233</v>
      </c>
    </row>
    <row r="112" spans="1:19" ht="17.100000000000001" customHeight="1" x14ac:dyDescent="0.25">
      <c r="A112" s="34">
        <v>104</v>
      </c>
      <c r="B112" s="35">
        <v>13</v>
      </c>
      <c r="C112" s="81">
        <v>129</v>
      </c>
      <c r="D112" s="176">
        <v>41.4</v>
      </c>
      <c r="E112" s="176"/>
      <c r="F112" s="38" t="s">
        <v>18</v>
      </c>
      <c r="G112" s="39" t="s">
        <v>234</v>
      </c>
      <c r="H112" s="39"/>
      <c r="I112" s="40">
        <v>3114674.7659999998</v>
      </c>
      <c r="J112" s="41">
        <v>0.1</v>
      </c>
      <c r="K112" s="38">
        <f t="shared" si="3"/>
        <v>2803207.2894000001</v>
      </c>
      <c r="L112" s="42">
        <f t="shared" si="4"/>
        <v>2180272.3361999998</v>
      </c>
      <c r="M112" s="43"/>
      <c r="N112" s="44"/>
      <c r="O112" s="45"/>
      <c r="P112" s="46"/>
      <c r="Q112" s="47">
        <f t="shared" si="5"/>
        <v>2180272.3361999998</v>
      </c>
      <c r="R112" s="48" t="s">
        <v>95</v>
      </c>
      <c r="S112" s="48" t="s">
        <v>235</v>
      </c>
    </row>
    <row r="113" spans="1:19" ht="17.100000000000001" customHeight="1" x14ac:dyDescent="0.25">
      <c r="A113" s="34">
        <v>105</v>
      </c>
      <c r="B113" s="35">
        <v>13</v>
      </c>
      <c r="C113" s="81">
        <v>143</v>
      </c>
      <c r="D113" s="176">
        <v>40.299999999999997</v>
      </c>
      <c r="E113" s="176"/>
      <c r="F113" s="38" t="s">
        <v>18</v>
      </c>
      <c r="G113" s="39" t="s">
        <v>236</v>
      </c>
      <c r="H113" s="39"/>
      <c r="I113" s="40">
        <v>3031917.7069999999</v>
      </c>
      <c r="J113" s="41">
        <v>0.1</v>
      </c>
      <c r="K113" s="38">
        <f t="shared" si="3"/>
        <v>2728725.9363000002</v>
      </c>
      <c r="L113" s="42">
        <f t="shared" si="4"/>
        <v>2122342.3948999997</v>
      </c>
      <c r="M113" s="43"/>
      <c r="N113" s="44"/>
      <c r="O113" s="45"/>
      <c r="P113" s="46"/>
      <c r="Q113" s="47">
        <f t="shared" si="5"/>
        <v>2122342.3948999997</v>
      </c>
      <c r="R113" s="48" t="s">
        <v>95</v>
      </c>
      <c r="S113" s="48" t="s">
        <v>237</v>
      </c>
    </row>
    <row r="114" spans="1:19" ht="17.100000000000001" customHeight="1" x14ac:dyDescent="0.25">
      <c r="A114" s="34">
        <v>106</v>
      </c>
      <c r="B114" s="35">
        <v>13</v>
      </c>
      <c r="C114" s="81">
        <v>148</v>
      </c>
      <c r="D114" s="176">
        <v>40.200000000000003</v>
      </c>
      <c r="E114" s="176"/>
      <c r="F114" s="38" t="s">
        <v>18</v>
      </c>
      <c r="G114" s="39" t="s">
        <v>238</v>
      </c>
      <c r="H114" s="39"/>
      <c r="I114" s="40">
        <v>3024394.3380000005</v>
      </c>
      <c r="J114" s="41">
        <v>0.1</v>
      </c>
      <c r="K114" s="38">
        <f t="shared" si="3"/>
        <v>2721954.9042000007</v>
      </c>
      <c r="L114" s="42">
        <f t="shared" si="4"/>
        <v>2117076.0366000002</v>
      </c>
      <c r="M114" s="43"/>
      <c r="N114" s="44"/>
      <c r="O114" s="45"/>
      <c r="P114" s="46"/>
      <c r="Q114" s="47">
        <f t="shared" si="5"/>
        <v>2117076.0366000002</v>
      </c>
      <c r="R114" s="48" t="s">
        <v>95</v>
      </c>
      <c r="S114" s="48" t="s">
        <v>239</v>
      </c>
    </row>
    <row r="115" spans="1:19" ht="17.100000000000001" customHeight="1" x14ac:dyDescent="0.25">
      <c r="A115" s="34">
        <v>107</v>
      </c>
      <c r="B115" s="35">
        <v>13</v>
      </c>
      <c r="C115" s="81">
        <v>153</v>
      </c>
      <c r="D115" s="176">
        <v>40.4</v>
      </c>
      <c r="E115" s="176"/>
      <c r="F115" s="38" t="s">
        <v>18</v>
      </c>
      <c r="G115" s="39" t="s">
        <v>240</v>
      </c>
      <c r="H115" s="39"/>
      <c r="I115" s="40">
        <v>3039441.0759999999</v>
      </c>
      <c r="J115" s="41">
        <v>0.1</v>
      </c>
      <c r="K115" s="38">
        <f t="shared" si="3"/>
        <v>2735496.9684000001</v>
      </c>
      <c r="L115" s="42">
        <f t="shared" si="4"/>
        <v>2127608.7531999997</v>
      </c>
      <c r="M115" s="43"/>
      <c r="N115" s="44"/>
      <c r="O115" s="45"/>
      <c r="P115" s="46"/>
      <c r="Q115" s="47">
        <f t="shared" si="5"/>
        <v>2127608.7531999997</v>
      </c>
      <c r="R115" s="48" t="s">
        <v>95</v>
      </c>
      <c r="S115" s="48" t="s">
        <v>241</v>
      </c>
    </row>
    <row r="116" spans="1:19" ht="17.100000000000001" customHeight="1" x14ac:dyDescent="0.25">
      <c r="A116" s="34">
        <v>108</v>
      </c>
      <c r="B116" s="35">
        <v>13</v>
      </c>
      <c r="C116" s="81">
        <v>157</v>
      </c>
      <c r="D116" s="176">
        <v>61</v>
      </c>
      <c r="E116" s="176"/>
      <c r="F116" s="38" t="s">
        <v>18</v>
      </c>
      <c r="G116" s="39" t="s">
        <v>242</v>
      </c>
      <c r="H116" s="39"/>
      <c r="I116" s="40">
        <v>4002380.1899999995</v>
      </c>
      <c r="J116" s="41">
        <v>0.1</v>
      </c>
      <c r="K116" s="38">
        <f t="shared" si="3"/>
        <v>3602142.1709999996</v>
      </c>
      <c r="L116" s="42">
        <f t="shared" si="4"/>
        <v>2801666.1329999994</v>
      </c>
      <c r="M116" s="43"/>
      <c r="N116" s="44"/>
      <c r="O116" s="45"/>
      <c r="P116" s="46"/>
      <c r="Q116" s="47">
        <f t="shared" si="5"/>
        <v>2801666.1329999994</v>
      </c>
      <c r="R116" s="48" t="s">
        <v>95</v>
      </c>
      <c r="S116" s="48" t="s">
        <v>243</v>
      </c>
    </row>
    <row r="117" spans="1:19" ht="17.100000000000001" customHeight="1" x14ac:dyDescent="0.25">
      <c r="A117" s="34">
        <v>109</v>
      </c>
      <c r="B117" s="35">
        <v>13</v>
      </c>
      <c r="C117" s="81">
        <v>159</v>
      </c>
      <c r="D117" s="176">
        <v>41.4</v>
      </c>
      <c r="E117" s="176"/>
      <c r="F117" s="38" t="s">
        <v>18</v>
      </c>
      <c r="G117" s="39" t="s">
        <v>244</v>
      </c>
      <c r="H117" s="39"/>
      <c r="I117" s="40">
        <v>3114674.7659999998</v>
      </c>
      <c r="J117" s="41">
        <v>0.1</v>
      </c>
      <c r="K117" s="38">
        <f t="shared" si="3"/>
        <v>2803207.2894000001</v>
      </c>
      <c r="L117" s="42">
        <f t="shared" si="4"/>
        <v>2180272.3361999998</v>
      </c>
      <c r="M117" s="43"/>
      <c r="N117" s="44"/>
      <c r="O117" s="45"/>
      <c r="P117" s="46"/>
      <c r="Q117" s="47">
        <f t="shared" si="5"/>
        <v>2180272.3361999998</v>
      </c>
      <c r="R117" s="48" t="s">
        <v>95</v>
      </c>
      <c r="S117" s="48" t="s">
        <v>245</v>
      </c>
    </row>
    <row r="118" spans="1:19" ht="17.100000000000001" customHeight="1" x14ac:dyDescent="0.25">
      <c r="A118" s="34">
        <v>110</v>
      </c>
      <c r="B118" s="35">
        <v>13</v>
      </c>
      <c r="C118" s="81">
        <v>161</v>
      </c>
      <c r="D118" s="176">
        <v>59.5</v>
      </c>
      <c r="E118" s="176"/>
      <c r="F118" s="38" t="s">
        <v>18</v>
      </c>
      <c r="G118" s="39" t="s">
        <v>246</v>
      </c>
      <c r="H118" s="39"/>
      <c r="I118" s="40">
        <v>3903961.0049999994</v>
      </c>
      <c r="J118" s="41">
        <v>0.1</v>
      </c>
      <c r="K118" s="38">
        <f t="shared" si="3"/>
        <v>3513564.9044999997</v>
      </c>
      <c r="L118" s="42">
        <f t="shared" si="4"/>
        <v>2732772.7034999994</v>
      </c>
      <c r="M118" s="43"/>
      <c r="N118" s="44"/>
      <c r="O118" s="45"/>
      <c r="P118" s="46"/>
      <c r="Q118" s="47">
        <f t="shared" si="5"/>
        <v>2732772.7034999994</v>
      </c>
      <c r="R118" s="48" t="s">
        <v>95</v>
      </c>
      <c r="S118" s="48" t="s">
        <v>247</v>
      </c>
    </row>
    <row r="119" spans="1:19" ht="17.100000000000001" customHeight="1" thickBot="1" x14ac:dyDescent="0.3">
      <c r="A119" s="178">
        <v>111</v>
      </c>
      <c r="B119" s="179">
        <v>13</v>
      </c>
      <c r="C119" s="180">
        <v>162</v>
      </c>
      <c r="D119" s="181">
        <v>60.6</v>
      </c>
      <c r="E119" s="181"/>
      <c r="F119" s="182" t="s">
        <v>18</v>
      </c>
      <c r="G119" s="183" t="s">
        <v>248</v>
      </c>
      <c r="H119" s="183"/>
      <c r="I119" s="184">
        <v>3976135.0739999996</v>
      </c>
      <c r="J119" s="185">
        <v>0.1</v>
      </c>
      <c r="K119" s="182">
        <f t="shared" si="3"/>
        <v>3578521.5665999996</v>
      </c>
      <c r="L119" s="186">
        <f t="shared" si="4"/>
        <v>2783294.5517999995</v>
      </c>
      <c r="M119" s="124"/>
      <c r="N119" s="125"/>
      <c r="O119" s="126"/>
      <c r="P119" s="127"/>
      <c r="Q119" s="128">
        <f t="shared" si="5"/>
        <v>2783294.5517999995</v>
      </c>
      <c r="R119" s="129" t="s">
        <v>95</v>
      </c>
      <c r="S119" s="129" t="s">
        <v>249</v>
      </c>
    </row>
    <row r="120" spans="1:19" ht="17.100000000000001" customHeight="1" x14ac:dyDescent="0.25">
      <c r="A120" s="19">
        <v>112</v>
      </c>
      <c r="B120" s="20">
        <v>15</v>
      </c>
      <c r="C120" s="80">
        <v>1</v>
      </c>
      <c r="D120" s="187">
        <v>82.9</v>
      </c>
      <c r="E120" s="187"/>
      <c r="F120" s="23" t="s">
        <v>18</v>
      </c>
      <c r="G120" s="24" t="s">
        <v>250</v>
      </c>
      <c r="H120" s="24"/>
      <c r="I120" s="25">
        <v>6504460.0080000004</v>
      </c>
      <c r="J120" s="26">
        <v>0.1</v>
      </c>
      <c r="K120" s="23">
        <f t="shared" si="3"/>
        <v>5854014.0072000008</v>
      </c>
      <c r="L120" s="27">
        <f t="shared" si="4"/>
        <v>4553122.0055999998</v>
      </c>
      <c r="M120" s="130"/>
      <c r="N120" s="131"/>
      <c r="O120" s="132"/>
      <c r="P120" s="133"/>
      <c r="Q120" s="134">
        <f t="shared" si="5"/>
        <v>4553122.0055999998</v>
      </c>
      <c r="R120" s="135" t="s">
        <v>95</v>
      </c>
      <c r="S120" s="135" t="s">
        <v>251</v>
      </c>
    </row>
    <row r="121" spans="1:19" ht="17.100000000000001" customHeight="1" x14ac:dyDescent="0.25">
      <c r="A121" s="34">
        <v>113</v>
      </c>
      <c r="B121" s="35">
        <v>15</v>
      </c>
      <c r="C121" s="81">
        <v>5</v>
      </c>
      <c r="D121" s="176">
        <v>82.9</v>
      </c>
      <c r="E121" s="176"/>
      <c r="F121" s="38" t="s">
        <v>18</v>
      </c>
      <c r="G121" s="39" t="s">
        <v>252</v>
      </c>
      <c r="H121" s="39"/>
      <c r="I121" s="40">
        <v>6504460.0080000004</v>
      </c>
      <c r="J121" s="41">
        <v>0.1</v>
      </c>
      <c r="K121" s="38">
        <f t="shared" si="3"/>
        <v>5854014.0072000008</v>
      </c>
      <c r="L121" s="42">
        <f t="shared" si="4"/>
        <v>4553122.0055999998</v>
      </c>
      <c r="M121" s="43"/>
      <c r="N121" s="44"/>
      <c r="O121" s="45"/>
      <c r="P121" s="46"/>
      <c r="Q121" s="47">
        <f t="shared" si="5"/>
        <v>4553122.0055999998</v>
      </c>
      <c r="R121" s="48" t="s">
        <v>95</v>
      </c>
      <c r="S121" s="48" t="s">
        <v>253</v>
      </c>
    </row>
    <row r="122" spans="1:19" ht="17.100000000000001" customHeight="1" x14ac:dyDescent="0.25">
      <c r="A122" s="34">
        <v>114</v>
      </c>
      <c r="B122" s="35">
        <v>15</v>
      </c>
      <c r="C122" s="81">
        <v>9</v>
      </c>
      <c r="D122" s="176">
        <v>83.1</v>
      </c>
      <c r="E122" s="176"/>
      <c r="F122" s="38" t="s">
        <v>18</v>
      </c>
      <c r="G122" s="39" t="s">
        <v>254</v>
      </c>
      <c r="H122" s="39"/>
      <c r="I122" s="40">
        <v>6520152.3119999999</v>
      </c>
      <c r="J122" s="41">
        <v>0.1</v>
      </c>
      <c r="K122" s="38">
        <f t="shared" si="3"/>
        <v>5868137.0807999996</v>
      </c>
      <c r="L122" s="42">
        <f t="shared" si="4"/>
        <v>4564106.6184</v>
      </c>
      <c r="M122" s="43"/>
      <c r="N122" s="44"/>
      <c r="O122" s="45"/>
      <c r="P122" s="46"/>
      <c r="Q122" s="47">
        <f t="shared" si="5"/>
        <v>4564106.6184</v>
      </c>
      <c r="R122" s="48" t="s">
        <v>95</v>
      </c>
      <c r="S122" s="48" t="s">
        <v>255</v>
      </c>
    </row>
    <row r="123" spans="1:19" ht="17.100000000000001" customHeight="1" x14ac:dyDescent="0.25">
      <c r="A123" s="34">
        <v>115</v>
      </c>
      <c r="B123" s="35">
        <v>15</v>
      </c>
      <c r="C123" s="81">
        <v>31</v>
      </c>
      <c r="D123" s="176">
        <v>41.3</v>
      </c>
      <c r="E123" s="176"/>
      <c r="F123" s="38" t="s">
        <v>18</v>
      </c>
      <c r="G123" s="39" t="s">
        <v>256</v>
      </c>
      <c r="H123" s="39"/>
      <c r="I123" s="40">
        <v>3107151.3969999999</v>
      </c>
      <c r="J123" s="41">
        <v>0.1</v>
      </c>
      <c r="K123" s="38">
        <f t="shared" si="3"/>
        <v>2796436.2573000002</v>
      </c>
      <c r="L123" s="42">
        <f t="shared" si="4"/>
        <v>2175005.9778999998</v>
      </c>
      <c r="M123" s="43"/>
      <c r="N123" s="44"/>
      <c r="O123" s="45"/>
      <c r="P123" s="46"/>
      <c r="Q123" s="47">
        <f t="shared" si="5"/>
        <v>2175005.9778999998</v>
      </c>
      <c r="R123" s="48" t="s">
        <v>95</v>
      </c>
      <c r="S123" s="48" t="s">
        <v>257</v>
      </c>
    </row>
    <row r="124" spans="1:19" ht="17.100000000000001" customHeight="1" x14ac:dyDescent="0.25">
      <c r="A124" s="34">
        <v>116</v>
      </c>
      <c r="B124" s="35">
        <v>15</v>
      </c>
      <c r="C124" s="81">
        <v>38</v>
      </c>
      <c r="D124" s="176">
        <v>64.099999999999994</v>
      </c>
      <c r="E124" s="176"/>
      <c r="F124" s="38" t="s">
        <v>18</v>
      </c>
      <c r="G124" s="39" t="s">
        <v>258</v>
      </c>
      <c r="H124" s="39"/>
      <c r="I124" s="40">
        <v>4205779.8389999988</v>
      </c>
      <c r="J124" s="41">
        <v>0.1</v>
      </c>
      <c r="K124" s="38">
        <f t="shared" si="3"/>
        <v>3785201.8550999989</v>
      </c>
      <c r="L124" s="42">
        <f t="shared" si="4"/>
        <v>2944045.8872999991</v>
      </c>
      <c r="M124" s="43"/>
      <c r="N124" s="44"/>
      <c r="O124" s="45"/>
      <c r="P124" s="46"/>
      <c r="Q124" s="47">
        <f t="shared" si="5"/>
        <v>2944045.8872999991</v>
      </c>
      <c r="R124" s="48" t="s">
        <v>95</v>
      </c>
      <c r="S124" s="48" t="s">
        <v>259</v>
      </c>
    </row>
    <row r="125" spans="1:19" ht="17.100000000000001" customHeight="1" x14ac:dyDescent="0.25">
      <c r="A125" s="34">
        <v>117</v>
      </c>
      <c r="B125" s="35">
        <v>15</v>
      </c>
      <c r="C125" s="81">
        <v>58</v>
      </c>
      <c r="D125" s="176">
        <v>41.3</v>
      </c>
      <c r="E125" s="176"/>
      <c r="F125" s="38" t="s">
        <v>18</v>
      </c>
      <c r="G125" s="39" t="s">
        <v>260</v>
      </c>
      <c r="H125" s="39"/>
      <c r="I125" s="40">
        <v>3107151.3969999999</v>
      </c>
      <c r="J125" s="41">
        <v>0.1</v>
      </c>
      <c r="K125" s="38">
        <f t="shared" si="3"/>
        <v>2796436.2573000002</v>
      </c>
      <c r="L125" s="42">
        <f t="shared" si="4"/>
        <v>2175005.9778999998</v>
      </c>
      <c r="M125" s="43"/>
      <c r="N125" s="44"/>
      <c r="O125" s="45"/>
      <c r="P125" s="46"/>
      <c r="Q125" s="47">
        <f t="shared" si="5"/>
        <v>2175005.9778999998</v>
      </c>
      <c r="R125" s="48" t="s">
        <v>95</v>
      </c>
      <c r="S125" s="48" t="s">
        <v>261</v>
      </c>
    </row>
    <row r="126" spans="1:19" ht="17.100000000000001" customHeight="1" x14ac:dyDescent="0.25">
      <c r="A126" s="34">
        <v>118</v>
      </c>
      <c r="B126" s="35">
        <v>15</v>
      </c>
      <c r="C126" s="81">
        <v>64</v>
      </c>
      <c r="D126" s="176">
        <v>41.1</v>
      </c>
      <c r="E126" s="176"/>
      <c r="F126" s="38" t="s">
        <v>18</v>
      </c>
      <c r="G126" s="39" t="s">
        <v>262</v>
      </c>
      <c r="H126" s="39"/>
      <c r="I126" s="40">
        <v>3092104.659</v>
      </c>
      <c r="J126" s="41">
        <v>0.1</v>
      </c>
      <c r="K126" s="38">
        <f t="shared" si="3"/>
        <v>2782894.1931000003</v>
      </c>
      <c r="L126" s="42">
        <f t="shared" si="4"/>
        <v>2164473.2612999999</v>
      </c>
      <c r="M126" s="43"/>
      <c r="N126" s="44"/>
      <c r="O126" s="45"/>
      <c r="P126" s="46"/>
      <c r="Q126" s="47">
        <f t="shared" si="5"/>
        <v>2164473.2612999999</v>
      </c>
      <c r="R126" s="48" t="s">
        <v>95</v>
      </c>
      <c r="S126" s="48" t="s">
        <v>263</v>
      </c>
    </row>
    <row r="127" spans="1:19" ht="17.100000000000001" customHeight="1" x14ac:dyDescent="0.25">
      <c r="A127" s="34">
        <v>119</v>
      </c>
      <c r="B127" s="35">
        <v>15</v>
      </c>
      <c r="C127" s="81">
        <v>81</v>
      </c>
      <c r="D127" s="176">
        <v>63.8</v>
      </c>
      <c r="E127" s="176"/>
      <c r="F127" s="38" t="s">
        <v>18</v>
      </c>
      <c r="G127" s="39" t="s">
        <v>264</v>
      </c>
      <c r="H127" s="39"/>
      <c r="I127" s="40">
        <v>4186096.0019999994</v>
      </c>
      <c r="J127" s="41">
        <v>0.1</v>
      </c>
      <c r="K127" s="38">
        <f t="shared" si="3"/>
        <v>3767486.4017999996</v>
      </c>
      <c r="L127" s="42">
        <f t="shared" si="4"/>
        <v>2930267.2013999992</v>
      </c>
      <c r="M127" s="43"/>
      <c r="N127" s="44"/>
      <c r="O127" s="45"/>
      <c r="P127" s="46"/>
      <c r="Q127" s="47">
        <f t="shared" si="5"/>
        <v>2930267.2013999992</v>
      </c>
      <c r="R127" s="48" t="s">
        <v>95</v>
      </c>
      <c r="S127" s="48" t="s">
        <v>265</v>
      </c>
    </row>
    <row r="128" spans="1:19" ht="17.100000000000001" customHeight="1" x14ac:dyDescent="0.25">
      <c r="A128" s="34">
        <v>120</v>
      </c>
      <c r="B128" s="35">
        <v>15</v>
      </c>
      <c r="C128" s="81">
        <v>82</v>
      </c>
      <c r="D128" s="176">
        <v>41</v>
      </c>
      <c r="E128" s="176"/>
      <c r="F128" s="38" t="s">
        <v>18</v>
      </c>
      <c r="G128" s="39" t="s">
        <v>266</v>
      </c>
      <c r="H128" s="39"/>
      <c r="I128" s="40">
        <v>3084581.29</v>
      </c>
      <c r="J128" s="41">
        <v>0.1</v>
      </c>
      <c r="K128" s="38">
        <f t="shared" si="3"/>
        <v>2776123.1610000003</v>
      </c>
      <c r="L128" s="42">
        <f t="shared" si="4"/>
        <v>2159206.9029999999</v>
      </c>
      <c r="M128" s="43"/>
      <c r="N128" s="44"/>
      <c r="O128" s="45"/>
      <c r="P128" s="46"/>
      <c r="Q128" s="47">
        <f t="shared" si="5"/>
        <v>2159206.9029999999</v>
      </c>
      <c r="R128" s="48"/>
      <c r="S128" s="48" t="s">
        <v>267</v>
      </c>
    </row>
    <row r="129" spans="1:19" ht="17.100000000000001" customHeight="1" x14ac:dyDescent="0.25">
      <c r="A129" s="34">
        <v>121</v>
      </c>
      <c r="B129" s="35">
        <v>15</v>
      </c>
      <c r="C129" s="81">
        <v>87</v>
      </c>
      <c r="D129" s="176">
        <v>65.900000000000006</v>
      </c>
      <c r="E129" s="176"/>
      <c r="F129" s="38" t="s">
        <v>18</v>
      </c>
      <c r="G129" s="39" t="s">
        <v>268</v>
      </c>
      <c r="H129" s="39"/>
      <c r="I129" s="40">
        <v>4323882.8609999996</v>
      </c>
      <c r="J129" s="41">
        <v>0.1</v>
      </c>
      <c r="K129" s="38">
        <f t="shared" si="3"/>
        <v>3891494.5748999999</v>
      </c>
      <c r="L129" s="42">
        <f t="shared" si="4"/>
        <v>3026718.0026999996</v>
      </c>
      <c r="M129" s="43"/>
      <c r="N129" s="44"/>
      <c r="O129" s="45"/>
      <c r="P129" s="46"/>
      <c r="Q129" s="47">
        <f t="shared" si="5"/>
        <v>3026718.0026999996</v>
      </c>
      <c r="R129" s="48" t="s">
        <v>95</v>
      </c>
      <c r="S129" s="48" t="s">
        <v>269</v>
      </c>
    </row>
    <row r="130" spans="1:19" ht="17.100000000000001" customHeight="1" x14ac:dyDescent="0.25">
      <c r="A130" s="34">
        <v>122</v>
      </c>
      <c r="B130" s="35">
        <v>15</v>
      </c>
      <c r="C130" s="81">
        <v>88</v>
      </c>
      <c r="D130" s="176">
        <v>43.4</v>
      </c>
      <c r="E130" s="176"/>
      <c r="F130" s="38" t="s">
        <v>18</v>
      </c>
      <c r="G130" s="39" t="s">
        <v>270</v>
      </c>
      <c r="H130" s="39"/>
      <c r="I130" s="40">
        <v>3265142.1460000002</v>
      </c>
      <c r="J130" s="41">
        <v>0.1</v>
      </c>
      <c r="K130" s="38">
        <f t="shared" si="3"/>
        <v>2938627.9314000001</v>
      </c>
      <c r="L130" s="42">
        <f t="shared" si="4"/>
        <v>2285599.5022</v>
      </c>
      <c r="M130" s="43"/>
      <c r="N130" s="44"/>
      <c r="O130" s="45"/>
      <c r="P130" s="46"/>
      <c r="Q130" s="47">
        <f t="shared" si="5"/>
        <v>2285599.5022</v>
      </c>
      <c r="R130" s="48" t="s">
        <v>95</v>
      </c>
      <c r="S130" s="48" t="s">
        <v>271</v>
      </c>
    </row>
    <row r="131" spans="1:19" ht="17.100000000000001" customHeight="1" x14ac:dyDescent="0.25">
      <c r="A131" s="34">
        <v>123</v>
      </c>
      <c r="B131" s="35">
        <v>15</v>
      </c>
      <c r="C131" s="81">
        <v>92</v>
      </c>
      <c r="D131" s="176">
        <v>63.6</v>
      </c>
      <c r="E131" s="176"/>
      <c r="F131" s="38" t="s">
        <v>18</v>
      </c>
      <c r="G131" s="39" t="s">
        <v>272</v>
      </c>
      <c r="H131" s="39"/>
      <c r="I131" s="40">
        <v>4172973.4439999997</v>
      </c>
      <c r="J131" s="41">
        <v>0.1</v>
      </c>
      <c r="K131" s="38">
        <f t="shared" si="3"/>
        <v>3755676.0995999998</v>
      </c>
      <c r="L131" s="42">
        <f t="shared" si="4"/>
        <v>2921081.4107999997</v>
      </c>
      <c r="M131" s="43"/>
      <c r="N131" s="44"/>
      <c r="O131" s="45"/>
      <c r="P131" s="46"/>
      <c r="Q131" s="47">
        <f t="shared" si="5"/>
        <v>2921081.4107999997</v>
      </c>
      <c r="R131" s="48" t="s">
        <v>95</v>
      </c>
      <c r="S131" s="48" t="s">
        <v>273</v>
      </c>
    </row>
    <row r="132" spans="1:19" ht="17.100000000000001" customHeight="1" x14ac:dyDescent="0.25">
      <c r="A132" s="34">
        <v>124</v>
      </c>
      <c r="B132" s="35">
        <v>15</v>
      </c>
      <c r="C132" s="81">
        <v>93</v>
      </c>
      <c r="D132" s="176">
        <v>66.400000000000006</v>
      </c>
      <c r="E132" s="176"/>
      <c r="F132" s="38" t="s">
        <v>18</v>
      </c>
      <c r="G132" s="39" t="s">
        <v>274</v>
      </c>
      <c r="H132" s="39"/>
      <c r="I132" s="40">
        <v>4356689.2560000001</v>
      </c>
      <c r="J132" s="41">
        <v>0.1</v>
      </c>
      <c r="K132" s="38">
        <f t="shared" ref="K132:K145" si="6">I132*(1-J132)</f>
        <v>3921020.3304000003</v>
      </c>
      <c r="L132" s="42">
        <f t="shared" si="4"/>
        <v>3049682.4791999999</v>
      </c>
      <c r="M132" s="43"/>
      <c r="N132" s="44"/>
      <c r="O132" s="45"/>
      <c r="P132" s="46"/>
      <c r="Q132" s="47">
        <f t="shared" si="5"/>
        <v>3049682.4791999999</v>
      </c>
      <c r="R132" s="48" t="s">
        <v>95</v>
      </c>
      <c r="S132" s="48" t="s">
        <v>275</v>
      </c>
    </row>
    <row r="133" spans="1:19" ht="17.100000000000001" customHeight="1" x14ac:dyDescent="0.25">
      <c r="A133" s="34">
        <v>125</v>
      </c>
      <c r="B133" s="35">
        <v>15</v>
      </c>
      <c r="C133" s="81">
        <v>94</v>
      </c>
      <c r="D133" s="176">
        <v>43.6</v>
      </c>
      <c r="E133" s="176"/>
      <c r="F133" s="38" t="s">
        <v>18</v>
      </c>
      <c r="G133" s="39" t="s">
        <v>276</v>
      </c>
      <c r="H133" s="39"/>
      <c r="I133" s="40">
        <v>3280188.8840000001</v>
      </c>
      <c r="J133" s="41">
        <v>0.1</v>
      </c>
      <c r="K133" s="38">
        <f t="shared" si="6"/>
        <v>2952169.9956</v>
      </c>
      <c r="L133" s="42">
        <f t="shared" si="4"/>
        <v>2296132.2187999999</v>
      </c>
      <c r="M133" s="43"/>
      <c r="N133" s="44"/>
      <c r="O133" s="45"/>
      <c r="P133" s="46"/>
      <c r="Q133" s="47">
        <f t="shared" si="5"/>
        <v>2296132.2187999999</v>
      </c>
      <c r="R133" s="48" t="s">
        <v>95</v>
      </c>
      <c r="S133" s="48" t="s">
        <v>277</v>
      </c>
    </row>
    <row r="134" spans="1:19" ht="17.100000000000001" customHeight="1" x14ac:dyDescent="0.25">
      <c r="A134" s="34">
        <v>126</v>
      </c>
      <c r="B134" s="35">
        <v>15</v>
      </c>
      <c r="C134" s="81">
        <v>97</v>
      </c>
      <c r="D134" s="176">
        <v>41.4</v>
      </c>
      <c r="E134" s="176"/>
      <c r="F134" s="38" t="s">
        <v>18</v>
      </c>
      <c r="G134" s="39" t="s">
        <v>278</v>
      </c>
      <c r="H134" s="39"/>
      <c r="I134" s="40">
        <v>3114674.7659999998</v>
      </c>
      <c r="J134" s="41">
        <v>0.1</v>
      </c>
      <c r="K134" s="38">
        <f t="shared" si="6"/>
        <v>2803207.2894000001</v>
      </c>
      <c r="L134" s="42">
        <f t="shared" si="4"/>
        <v>2180272.3361999998</v>
      </c>
      <c r="M134" s="43"/>
      <c r="N134" s="44"/>
      <c r="O134" s="45"/>
      <c r="P134" s="46"/>
      <c r="Q134" s="47">
        <f t="shared" si="5"/>
        <v>2180272.3361999998</v>
      </c>
      <c r="R134" s="48" t="s">
        <v>95</v>
      </c>
      <c r="S134" s="48" t="s">
        <v>279</v>
      </c>
    </row>
    <row r="135" spans="1:19" ht="17.100000000000001" customHeight="1" x14ac:dyDescent="0.25">
      <c r="A135" s="34">
        <v>127</v>
      </c>
      <c r="B135" s="35">
        <v>15</v>
      </c>
      <c r="C135" s="81">
        <v>104</v>
      </c>
      <c r="D135" s="176">
        <v>39.9</v>
      </c>
      <c r="E135" s="176"/>
      <c r="F135" s="38" t="s">
        <v>18</v>
      </c>
      <c r="G135" s="39" t="s">
        <v>280</v>
      </c>
      <c r="H135" s="39"/>
      <c r="I135" s="40">
        <v>3001824.2310000001</v>
      </c>
      <c r="J135" s="41">
        <v>0.1</v>
      </c>
      <c r="K135" s="38">
        <f t="shared" si="6"/>
        <v>2701641.8079000004</v>
      </c>
      <c r="L135" s="42">
        <f t="shared" si="4"/>
        <v>2101276.9616999999</v>
      </c>
      <c r="M135" s="43"/>
      <c r="N135" s="44"/>
      <c r="O135" s="45"/>
      <c r="P135" s="46"/>
      <c r="Q135" s="47">
        <f t="shared" si="5"/>
        <v>2101276.9616999999</v>
      </c>
      <c r="R135" s="48" t="s">
        <v>95</v>
      </c>
      <c r="S135" s="48" t="s">
        <v>281</v>
      </c>
    </row>
    <row r="136" spans="1:19" ht="17.100000000000001" customHeight="1" x14ac:dyDescent="0.25">
      <c r="A136" s="34">
        <v>128</v>
      </c>
      <c r="B136" s="35">
        <v>15</v>
      </c>
      <c r="C136" s="81">
        <v>107</v>
      </c>
      <c r="D136" s="176">
        <v>59.7</v>
      </c>
      <c r="E136" s="176"/>
      <c r="F136" s="38" t="s">
        <v>18</v>
      </c>
      <c r="G136" s="39" t="s">
        <v>282</v>
      </c>
      <c r="H136" s="39"/>
      <c r="I136" s="40">
        <v>3917083.5629999996</v>
      </c>
      <c r="J136" s="41">
        <v>0.1</v>
      </c>
      <c r="K136" s="38">
        <f t="shared" si="6"/>
        <v>3525375.2066999995</v>
      </c>
      <c r="L136" s="42">
        <f t="shared" si="4"/>
        <v>2741958.4940999998</v>
      </c>
      <c r="M136" s="43"/>
      <c r="N136" s="44"/>
      <c r="O136" s="45"/>
      <c r="P136" s="46"/>
      <c r="Q136" s="47">
        <f t="shared" si="5"/>
        <v>2741958.4940999998</v>
      </c>
      <c r="R136" s="48" t="s">
        <v>95</v>
      </c>
      <c r="S136" s="48" t="s">
        <v>283</v>
      </c>
    </row>
    <row r="137" spans="1:19" ht="17.100000000000001" customHeight="1" x14ac:dyDescent="0.25">
      <c r="A137" s="34">
        <v>129</v>
      </c>
      <c r="B137" s="35">
        <v>15</v>
      </c>
      <c r="C137" s="81">
        <v>108</v>
      </c>
      <c r="D137" s="176">
        <v>60.5</v>
      </c>
      <c r="E137" s="176"/>
      <c r="F137" s="38" t="s">
        <v>18</v>
      </c>
      <c r="G137" s="39" t="s">
        <v>284</v>
      </c>
      <c r="H137" s="39"/>
      <c r="I137" s="40">
        <v>3969573.7949999995</v>
      </c>
      <c r="J137" s="41">
        <v>0.1</v>
      </c>
      <c r="K137" s="38">
        <f t="shared" si="6"/>
        <v>3572616.4154999997</v>
      </c>
      <c r="L137" s="42">
        <f t="shared" si="4"/>
        <v>2778701.6564999996</v>
      </c>
      <c r="M137" s="43"/>
      <c r="N137" s="44"/>
      <c r="O137" s="45"/>
      <c r="P137" s="46"/>
      <c r="Q137" s="47">
        <f t="shared" si="5"/>
        <v>2778701.6564999996</v>
      </c>
      <c r="R137" s="48" t="s">
        <v>95</v>
      </c>
      <c r="S137" s="48" t="s">
        <v>285</v>
      </c>
    </row>
    <row r="138" spans="1:19" s="64" customFormat="1" ht="17.100000000000001" customHeight="1" x14ac:dyDescent="0.25">
      <c r="A138" s="49">
        <v>130</v>
      </c>
      <c r="B138" s="50">
        <v>15</v>
      </c>
      <c r="C138" s="113">
        <v>116</v>
      </c>
      <c r="D138" s="177">
        <v>39.9</v>
      </c>
      <c r="E138" s="177"/>
      <c r="F138" s="53" t="s">
        <v>18</v>
      </c>
      <c r="G138" s="54" t="s">
        <v>286</v>
      </c>
      <c r="H138" s="54"/>
      <c r="I138" s="55">
        <v>3001824.2310000001</v>
      </c>
      <c r="J138" s="56">
        <v>0.1</v>
      </c>
      <c r="K138" s="53">
        <f t="shared" si="6"/>
        <v>2701641.8079000004</v>
      </c>
      <c r="L138" s="57">
        <f t="shared" ref="L138:L180" si="7">I138*0.7</f>
        <v>2101276.9616999999</v>
      </c>
      <c r="M138" s="58">
        <v>42947</v>
      </c>
      <c r="N138" s="59">
        <v>2101276.96</v>
      </c>
      <c r="O138" s="60">
        <v>42947</v>
      </c>
      <c r="P138" s="61"/>
      <c r="Q138" s="62">
        <f t="shared" ref="Q138:Q180" si="8">L138-N138</f>
        <v>1.6999999061226845E-3</v>
      </c>
      <c r="R138" s="63"/>
      <c r="S138" s="63" t="s">
        <v>287</v>
      </c>
    </row>
    <row r="139" spans="1:19" ht="17.100000000000001" customHeight="1" x14ac:dyDescent="0.25">
      <c r="A139" s="34">
        <v>131</v>
      </c>
      <c r="B139" s="35">
        <v>15</v>
      </c>
      <c r="C139" s="81">
        <v>134</v>
      </c>
      <c r="D139" s="176">
        <v>39.700000000000003</v>
      </c>
      <c r="E139" s="176"/>
      <c r="F139" s="38" t="s">
        <v>18</v>
      </c>
      <c r="G139" s="39" t="s">
        <v>288</v>
      </c>
      <c r="H139" s="39"/>
      <c r="I139" s="40">
        <v>2986777.4930000002</v>
      </c>
      <c r="J139" s="41">
        <v>0.1</v>
      </c>
      <c r="K139" s="38">
        <f t="shared" si="6"/>
        <v>2688099.7437000005</v>
      </c>
      <c r="L139" s="42">
        <f t="shared" si="7"/>
        <v>2090744.2450999999</v>
      </c>
      <c r="M139" s="43"/>
      <c r="N139" s="44"/>
      <c r="O139" s="45"/>
      <c r="P139" s="46"/>
      <c r="Q139" s="47">
        <f t="shared" si="8"/>
        <v>2090744.2450999999</v>
      </c>
      <c r="R139" s="48" t="s">
        <v>95</v>
      </c>
      <c r="S139" s="48" t="s">
        <v>289</v>
      </c>
    </row>
    <row r="140" spans="1:19" ht="17.100000000000001" customHeight="1" x14ac:dyDescent="0.25">
      <c r="A140" s="34">
        <v>132</v>
      </c>
      <c r="B140" s="35">
        <v>15</v>
      </c>
      <c r="C140" s="81">
        <v>145</v>
      </c>
      <c r="D140" s="176">
        <v>41</v>
      </c>
      <c r="E140" s="176"/>
      <c r="F140" s="38" t="s">
        <v>18</v>
      </c>
      <c r="G140" s="39" t="s">
        <v>290</v>
      </c>
      <c r="H140" s="39"/>
      <c r="I140" s="40">
        <v>3084581.29</v>
      </c>
      <c r="J140" s="41">
        <v>0.1</v>
      </c>
      <c r="K140" s="38">
        <f t="shared" si="6"/>
        <v>2776123.1610000003</v>
      </c>
      <c r="L140" s="42">
        <f t="shared" si="7"/>
        <v>2159206.9029999999</v>
      </c>
      <c r="M140" s="43"/>
      <c r="N140" s="44"/>
      <c r="O140" s="45"/>
      <c r="P140" s="46"/>
      <c r="Q140" s="47">
        <f t="shared" si="8"/>
        <v>2159206.9029999999</v>
      </c>
      <c r="R140" s="48" t="s">
        <v>95</v>
      </c>
      <c r="S140" s="48" t="s">
        <v>291</v>
      </c>
    </row>
    <row r="141" spans="1:19" ht="17.100000000000001" customHeight="1" x14ac:dyDescent="0.25">
      <c r="A141" s="34">
        <v>133</v>
      </c>
      <c r="B141" s="35">
        <v>15</v>
      </c>
      <c r="C141" s="81">
        <v>154</v>
      </c>
      <c r="D141" s="176">
        <v>40.299999999999997</v>
      </c>
      <c r="E141" s="176"/>
      <c r="F141" s="38" t="s">
        <v>18</v>
      </c>
      <c r="G141" s="39" t="s">
        <v>292</v>
      </c>
      <c r="H141" s="39"/>
      <c r="I141" s="40">
        <v>3031917.7069999999</v>
      </c>
      <c r="J141" s="41">
        <v>0.1</v>
      </c>
      <c r="K141" s="38">
        <f>I141*(1-J141)</f>
        <v>2728725.9363000002</v>
      </c>
      <c r="L141" s="42">
        <f t="shared" si="7"/>
        <v>2122342.3948999997</v>
      </c>
      <c r="M141" s="43"/>
      <c r="N141" s="44"/>
      <c r="O141" s="45"/>
      <c r="P141" s="46"/>
      <c r="Q141" s="47">
        <f t="shared" si="8"/>
        <v>2122342.3948999997</v>
      </c>
      <c r="R141" s="48" t="s">
        <v>95</v>
      </c>
      <c r="S141" s="48" t="s">
        <v>293</v>
      </c>
    </row>
    <row r="142" spans="1:19" ht="17.100000000000001" customHeight="1" x14ac:dyDescent="0.25">
      <c r="A142" s="34">
        <v>134</v>
      </c>
      <c r="B142" s="35">
        <v>15</v>
      </c>
      <c r="C142" s="81">
        <v>159</v>
      </c>
      <c r="D142" s="176">
        <v>43</v>
      </c>
      <c r="E142" s="176"/>
      <c r="F142" s="38" t="s">
        <v>18</v>
      </c>
      <c r="G142" s="39" t="s">
        <v>294</v>
      </c>
      <c r="H142" s="39"/>
      <c r="I142" s="40">
        <v>3235048.67</v>
      </c>
      <c r="J142" s="41">
        <v>0.1</v>
      </c>
      <c r="K142" s="38">
        <f t="shared" ref="K142:K180" si="9">I142*(1-J142)</f>
        <v>2911543.8029999998</v>
      </c>
      <c r="L142" s="42">
        <f t="shared" si="7"/>
        <v>2264534.0689999997</v>
      </c>
      <c r="M142" s="43"/>
      <c r="N142" s="44"/>
      <c r="O142" s="45"/>
      <c r="P142" s="46"/>
      <c r="Q142" s="47">
        <f t="shared" si="8"/>
        <v>2264534.0689999997</v>
      </c>
      <c r="R142" s="48" t="s">
        <v>95</v>
      </c>
      <c r="S142" s="48" t="s">
        <v>295</v>
      </c>
    </row>
    <row r="143" spans="1:19" ht="17.100000000000001" customHeight="1" thickBot="1" x14ac:dyDescent="0.3">
      <c r="A143" s="116">
        <v>135</v>
      </c>
      <c r="B143" s="117">
        <v>15</v>
      </c>
      <c r="C143" s="118">
        <v>162</v>
      </c>
      <c r="D143" s="188">
        <v>59.8</v>
      </c>
      <c r="E143" s="188"/>
      <c r="F143" s="120" t="s">
        <v>18</v>
      </c>
      <c r="G143" s="121" t="s">
        <v>296</v>
      </c>
      <c r="H143" s="121"/>
      <c r="I143" s="122">
        <v>4297873.4120960413</v>
      </c>
      <c r="J143" s="72">
        <v>0.1</v>
      </c>
      <c r="K143" s="120">
        <f t="shared" si="9"/>
        <v>3868086.0708864373</v>
      </c>
      <c r="L143" s="123">
        <f t="shared" si="7"/>
        <v>3008511.3884672285</v>
      </c>
      <c r="M143" s="169"/>
      <c r="N143" s="170"/>
      <c r="O143" s="171"/>
      <c r="P143" s="172"/>
      <c r="Q143" s="173">
        <f t="shared" si="8"/>
        <v>3008511.3884672285</v>
      </c>
      <c r="R143" s="174" t="s">
        <v>95</v>
      </c>
      <c r="S143" s="174" t="s">
        <v>297</v>
      </c>
    </row>
    <row r="144" spans="1:19" ht="17.100000000000001" customHeight="1" x14ac:dyDescent="0.25">
      <c r="A144" s="189">
        <v>136</v>
      </c>
      <c r="B144" s="190">
        <v>2</v>
      </c>
      <c r="C144" s="191">
        <v>1</v>
      </c>
      <c r="D144" s="192">
        <v>88.62</v>
      </c>
      <c r="E144" s="192">
        <v>87.5</v>
      </c>
      <c r="F144" s="193" t="s">
        <v>298</v>
      </c>
      <c r="G144" s="194"/>
      <c r="H144" s="194"/>
      <c r="I144" s="195">
        <v>5814605.7018720936</v>
      </c>
      <c r="J144" s="196">
        <v>0.1</v>
      </c>
      <c r="K144" s="193">
        <f t="shared" si="9"/>
        <v>5233145.1316848844</v>
      </c>
      <c r="L144" s="197">
        <f t="shared" si="7"/>
        <v>4070223.9913104651</v>
      </c>
      <c r="M144" s="28"/>
      <c r="N144" s="29"/>
      <c r="O144" s="30"/>
      <c r="P144" s="31"/>
      <c r="Q144" s="32">
        <f t="shared" si="8"/>
        <v>4070223.9913104651</v>
      </c>
      <c r="R144" s="33"/>
      <c r="S144" s="33"/>
    </row>
    <row r="145" spans="1:19" ht="17.100000000000001" customHeight="1" x14ac:dyDescent="0.25">
      <c r="A145" s="34">
        <v>137</v>
      </c>
      <c r="B145" s="35">
        <v>2</v>
      </c>
      <c r="C145" s="36">
        <v>4</v>
      </c>
      <c r="D145" s="198">
        <v>62.45</v>
      </c>
      <c r="E145" s="198">
        <v>61.3</v>
      </c>
      <c r="F145" s="38" t="s">
        <v>299</v>
      </c>
      <c r="G145" s="39"/>
      <c r="H145" s="39"/>
      <c r="I145" s="40">
        <v>4097518.9131337423</v>
      </c>
      <c r="J145" s="41">
        <v>0.1</v>
      </c>
      <c r="K145" s="38">
        <f t="shared" si="9"/>
        <v>3687767.0218203682</v>
      </c>
      <c r="L145" s="42">
        <f t="shared" si="7"/>
        <v>2868263.2391936192</v>
      </c>
      <c r="M145" s="43"/>
      <c r="N145" s="44"/>
      <c r="O145" s="45"/>
      <c r="P145" s="46"/>
      <c r="Q145" s="47">
        <f t="shared" si="8"/>
        <v>2868263.2391936192</v>
      </c>
      <c r="R145" s="48"/>
      <c r="S145" s="48"/>
    </row>
    <row r="146" spans="1:19" ht="17.100000000000001" customHeight="1" x14ac:dyDescent="0.25">
      <c r="A146" s="34">
        <v>138</v>
      </c>
      <c r="B146" s="35">
        <v>2</v>
      </c>
      <c r="C146" s="36">
        <v>5</v>
      </c>
      <c r="D146" s="198">
        <v>88.62</v>
      </c>
      <c r="E146" s="198">
        <v>87.4</v>
      </c>
      <c r="F146" s="38" t="s">
        <v>300</v>
      </c>
      <c r="G146" s="39"/>
      <c r="H146" s="39"/>
      <c r="I146" s="40">
        <v>5814605.7018720936</v>
      </c>
      <c r="J146" s="41">
        <v>0.1</v>
      </c>
      <c r="K146" s="38">
        <f t="shared" si="9"/>
        <v>5233145.1316848844</v>
      </c>
      <c r="L146" s="42">
        <f t="shared" si="7"/>
        <v>4070223.9913104651</v>
      </c>
      <c r="M146" s="43"/>
      <c r="N146" s="44"/>
      <c r="O146" s="45"/>
      <c r="P146" s="46"/>
      <c r="Q146" s="47">
        <f t="shared" si="8"/>
        <v>4070223.9913104651</v>
      </c>
      <c r="R146" s="48"/>
      <c r="S146" s="48"/>
    </row>
    <row r="147" spans="1:19" s="64" customFormat="1" ht="17.100000000000001" customHeight="1" x14ac:dyDescent="0.25">
      <c r="A147" s="199">
        <v>139</v>
      </c>
      <c r="B147" s="200">
        <v>2</v>
      </c>
      <c r="C147" s="201">
        <v>21</v>
      </c>
      <c r="D147" s="202">
        <v>34.21</v>
      </c>
      <c r="E147" s="202"/>
      <c r="F147" s="203" t="s">
        <v>301</v>
      </c>
      <c r="G147" s="204"/>
      <c r="H147" s="204"/>
      <c r="I147" s="203">
        <v>2573744.6826344002</v>
      </c>
      <c r="J147" s="205">
        <v>0.1</v>
      </c>
      <c r="K147" s="203">
        <f t="shared" si="9"/>
        <v>2316370.2143709604</v>
      </c>
      <c r="L147" s="206">
        <f t="shared" si="7"/>
        <v>1801621.27784408</v>
      </c>
      <c r="M147" s="207"/>
      <c r="N147" s="208"/>
      <c r="O147" s="60">
        <v>42905</v>
      </c>
      <c r="P147" s="61"/>
      <c r="Q147" s="62">
        <f t="shared" si="8"/>
        <v>1801621.27784408</v>
      </c>
      <c r="R147" s="63"/>
      <c r="S147" s="63"/>
    </row>
    <row r="148" spans="1:19" ht="17.100000000000001" customHeight="1" x14ac:dyDescent="0.25">
      <c r="A148" s="34">
        <v>140</v>
      </c>
      <c r="B148" s="35">
        <v>2</v>
      </c>
      <c r="C148" s="36">
        <v>35</v>
      </c>
      <c r="D148" s="198">
        <v>98.82</v>
      </c>
      <c r="E148" s="198">
        <v>94.6</v>
      </c>
      <c r="F148" s="38" t="s">
        <v>302</v>
      </c>
      <c r="G148" s="39"/>
      <c r="H148" s="39"/>
      <c r="I148" s="40">
        <v>6483856.18888513</v>
      </c>
      <c r="J148" s="41">
        <v>0.1</v>
      </c>
      <c r="K148" s="38">
        <f t="shared" si="9"/>
        <v>5835470.5699966168</v>
      </c>
      <c r="L148" s="42">
        <f t="shared" si="7"/>
        <v>4538699.3322195904</v>
      </c>
      <c r="M148" s="43"/>
      <c r="N148" s="44"/>
      <c r="O148" s="45"/>
      <c r="P148" s="46"/>
      <c r="Q148" s="47">
        <f t="shared" si="8"/>
        <v>4538699.3322195904</v>
      </c>
      <c r="R148" s="48"/>
      <c r="S148" s="48"/>
    </row>
    <row r="149" spans="1:19" ht="17.100000000000001" customHeight="1" x14ac:dyDescent="0.25">
      <c r="A149" s="34">
        <v>141</v>
      </c>
      <c r="B149" s="35">
        <v>2</v>
      </c>
      <c r="C149" s="36">
        <v>37</v>
      </c>
      <c r="D149" s="198">
        <v>88.62</v>
      </c>
      <c r="E149" s="198">
        <v>87.5</v>
      </c>
      <c r="F149" s="38" t="s">
        <v>303</v>
      </c>
      <c r="G149" s="39"/>
      <c r="H149" s="39"/>
      <c r="I149" s="40">
        <v>5814605.7018720936</v>
      </c>
      <c r="J149" s="41">
        <v>0.1</v>
      </c>
      <c r="K149" s="38">
        <f t="shared" si="9"/>
        <v>5233145.1316848844</v>
      </c>
      <c r="L149" s="42">
        <f t="shared" si="7"/>
        <v>4070223.9913104651</v>
      </c>
      <c r="M149" s="43"/>
      <c r="N149" s="44"/>
      <c r="O149" s="45"/>
      <c r="P149" s="46"/>
      <c r="Q149" s="47">
        <f t="shared" si="8"/>
        <v>4070223.9913104651</v>
      </c>
      <c r="R149" s="48"/>
      <c r="S149" s="48"/>
    </row>
    <row r="150" spans="1:19" ht="17.100000000000001" customHeight="1" x14ac:dyDescent="0.25">
      <c r="A150" s="34">
        <v>142</v>
      </c>
      <c r="B150" s="35">
        <v>2</v>
      </c>
      <c r="C150" s="36">
        <v>58</v>
      </c>
      <c r="D150" s="198">
        <v>98.82</v>
      </c>
      <c r="E150" s="198">
        <v>98</v>
      </c>
      <c r="F150" s="38" t="s">
        <v>304</v>
      </c>
      <c r="G150" s="39"/>
      <c r="H150" s="39"/>
      <c r="I150" s="40">
        <v>6483856.18888513</v>
      </c>
      <c r="J150" s="41">
        <v>0.1</v>
      </c>
      <c r="K150" s="38">
        <f t="shared" si="9"/>
        <v>5835470.5699966168</v>
      </c>
      <c r="L150" s="42">
        <f t="shared" si="7"/>
        <v>4538699.3322195904</v>
      </c>
      <c r="M150" s="43"/>
      <c r="N150" s="44"/>
      <c r="O150" s="45"/>
      <c r="P150" s="46"/>
      <c r="Q150" s="47">
        <f t="shared" si="8"/>
        <v>4538699.3322195904</v>
      </c>
      <c r="R150" s="48"/>
      <c r="S150" s="48"/>
    </row>
    <row r="151" spans="1:19" ht="17.100000000000001" customHeight="1" x14ac:dyDescent="0.25">
      <c r="A151" s="34">
        <v>143</v>
      </c>
      <c r="B151" s="35">
        <v>2</v>
      </c>
      <c r="C151" s="36">
        <v>71</v>
      </c>
      <c r="D151" s="198">
        <v>69.03</v>
      </c>
      <c r="E151" s="198">
        <v>67.7</v>
      </c>
      <c r="F151" s="38" t="s">
        <v>305</v>
      </c>
      <c r="G151" s="39"/>
      <c r="H151" s="39"/>
      <c r="I151" s="40">
        <v>4529251.090049996</v>
      </c>
      <c r="J151" s="41">
        <v>0.1</v>
      </c>
      <c r="K151" s="38">
        <f t="shared" si="9"/>
        <v>4076325.9810449965</v>
      </c>
      <c r="L151" s="42">
        <f t="shared" si="7"/>
        <v>3170475.763034997</v>
      </c>
      <c r="M151" s="43"/>
      <c r="N151" s="44"/>
      <c r="O151" s="45"/>
      <c r="P151" s="46"/>
      <c r="Q151" s="47">
        <f t="shared" si="8"/>
        <v>3170475.763034997</v>
      </c>
      <c r="R151" s="48"/>
      <c r="S151" s="48"/>
    </row>
    <row r="152" spans="1:19" ht="17.100000000000001" customHeight="1" x14ac:dyDescent="0.25">
      <c r="A152" s="34">
        <v>144</v>
      </c>
      <c r="B152" s="35">
        <v>2</v>
      </c>
      <c r="C152" s="36">
        <v>72</v>
      </c>
      <c r="D152" s="198">
        <v>44.25</v>
      </c>
      <c r="E152" s="198">
        <v>40.200000000000003</v>
      </c>
      <c r="F152" s="38" t="s">
        <v>306</v>
      </c>
      <c r="G152" s="39"/>
      <c r="H152" s="39"/>
      <c r="I152" s="40">
        <v>3329090.9735917039</v>
      </c>
      <c r="J152" s="41">
        <v>0.1</v>
      </c>
      <c r="K152" s="38">
        <f t="shared" si="9"/>
        <v>2996181.8762325337</v>
      </c>
      <c r="L152" s="42">
        <f t="shared" si="7"/>
        <v>2330363.6815141924</v>
      </c>
      <c r="M152" s="43"/>
      <c r="N152" s="44"/>
      <c r="O152" s="45"/>
      <c r="P152" s="46"/>
      <c r="Q152" s="47">
        <f t="shared" si="8"/>
        <v>2330363.6815141924</v>
      </c>
      <c r="R152" s="48"/>
      <c r="S152" s="48"/>
    </row>
    <row r="153" spans="1:19" ht="17.100000000000001" customHeight="1" x14ac:dyDescent="0.25">
      <c r="A153" s="34">
        <v>145</v>
      </c>
      <c r="B153" s="35">
        <v>2</v>
      </c>
      <c r="C153" s="36">
        <v>73</v>
      </c>
      <c r="D153" s="198">
        <v>43.51</v>
      </c>
      <c r="E153" s="198">
        <v>41.9</v>
      </c>
      <c r="F153" s="38" t="s">
        <v>307</v>
      </c>
      <c r="G153" s="39"/>
      <c r="H153" s="39"/>
      <c r="I153" s="40">
        <v>3273418.039796046</v>
      </c>
      <c r="J153" s="41">
        <v>0.1</v>
      </c>
      <c r="K153" s="38">
        <f t="shared" si="9"/>
        <v>2946076.2358164415</v>
      </c>
      <c r="L153" s="42">
        <f t="shared" si="7"/>
        <v>2291392.627857232</v>
      </c>
      <c r="M153" s="43"/>
      <c r="N153" s="44"/>
      <c r="O153" s="45"/>
      <c r="P153" s="46"/>
      <c r="Q153" s="47">
        <f t="shared" si="8"/>
        <v>2291392.627857232</v>
      </c>
      <c r="R153" s="48"/>
      <c r="S153" s="48"/>
    </row>
    <row r="154" spans="1:19" ht="17.100000000000001" customHeight="1" x14ac:dyDescent="0.25">
      <c r="A154" s="34">
        <v>146</v>
      </c>
      <c r="B154" s="35">
        <v>2</v>
      </c>
      <c r="C154" s="36">
        <v>74</v>
      </c>
      <c r="D154" s="198">
        <v>43.51</v>
      </c>
      <c r="E154" s="198">
        <v>38.9</v>
      </c>
      <c r="F154" s="38" t="s">
        <v>308</v>
      </c>
      <c r="G154" s="39"/>
      <c r="H154" s="39"/>
      <c r="I154" s="40">
        <v>3273418.039796046</v>
      </c>
      <c r="J154" s="41">
        <v>0.1</v>
      </c>
      <c r="K154" s="38">
        <f t="shared" si="9"/>
        <v>2946076.2358164415</v>
      </c>
      <c r="L154" s="42">
        <f t="shared" si="7"/>
        <v>2291392.627857232</v>
      </c>
      <c r="M154" s="43"/>
      <c r="N154" s="44"/>
      <c r="O154" s="45"/>
      <c r="P154" s="46"/>
      <c r="Q154" s="47">
        <f t="shared" si="8"/>
        <v>2291392.627857232</v>
      </c>
      <c r="R154" s="48"/>
      <c r="S154" s="48"/>
    </row>
    <row r="155" spans="1:19" ht="17.100000000000001" customHeight="1" x14ac:dyDescent="0.25">
      <c r="A155" s="34">
        <v>147</v>
      </c>
      <c r="B155" s="35">
        <v>2</v>
      </c>
      <c r="C155" s="36">
        <v>75</v>
      </c>
      <c r="D155" s="198">
        <v>44.25</v>
      </c>
      <c r="E155" s="198">
        <v>40.4</v>
      </c>
      <c r="F155" s="38" t="s">
        <v>309</v>
      </c>
      <c r="G155" s="39"/>
      <c r="H155" s="39"/>
      <c r="I155" s="40">
        <v>3329090.9735917039</v>
      </c>
      <c r="J155" s="41">
        <v>0.1</v>
      </c>
      <c r="K155" s="38">
        <f t="shared" si="9"/>
        <v>2996181.8762325337</v>
      </c>
      <c r="L155" s="42">
        <f t="shared" si="7"/>
        <v>2330363.6815141924</v>
      </c>
      <c r="M155" s="43"/>
      <c r="N155" s="44"/>
      <c r="O155" s="45"/>
      <c r="P155" s="46"/>
      <c r="Q155" s="47">
        <f t="shared" si="8"/>
        <v>2330363.6815141924</v>
      </c>
      <c r="R155" s="48"/>
      <c r="S155" s="48"/>
    </row>
    <row r="156" spans="1:19" ht="17.100000000000001" customHeight="1" x14ac:dyDescent="0.25">
      <c r="A156" s="34">
        <v>148</v>
      </c>
      <c r="B156" s="35">
        <v>2</v>
      </c>
      <c r="C156" s="36">
        <v>76</v>
      </c>
      <c r="D156" s="198">
        <v>71.87</v>
      </c>
      <c r="E156" s="198">
        <v>68.3</v>
      </c>
      <c r="F156" s="38" t="s">
        <v>310</v>
      </c>
      <c r="G156" s="39"/>
      <c r="H156" s="39"/>
      <c r="I156" s="40">
        <v>4715591.421728136</v>
      </c>
      <c r="J156" s="41">
        <v>0.1</v>
      </c>
      <c r="K156" s="38">
        <f t="shared" si="9"/>
        <v>4244032.2795553226</v>
      </c>
      <c r="L156" s="42">
        <f t="shared" si="7"/>
        <v>3300913.9952096948</v>
      </c>
      <c r="M156" s="43"/>
      <c r="N156" s="44"/>
      <c r="O156" s="45"/>
      <c r="P156" s="46"/>
      <c r="Q156" s="47">
        <f t="shared" si="8"/>
        <v>3300913.9952096948</v>
      </c>
      <c r="R156" s="48"/>
      <c r="S156" s="48"/>
    </row>
    <row r="157" spans="1:19" ht="17.100000000000001" customHeight="1" x14ac:dyDescent="0.25">
      <c r="A157" s="34">
        <v>149</v>
      </c>
      <c r="B157" s="35">
        <v>2</v>
      </c>
      <c r="C157" s="36">
        <v>161</v>
      </c>
      <c r="D157" s="198">
        <v>71.87</v>
      </c>
      <c r="E157" s="198">
        <v>68.599999999999994</v>
      </c>
      <c r="F157" s="38" t="s">
        <v>311</v>
      </c>
      <c r="G157" s="39"/>
      <c r="H157" s="39"/>
      <c r="I157" s="40">
        <v>4715591.421728136</v>
      </c>
      <c r="J157" s="41">
        <v>0.1</v>
      </c>
      <c r="K157" s="38">
        <f t="shared" si="9"/>
        <v>4244032.2795553226</v>
      </c>
      <c r="L157" s="42">
        <f t="shared" si="7"/>
        <v>3300913.9952096948</v>
      </c>
      <c r="M157" s="43"/>
      <c r="N157" s="44"/>
      <c r="O157" s="45"/>
      <c r="P157" s="46"/>
      <c r="Q157" s="47">
        <f t="shared" si="8"/>
        <v>3300913.9952096948</v>
      </c>
      <c r="R157" s="48"/>
      <c r="S157" s="48"/>
    </row>
    <row r="158" spans="1:19" ht="17.100000000000001" customHeight="1" x14ac:dyDescent="0.25">
      <c r="A158" s="34">
        <v>150</v>
      </c>
      <c r="B158" s="35">
        <v>2</v>
      </c>
      <c r="C158" s="36">
        <v>162</v>
      </c>
      <c r="D158" s="198">
        <v>44.25</v>
      </c>
      <c r="E158" s="198">
        <v>40.299999999999997</v>
      </c>
      <c r="F158" s="38" t="s">
        <v>312</v>
      </c>
      <c r="G158" s="39"/>
      <c r="H158" s="39"/>
      <c r="I158" s="40">
        <v>3329090.9735917039</v>
      </c>
      <c r="J158" s="41">
        <v>0.1</v>
      </c>
      <c r="K158" s="38">
        <f t="shared" si="9"/>
        <v>2996181.8762325337</v>
      </c>
      <c r="L158" s="42">
        <f t="shared" si="7"/>
        <v>2330363.6815141924</v>
      </c>
      <c r="M158" s="43"/>
      <c r="N158" s="44"/>
      <c r="O158" s="45"/>
      <c r="P158" s="46"/>
      <c r="Q158" s="47">
        <f t="shared" si="8"/>
        <v>2330363.6815141924</v>
      </c>
      <c r="R158" s="48"/>
      <c r="S158" s="48"/>
    </row>
    <row r="159" spans="1:19" ht="17.100000000000001" customHeight="1" x14ac:dyDescent="0.25">
      <c r="A159" s="34">
        <v>151</v>
      </c>
      <c r="B159" s="35">
        <v>2</v>
      </c>
      <c r="C159" s="36">
        <v>167</v>
      </c>
      <c r="D159" s="198">
        <v>71.709999999999994</v>
      </c>
      <c r="E159" s="198">
        <v>67.5</v>
      </c>
      <c r="F159" s="38" t="s">
        <v>313</v>
      </c>
      <c r="G159" s="39"/>
      <c r="H159" s="39"/>
      <c r="I159" s="40">
        <v>4705093.3748730291</v>
      </c>
      <c r="J159" s="41">
        <v>0.1</v>
      </c>
      <c r="K159" s="38">
        <f t="shared" si="9"/>
        <v>4234584.0373857263</v>
      </c>
      <c r="L159" s="42">
        <f t="shared" si="7"/>
        <v>3293565.36241112</v>
      </c>
      <c r="M159" s="43"/>
      <c r="N159" s="44"/>
      <c r="O159" s="45"/>
      <c r="P159" s="46"/>
      <c r="Q159" s="47">
        <f t="shared" si="8"/>
        <v>3293565.36241112</v>
      </c>
      <c r="R159" s="48"/>
      <c r="S159" s="48"/>
    </row>
    <row r="160" spans="1:19" ht="17.100000000000001" customHeight="1" x14ac:dyDescent="0.25">
      <c r="A160" s="34">
        <v>152</v>
      </c>
      <c r="B160" s="35">
        <v>2</v>
      </c>
      <c r="C160" s="36">
        <v>183</v>
      </c>
      <c r="D160" s="198">
        <v>71.87</v>
      </c>
      <c r="E160" s="198">
        <v>67.5</v>
      </c>
      <c r="F160" s="38" t="s">
        <v>314</v>
      </c>
      <c r="G160" s="39"/>
      <c r="H160" s="39"/>
      <c r="I160" s="40">
        <v>4715591.421728136</v>
      </c>
      <c r="J160" s="41">
        <v>0.1</v>
      </c>
      <c r="K160" s="38">
        <f t="shared" si="9"/>
        <v>4244032.2795553226</v>
      </c>
      <c r="L160" s="42">
        <f t="shared" si="7"/>
        <v>3300913.9952096948</v>
      </c>
      <c r="M160" s="43"/>
      <c r="N160" s="44"/>
      <c r="O160" s="45"/>
      <c r="P160" s="46"/>
      <c r="Q160" s="47">
        <f t="shared" si="8"/>
        <v>3300913.9952096948</v>
      </c>
      <c r="R160" s="48"/>
      <c r="S160" s="48"/>
    </row>
    <row r="161" spans="1:19" ht="17.100000000000001" customHeight="1" x14ac:dyDescent="0.25">
      <c r="A161" s="34">
        <v>153</v>
      </c>
      <c r="B161" s="35">
        <v>2</v>
      </c>
      <c r="C161" s="36">
        <v>195</v>
      </c>
      <c r="D161" s="198">
        <v>43.54</v>
      </c>
      <c r="E161" s="198">
        <v>41.8</v>
      </c>
      <c r="F161" s="38" t="s">
        <v>315</v>
      </c>
      <c r="G161" s="39"/>
      <c r="H161" s="39"/>
      <c r="I161" s="40">
        <v>3275675.0506255999</v>
      </c>
      <c r="J161" s="41">
        <v>0.1</v>
      </c>
      <c r="K161" s="38">
        <f t="shared" si="9"/>
        <v>2948107.5455630398</v>
      </c>
      <c r="L161" s="42">
        <f t="shared" si="7"/>
        <v>2292972.5354379197</v>
      </c>
      <c r="M161" s="43"/>
      <c r="N161" s="44"/>
      <c r="O161" s="45"/>
      <c r="P161" s="46"/>
      <c r="Q161" s="47">
        <f t="shared" si="8"/>
        <v>2292972.5354379197</v>
      </c>
      <c r="R161" s="48"/>
      <c r="S161" s="48"/>
    </row>
    <row r="162" spans="1:19" ht="17.100000000000001" customHeight="1" x14ac:dyDescent="0.25">
      <c r="A162" s="34">
        <v>154</v>
      </c>
      <c r="B162" s="35">
        <v>2</v>
      </c>
      <c r="C162" s="36">
        <v>197</v>
      </c>
      <c r="D162" s="198">
        <v>71.709999999999994</v>
      </c>
      <c r="E162" s="198">
        <v>67.5</v>
      </c>
      <c r="F162" s="38" t="s">
        <v>316</v>
      </c>
      <c r="G162" s="39"/>
      <c r="H162" s="39"/>
      <c r="I162" s="40">
        <v>4705093.3748730291</v>
      </c>
      <c r="J162" s="41">
        <v>0.1</v>
      </c>
      <c r="K162" s="38">
        <f t="shared" si="9"/>
        <v>4234584.0373857263</v>
      </c>
      <c r="L162" s="42">
        <f t="shared" si="7"/>
        <v>3293565.36241112</v>
      </c>
      <c r="M162" s="43"/>
      <c r="N162" s="44"/>
      <c r="O162" s="45"/>
      <c r="P162" s="46"/>
      <c r="Q162" s="47">
        <f t="shared" si="8"/>
        <v>3293565.36241112</v>
      </c>
      <c r="R162" s="48"/>
      <c r="S162" s="48"/>
    </row>
    <row r="163" spans="1:19" ht="17.100000000000001" customHeight="1" x14ac:dyDescent="0.25">
      <c r="A163" s="34">
        <v>155</v>
      </c>
      <c r="B163" s="35">
        <v>2</v>
      </c>
      <c r="C163" s="36">
        <v>202</v>
      </c>
      <c r="D163" s="198">
        <v>71.709999999999994</v>
      </c>
      <c r="E163" s="198">
        <v>67.400000000000006</v>
      </c>
      <c r="F163" s="38" t="s">
        <v>317</v>
      </c>
      <c r="G163" s="39"/>
      <c r="H163" s="39"/>
      <c r="I163" s="40">
        <v>4705093.3748730291</v>
      </c>
      <c r="J163" s="41">
        <v>0.1</v>
      </c>
      <c r="K163" s="38">
        <f t="shared" si="9"/>
        <v>4234584.0373857263</v>
      </c>
      <c r="L163" s="42">
        <f t="shared" si="7"/>
        <v>3293565.36241112</v>
      </c>
      <c r="M163" s="43"/>
      <c r="N163" s="44"/>
      <c r="O163" s="45"/>
      <c r="P163" s="46"/>
      <c r="Q163" s="47">
        <f t="shared" si="8"/>
        <v>3293565.36241112</v>
      </c>
      <c r="R163" s="48"/>
      <c r="S163" s="48"/>
    </row>
    <row r="164" spans="1:19" s="64" customFormat="1" ht="17.100000000000001" customHeight="1" x14ac:dyDescent="0.25">
      <c r="A164" s="209">
        <v>156</v>
      </c>
      <c r="B164" s="210">
        <v>2</v>
      </c>
      <c r="C164" s="211">
        <v>210</v>
      </c>
      <c r="D164" s="212">
        <v>43.54</v>
      </c>
      <c r="E164" s="212">
        <v>41.9</v>
      </c>
      <c r="F164" s="213" t="s">
        <v>318</v>
      </c>
      <c r="G164" s="214"/>
      <c r="H164" s="214"/>
      <c r="I164" s="213">
        <v>3275675.0506255999</v>
      </c>
      <c r="J164" s="215">
        <v>0.1</v>
      </c>
      <c r="K164" s="213">
        <f t="shared" si="9"/>
        <v>2948107.5455630398</v>
      </c>
      <c r="L164" s="216">
        <f t="shared" si="7"/>
        <v>2292972.5354379197</v>
      </c>
      <c r="M164" s="217">
        <v>42957</v>
      </c>
      <c r="N164" s="208">
        <v>352000</v>
      </c>
      <c r="O164" s="164">
        <v>42961</v>
      </c>
      <c r="P164" s="165"/>
      <c r="Q164" s="94">
        <f t="shared" si="8"/>
        <v>1940972.5354379197</v>
      </c>
      <c r="R164" s="95"/>
      <c r="S164" s="96"/>
    </row>
    <row r="165" spans="1:19" s="64" customFormat="1" ht="17.100000000000001" customHeight="1" x14ac:dyDescent="0.25">
      <c r="A165" s="218"/>
      <c r="B165" s="219"/>
      <c r="C165" s="220"/>
      <c r="D165" s="221"/>
      <c r="E165" s="221"/>
      <c r="F165" s="222"/>
      <c r="G165" s="223"/>
      <c r="H165" s="223"/>
      <c r="I165" s="222"/>
      <c r="J165" s="224"/>
      <c r="K165" s="222"/>
      <c r="L165" s="225"/>
      <c r="M165" s="217"/>
      <c r="N165" s="208"/>
      <c r="O165" s="166"/>
      <c r="P165" s="167"/>
      <c r="Q165" s="110"/>
      <c r="R165" s="111"/>
      <c r="S165" s="112"/>
    </row>
    <row r="166" spans="1:19" s="64" customFormat="1" ht="17.100000000000001" customHeight="1" x14ac:dyDescent="0.25">
      <c r="A166" s="49">
        <v>157</v>
      </c>
      <c r="B166" s="50">
        <v>2</v>
      </c>
      <c r="C166" s="51">
        <v>216</v>
      </c>
      <c r="D166" s="226">
        <v>44.11</v>
      </c>
      <c r="E166" s="226"/>
      <c r="F166" s="53" t="s">
        <v>319</v>
      </c>
      <c r="G166" s="54"/>
      <c r="H166" s="54"/>
      <c r="I166" s="55">
        <v>3318558.2563871201</v>
      </c>
      <c r="J166" s="56">
        <v>0.1</v>
      </c>
      <c r="K166" s="53">
        <f t="shared" si="9"/>
        <v>2986702.4307484082</v>
      </c>
      <c r="L166" s="57">
        <f t="shared" si="7"/>
        <v>2322990.7794709839</v>
      </c>
      <c r="M166" s="58">
        <v>42915</v>
      </c>
      <c r="N166" s="59">
        <v>2322990.7799999998</v>
      </c>
      <c r="O166" s="114">
        <v>42915</v>
      </c>
      <c r="P166" s="61"/>
      <c r="Q166" s="62">
        <f t="shared" si="8"/>
        <v>-5.2901590242981911E-4</v>
      </c>
      <c r="R166" s="63"/>
      <c r="S166" s="63"/>
    </row>
    <row r="167" spans="1:19" ht="17.100000000000001" customHeight="1" x14ac:dyDescent="0.25">
      <c r="A167" s="34">
        <v>158</v>
      </c>
      <c r="B167" s="35">
        <v>2</v>
      </c>
      <c r="C167" s="36">
        <v>228</v>
      </c>
      <c r="D167" s="198">
        <v>71.709999999999994</v>
      </c>
      <c r="E167" s="198">
        <v>67.2</v>
      </c>
      <c r="F167" s="38" t="s">
        <v>320</v>
      </c>
      <c r="G167" s="39"/>
      <c r="H167" s="39"/>
      <c r="I167" s="40">
        <v>4705093.3748730291</v>
      </c>
      <c r="J167" s="41">
        <v>0.1</v>
      </c>
      <c r="K167" s="38">
        <f t="shared" si="9"/>
        <v>4234584.0373857263</v>
      </c>
      <c r="L167" s="42">
        <f t="shared" si="7"/>
        <v>3293565.36241112</v>
      </c>
      <c r="M167" s="43"/>
      <c r="N167" s="44"/>
      <c r="O167" s="45"/>
      <c r="P167" s="46"/>
      <c r="Q167" s="47">
        <f t="shared" si="8"/>
        <v>3293565.36241112</v>
      </c>
      <c r="R167" s="48"/>
      <c r="S167" s="48"/>
    </row>
    <row r="168" spans="1:19" ht="17.100000000000001" customHeight="1" x14ac:dyDescent="0.25">
      <c r="A168" s="34">
        <v>159</v>
      </c>
      <c r="B168" s="35">
        <v>2</v>
      </c>
      <c r="C168" s="36">
        <v>229</v>
      </c>
      <c r="D168" s="198">
        <v>44.22</v>
      </c>
      <c r="E168" s="198"/>
      <c r="F168" s="38" t="s">
        <v>321</v>
      </c>
      <c r="G168" s="39"/>
      <c r="H168" s="39"/>
      <c r="I168" s="40">
        <v>3326833.9627621504</v>
      </c>
      <c r="J168" s="41">
        <v>0.1</v>
      </c>
      <c r="K168" s="38">
        <f t="shared" si="9"/>
        <v>2994150.5664859354</v>
      </c>
      <c r="L168" s="42">
        <f t="shared" si="7"/>
        <v>2328783.7739335052</v>
      </c>
      <c r="M168" s="43"/>
      <c r="N168" s="44"/>
      <c r="O168" s="45"/>
      <c r="P168" s="46"/>
      <c r="Q168" s="47">
        <f t="shared" si="8"/>
        <v>2328783.7739335052</v>
      </c>
      <c r="R168" s="48"/>
      <c r="S168" s="48"/>
    </row>
    <row r="169" spans="1:19" ht="17.100000000000001" customHeight="1" x14ac:dyDescent="0.25">
      <c r="A169" s="34">
        <v>160</v>
      </c>
      <c r="B169" s="35">
        <v>2</v>
      </c>
      <c r="C169" s="36">
        <v>231</v>
      </c>
      <c r="D169" s="198">
        <v>72.8</v>
      </c>
      <c r="E169" s="198"/>
      <c r="F169" s="38" t="s">
        <v>322</v>
      </c>
      <c r="G169" s="39"/>
      <c r="H169" s="39"/>
      <c r="I169" s="40">
        <v>4776611.3190734414</v>
      </c>
      <c r="J169" s="41">
        <v>0.1</v>
      </c>
      <c r="K169" s="38">
        <f t="shared" si="9"/>
        <v>4298950.1871660976</v>
      </c>
      <c r="L169" s="42">
        <f t="shared" si="7"/>
        <v>3343627.9233514089</v>
      </c>
      <c r="M169" s="43"/>
      <c r="N169" s="44"/>
      <c r="O169" s="45"/>
      <c r="P169" s="46"/>
      <c r="Q169" s="47">
        <f t="shared" si="8"/>
        <v>3343627.9233514089</v>
      </c>
      <c r="R169" s="48"/>
      <c r="S169" s="48"/>
    </row>
    <row r="170" spans="1:19" ht="17.100000000000001" customHeight="1" x14ac:dyDescent="0.25">
      <c r="A170" s="34">
        <v>161</v>
      </c>
      <c r="B170" s="35">
        <v>2</v>
      </c>
      <c r="C170" s="36">
        <v>236</v>
      </c>
      <c r="D170" s="198">
        <v>72.8</v>
      </c>
      <c r="E170" s="198"/>
      <c r="F170" s="38" t="s">
        <v>323</v>
      </c>
      <c r="G170" s="39"/>
      <c r="H170" s="39"/>
      <c r="I170" s="40">
        <v>4776611.3190734414</v>
      </c>
      <c r="J170" s="41">
        <v>0.1</v>
      </c>
      <c r="K170" s="38">
        <f t="shared" si="9"/>
        <v>4298950.1871660976</v>
      </c>
      <c r="L170" s="42">
        <f t="shared" si="7"/>
        <v>3343627.9233514089</v>
      </c>
      <c r="M170" s="43"/>
      <c r="N170" s="44"/>
      <c r="O170" s="45"/>
      <c r="P170" s="46"/>
      <c r="Q170" s="47">
        <f t="shared" si="8"/>
        <v>3343627.9233514089</v>
      </c>
      <c r="R170" s="48"/>
      <c r="S170" s="48"/>
    </row>
    <row r="171" spans="1:19" ht="17.100000000000001" customHeight="1" x14ac:dyDescent="0.25">
      <c r="A171" s="34">
        <v>162</v>
      </c>
      <c r="B171" s="35">
        <v>2</v>
      </c>
      <c r="C171" s="36">
        <v>239</v>
      </c>
      <c r="D171" s="198">
        <v>44.22</v>
      </c>
      <c r="E171" s="198"/>
      <c r="F171" s="38" t="s">
        <v>324</v>
      </c>
      <c r="G171" s="39"/>
      <c r="H171" s="39"/>
      <c r="I171" s="40">
        <v>3326833.9627621504</v>
      </c>
      <c r="J171" s="41">
        <v>0.1</v>
      </c>
      <c r="K171" s="38">
        <f t="shared" si="9"/>
        <v>2994150.5664859354</v>
      </c>
      <c r="L171" s="42">
        <f t="shared" si="7"/>
        <v>2328783.7739335052</v>
      </c>
      <c r="M171" s="43"/>
      <c r="N171" s="44"/>
      <c r="O171" s="45"/>
      <c r="P171" s="46"/>
      <c r="Q171" s="47">
        <f t="shared" si="8"/>
        <v>2328783.7739335052</v>
      </c>
      <c r="R171" s="48"/>
      <c r="S171" s="48"/>
    </row>
    <row r="172" spans="1:19" ht="17.100000000000001" customHeight="1" x14ac:dyDescent="0.25">
      <c r="A172" s="34">
        <v>163</v>
      </c>
      <c r="B172" s="35">
        <v>2</v>
      </c>
      <c r="C172" s="36">
        <v>241</v>
      </c>
      <c r="D172" s="198">
        <v>72.8</v>
      </c>
      <c r="E172" s="198"/>
      <c r="F172" s="38" t="s">
        <v>325</v>
      </c>
      <c r="G172" s="39"/>
      <c r="H172" s="39"/>
      <c r="I172" s="40">
        <v>4776611.3190734414</v>
      </c>
      <c r="J172" s="41">
        <v>0.1</v>
      </c>
      <c r="K172" s="38">
        <f t="shared" si="9"/>
        <v>4298950.1871660976</v>
      </c>
      <c r="L172" s="42">
        <f t="shared" si="7"/>
        <v>3343627.9233514089</v>
      </c>
      <c r="M172" s="43"/>
      <c r="N172" s="44"/>
      <c r="O172" s="45"/>
      <c r="P172" s="46"/>
      <c r="Q172" s="47">
        <f t="shared" si="8"/>
        <v>3343627.9233514089</v>
      </c>
      <c r="R172" s="48"/>
      <c r="S172" s="48"/>
    </row>
    <row r="173" spans="1:19" ht="17.100000000000001" customHeight="1" x14ac:dyDescent="0.25">
      <c r="A173" s="34">
        <v>164</v>
      </c>
      <c r="B173" s="35">
        <v>2</v>
      </c>
      <c r="C173" s="36">
        <v>246</v>
      </c>
      <c r="D173" s="198">
        <v>72.8</v>
      </c>
      <c r="E173" s="198"/>
      <c r="F173" s="38" t="s">
        <v>326</v>
      </c>
      <c r="G173" s="39"/>
      <c r="H173" s="39"/>
      <c r="I173" s="40">
        <v>4776611.3190734414</v>
      </c>
      <c r="J173" s="41">
        <v>0.1</v>
      </c>
      <c r="K173" s="38">
        <f t="shared" si="9"/>
        <v>4298950.1871660976</v>
      </c>
      <c r="L173" s="42">
        <f t="shared" si="7"/>
        <v>3343627.9233514089</v>
      </c>
      <c r="M173" s="43"/>
      <c r="N173" s="44"/>
      <c r="O173" s="45"/>
      <c r="P173" s="46"/>
      <c r="Q173" s="47">
        <f t="shared" si="8"/>
        <v>3343627.9233514089</v>
      </c>
      <c r="R173" s="48"/>
      <c r="S173" s="48"/>
    </row>
    <row r="174" spans="1:19" ht="17.100000000000001" customHeight="1" x14ac:dyDescent="0.25">
      <c r="A174" s="34">
        <v>165</v>
      </c>
      <c r="B174" s="35">
        <v>2</v>
      </c>
      <c r="C174" s="36">
        <v>249</v>
      </c>
      <c r="D174" s="198">
        <v>44.22</v>
      </c>
      <c r="E174" s="198"/>
      <c r="F174" s="38" t="s">
        <v>327</v>
      </c>
      <c r="G174" s="39"/>
      <c r="H174" s="39"/>
      <c r="I174" s="40">
        <v>3326833.9627621504</v>
      </c>
      <c r="J174" s="41">
        <v>0.1</v>
      </c>
      <c r="K174" s="38">
        <f t="shared" si="9"/>
        <v>2994150.5664859354</v>
      </c>
      <c r="L174" s="42">
        <f t="shared" si="7"/>
        <v>2328783.7739335052</v>
      </c>
      <c r="M174" s="43"/>
      <c r="N174" s="44"/>
      <c r="O174" s="45"/>
      <c r="P174" s="46"/>
      <c r="Q174" s="47">
        <f t="shared" si="8"/>
        <v>2328783.7739335052</v>
      </c>
      <c r="R174" s="48"/>
      <c r="S174" s="48"/>
    </row>
    <row r="175" spans="1:19" ht="17.100000000000001" customHeight="1" x14ac:dyDescent="0.25">
      <c r="A175" s="34">
        <v>166</v>
      </c>
      <c r="B175" s="35">
        <v>2</v>
      </c>
      <c r="C175" s="36">
        <v>253</v>
      </c>
      <c r="D175" s="198">
        <v>71.709999999999994</v>
      </c>
      <c r="E175" s="198"/>
      <c r="F175" s="38" t="s">
        <v>328</v>
      </c>
      <c r="G175" s="39"/>
      <c r="H175" s="39"/>
      <c r="I175" s="40">
        <v>4705093.3748730291</v>
      </c>
      <c r="J175" s="41">
        <v>0.1</v>
      </c>
      <c r="K175" s="38">
        <f t="shared" si="9"/>
        <v>4234584.0373857263</v>
      </c>
      <c r="L175" s="42">
        <f t="shared" si="7"/>
        <v>3293565.36241112</v>
      </c>
      <c r="M175" s="43"/>
      <c r="N175" s="44"/>
      <c r="O175" s="45"/>
      <c r="P175" s="46"/>
      <c r="Q175" s="47">
        <f t="shared" si="8"/>
        <v>3293565.36241112</v>
      </c>
      <c r="R175" s="48"/>
      <c r="S175" s="48"/>
    </row>
    <row r="176" spans="1:19" ht="17.100000000000001" customHeight="1" x14ac:dyDescent="0.25">
      <c r="A176" s="34">
        <v>167</v>
      </c>
      <c r="B176" s="35">
        <v>2</v>
      </c>
      <c r="C176" s="36">
        <v>254</v>
      </c>
      <c r="D176" s="198">
        <v>44.22</v>
      </c>
      <c r="E176" s="198"/>
      <c r="F176" s="38" t="s">
        <v>329</v>
      </c>
      <c r="G176" s="39"/>
      <c r="H176" s="39"/>
      <c r="I176" s="40">
        <v>3326833.9627621504</v>
      </c>
      <c r="J176" s="41">
        <v>0.1</v>
      </c>
      <c r="K176" s="38">
        <f t="shared" si="9"/>
        <v>2994150.5664859354</v>
      </c>
      <c r="L176" s="42">
        <f t="shared" si="7"/>
        <v>2328783.7739335052</v>
      </c>
      <c r="M176" s="43"/>
      <c r="N176" s="44"/>
      <c r="O176" s="45"/>
      <c r="P176" s="46"/>
      <c r="Q176" s="47">
        <f t="shared" si="8"/>
        <v>2328783.7739335052</v>
      </c>
      <c r="R176" s="48"/>
      <c r="S176" s="48"/>
    </row>
    <row r="177" spans="1:19" ht="17.100000000000001" customHeight="1" x14ac:dyDescent="0.25">
      <c r="A177" s="34">
        <v>168</v>
      </c>
      <c r="B177" s="35">
        <v>2</v>
      </c>
      <c r="C177" s="36">
        <v>258</v>
      </c>
      <c r="D177" s="198">
        <v>71.709999999999994</v>
      </c>
      <c r="E177" s="198"/>
      <c r="F177" s="38" t="s">
        <v>330</v>
      </c>
      <c r="G177" s="39"/>
      <c r="H177" s="39"/>
      <c r="I177" s="40">
        <v>4705093.3748730291</v>
      </c>
      <c r="J177" s="41">
        <v>0.1</v>
      </c>
      <c r="K177" s="38">
        <f t="shared" si="9"/>
        <v>4234584.0373857263</v>
      </c>
      <c r="L177" s="42">
        <f t="shared" si="7"/>
        <v>3293565.36241112</v>
      </c>
      <c r="M177" s="43"/>
      <c r="N177" s="44"/>
      <c r="O177" s="45"/>
      <c r="P177" s="46"/>
      <c r="Q177" s="47">
        <f t="shared" si="8"/>
        <v>3293565.36241112</v>
      </c>
      <c r="R177" s="48"/>
      <c r="S177" s="48"/>
    </row>
    <row r="178" spans="1:19" ht="17.100000000000001" customHeight="1" x14ac:dyDescent="0.25">
      <c r="A178" s="34">
        <v>169</v>
      </c>
      <c r="B178" s="35">
        <v>2</v>
      </c>
      <c r="C178" s="36">
        <v>263</v>
      </c>
      <c r="D178" s="198">
        <v>71.709999999999994</v>
      </c>
      <c r="E178" s="198"/>
      <c r="F178" s="38" t="s">
        <v>331</v>
      </c>
      <c r="G178" s="39"/>
      <c r="H178" s="39"/>
      <c r="I178" s="40">
        <v>4705093.3748730291</v>
      </c>
      <c r="J178" s="41">
        <v>0.1</v>
      </c>
      <c r="K178" s="38">
        <f t="shared" si="9"/>
        <v>4234584.0373857263</v>
      </c>
      <c r="L178" s="42">
        <f t="shared" si="7"/>
        <v>3293565.36241112</v>
      </c>
      <c r="M178" s="43"/>
      <c r="N178" s="44"/>
      <c r="O178" s="45"/>
      <c r="P178" s="46"/>
      <c r="Q178" s="47">
        <f t="shared" si="8"/>
        <v>3293565.36241112</v>
      </c>
      <c r="R178" s="48"/>
      <c r="S178" s="48"/>
    </row>
    <row r="179" spans="1:19" ht="17.100000000000001" customHeight="1" x14ac:dyDescent="0.25">
      <c r="A179" s="34">
        <v>170</v>
      </c>
      <c r="B179" s="35">
        <v>2</v>
      </c>
      <c r="C179" s="36">
        <v>264</v>
      </c>
      <c r="D179" s="198">
        <v>44.22</v>
      </c>
      <c r="E179" s="198"/>
      <c r="F179" s="38" t="s">
        <v>332</v>
      </c>
      <c r="G179" s="39"/>
      <c r="H179" s="39"/>
      <c r="I179" s="40">
        <v>3326833.9627621504</v>
      </c>
      <c r="J179" s="41">
        <v>0.1</v>
      </c>
      <c r="K179" s="38">
        <f t="shared" si="9"/>
        <v>2994150.5664859354</v>
      </c>
      <c r="L179" s="42">
        <f t="shared" si="7"/>
        <v>2328783.7739335052</v>
      </c>
      <c r="M179" s="43"/>
      <c r="N179" s="44"/>
      <c r="O179" s="45"/>
      <c r="P179" s="46"/>
      <c r="Q179" s="47">
        <f t="shared" si="8"/>
        <v>2328783.7739335052</v>
      </c>
      <c r="R179" s="48"/>
      <c r="S179" s="48"/>
    </row>
    <row r="180" spans="1:19" ht="17.100000000000001" customHeight="1" thickBot="1" x14ac:dyDescent="0.3">
      <c r="A180" s="116">
        <v>171</v>
      </c>
      <c r="B180" s="117">
        <v>2</v>
      </c>
      <c r="C180" s="227">
        <v>274</v>
      </c>
      <c r="D180" s="228">
        <v>44.22</v>
      </c>
      <c r="E180" s="228"/>
      <c r="F180" s="120" t="s">
        <v>333</v>
      </c>
      <c r="G180" s="121"/>
      <c r="H180" s="121"/>
      <c r="I180" s="122">
        <v>3326833.9627621504</v>
      </c>
      <c r="J180" s="72">
        <v>0.1</v>
      </c>
      <c r="K180" s="120">
        <f t="shared" si="9"/>
        <v>2994150.5664859354</v>
      </c>
      <c r="L180" s="123">
        <f t="shared" si="7"/>
        <v>2328783.7739335052</v>
      </c>
      <c r="M180" s="124"/>
      <c r="N180" s="125"/>
      <c r="O180" s="126"/>
      <c r="P180" s="127"/>
      <c r="Q180" s="128">
        <f t="shared" si="8"/>
        <v>2328783.7739335052</v>
      </c>
      <c r="R180" s="129"/>
      <c r="S180" s="129"/>
    </row>
    <row r="181" spans="1:19" ht="12.75" customHeight="1" x14ac:dyDescent="0.25">
      <c r="C181" s="2">
        <f>COUNT(C4:C180)</f>
        <v>171</v>
      </c>
      <c r="I181" s="6">
        <v>638545937.45566297</v>
      </c>
      <c r="J181" s="6">
        <f>SUM(J4:J180)</f>
        <v>17.099999999999973</v>
      </c>
      <c r="K181" s="6">
        <f>SUM(K4:K180)</f>
        <v>568695201.7259475</v>
      </c>
      <c r="L181" s="6">
        <f>SUM(L4:L180)</f>
        <v>442318490.23129302</v>
      </c>
      <c r="M181" s="6"/>
      <c r="N181" s="6">
        <f t="shared" ref="N181" si="10">SUM(N4:N180)</f>
        <v>42892175.593400002</v>
      </c>
      <c r="O181" s="9"/>
      <c r="P181" s="6"/>
      <c r="Q181" s="9">
        <f>SUM(Q4:Q180)</f>
        <v>399426314.63789314</v>
      </c>
    </row>
    <row r="183" spans="1:19" x14ac:dyDescent="0.25">
      <c r="K183" s="5"/>
    </row>
    <row r="184" spans="1:19" x14ac:dyDescent="0.25">
      <c r="K184" s="6"/>
    </row>
    <row r="185" spans="1:19" x14ac:dyDescent="0.25">
      <c r="K185" s="229"/>
    </row>
    <row r="191" spans="1:19" x14ac:dyDescent="0.25">
      <c r="O191" s="9"/>
      <c r="P191" s="6"/>
    </row>
  </sheetData>
  <mergeCells count="85">
    <mergeCell ref="O164:O165"/>
    <mergeCell ref="P164:P165"/>
    <mergeCell ref="Q164:Q165"/>
    <mergeCell ref="R164:R165"/>
    <mergeCell ref="S164:S165"/>
    <mergeCell ref="G164:G165"/>
    <mergeCell ref="H164:H165"/>
    <mergeCell ref="I164:I165"/>
    <mergeCell ref="J164:J165"/>
    <mergeCell ref="K164:K165"/>
    <mergeCell ref="L164:L165"/>
    <mergeCell ref="A164:A165"/>
    <mergeCell ref="B164:B165"/>
    <mergeCell ref="C164:C165"/>
    <mergeCell ref="D164:D165"/>
    <mergeCell ref="E164:E165"/>
    <mergeCell ref="F164:F165"/>
    <mergeCell ref="L80:L81"/>
    <mergeCell ref="O80:O81"/>
    <mergeCell ref="P80:P81"/>
    <mergeCell ref="Q80:Q81"/>
    <mergeCell ref="R80:R81"/>
    <mergeCell ref="S80:S81"/>
    <mergeCell ref="F80:F81"/>
    <mergeCell ref="G80:G81"/>
    <mergeCell ref="H80:H81"/>
    <mergeCell ref="I80:I81"/>
    <mergeCell ref="J80:J81"/>
    <mergeCell ref="K80:K81"/>
    <mergeCell ref="O69:O71"/>
    <mergeCell ref="P69:P71"/>
    <mergeCell ref="Q69:Q71"/>
    <mergeCell ref="R69:R71"/>
    <mergeCell ref="S69:S71"/>
    <mergeCell ref="A80:A81"/>
    <mergeCell ref="B80:B81"/>
    <mergeCell ref="C80:C81"/>
    <mergeCell ref="D80:D81"/>
    <mergeCell ref="E80:E81"/>
    <mergeCell ref="G69:G71"/>
    <mergeCell ref="H69:H71"/>
    <mergeCell ref="I69:I71"/>
    <mergeCell ref="J69:J71"/>
    <mergeCell ref="K69:K71"/>
    <mergeCell ref="L69:L71"/>
    <mergeCell ref="A69:A71"/>
    <mergeCell ref="B69:B71"/>
    <mergeCell ref="C69:C71"/>
    <mergeCell ref="D69:D71"/>
    <mergeCell ref="E69:E71"/>
    <mergeCell ref="F69:F71"/>
    <mergeCell ref="L52:L53"/>
    <mergeCell ref="O52:O53"/>
    <mergeCell ref="P52:P53"/>
    <mergeCell ref="Q52:Q53"/>
    <mergeCell ref="R52:R53"/>
    <mergeCell ref="S52:S53"/>
    <mergeCell ref="F52:F53"/>
    <mergeCell ref="G52:G53"/>
    <mergeCell ref="H52:H53"/>
    <mergeCell ref="I52:I53"/>
    <mergeCell ref="J52:J53"/>
    <mergeCell ref="K52:K53"/>
    <mergeCell ref="O19:O20"/>
    <mergeCell ref="P19:P20"/>
    <mergeCell ref="Q19:Q20"/>
    <mergeCell ref="R19:R20"/>
    <mergeCell ref="S19:S20"/>
    <mergeCell ref="A52:A53"/>
    <mergeCell ref="B52:B53"/>
    <mergeCell ref="C52:C53"/>
    <mergeCell ref="D52:D53"/>
    <mergeCell ref="E52:E53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</mergeCells>
  <hyperlinks>
    <hyperlink ref="C14" r:id="rId1" display="C:\Users\Elena\Desktop\Мастер ком\Свидетельства о собственности Бородино\5\5-141.pdf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2017-08-15T12:26:44Z</dcterms:created>
  <dcterms:modified xsi:type="dcterms:W3CDTF">2017-08-15T12:27:02Z</dcterms:modified>
</cp:coreProperties>
</file>