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105" windowWidth="15120" windowHeight="8010" tabRatio="935" activeTab="9"/>
  </bookViews>
  <sheets>
    <sheet name="Свод итог" sheetId="47" r:id="rId1"/>
    <sheet name="01" sheetId="1" r:id="rId2"/>
    <sheet name="02" sheetId="4" state="hidden" r:id="rId3"/>
    <sheet name="03" sheetId="5" state="hidden" r:id="rId4"/>
    <sheet name="04" sheetId="2" state="hidden" r:id="rId5"/>
    <sheet name="05" sheetId="6" state="hidden" r:id="rId6"/>
    <sheet name="06" sheetId="7" state="hidden" r:id="rId7"/>
    <sheet name="07" sheetId="3" state="hidden" r:id="rId8"/>
    <sheet name="08" sheetId="8" state="hidden" r:id="rId9"/>
    <sheet name="1а" sheetId="11" r:id="rId10"/>
    <sheet name="2а" sheetId="12" state="hidden" r:id="rId11"/>
    <sheet name="3а" sheetId="13" state="hidden" r:id="rId12"/>
    <sheet name="4а" sheetId="14" state="hidden" r:id="rId13"/>
    <sheet name="5а" sheetId="15" state="hidden" r:id="rId14"/>
    <sheet name="6а" sheetId="16" state="hidden" r:id="rId15"/>
    <sheet name="7а" sheetId="17" state="hidden" r:id="rId16"/>
    <sheet name="8а" sheetId="18" state="hidden" r:id="rId17"/>
    <sheet name="1" sheetId="19" state="hidden" r:id="rId18"/>
    <sheet name="2" sheetId="20" state="hidden" r:id="rId19"/>
    <sheet name="3" sheetId="21" state="hidden" r:id="rId20"/>
    <sheet name="4" sheetId="22" state="hidden" r:id="rId21"/>
    <sheet name="5" sheetId="23" state="hidden" r:id="rId22"/>
    <sheet name="6" sheetId="24" state="hidden" r:id="rId23"/>
    <sheet name="7" sheetId="25" state="hidden" r:id="rId24"/>
    <sheet name="8" sheetId="26" state="hidden" r:id="rId25"/>
    <sheet name="9" sheetId="27" state="hidden" r:id="rId26"/>
    <sheet name="10" sheetId="28" state="hidden" r:id="rId27"/>
    <sheet name="11" sheetId="29" state="hidden" r:id="rId28"/>
    <sheet name="12" sheetId="30" state="hidden" r:id="rId29"/>
    <sheet name="13" sheetId="31" state="hidden" r:id="rId30"/>
    <sheet name="14" sheetId="32" state="hidden" r:id="rId31"/>
    <sheet name="15" sheetId="33" state="hidden" r:id="rId32"/>
    <sheet name="16" sheetId="34" state="hidden" r:id="rId33"/>
    <sheet name="17" sheetId="35" state="hidden" r:id="rId34"/>
    <sheet name="18" sheetId="36" state="hidden" r:id="rId35"/>
    <sheet name="19" sheetId="37" state="hidden" r:id="rId36"/>
    <sheet name="20" sheetId="38" state="hidden" r:id="rId37"/>
    <sheet name="21" sheetId="39" state="hidden" r:id="rId38"/>
    <sheet name="22" sheetId="40" state="hidden" r:id="rId39"/>
    <sheet name="цкт 1" sheetId="41" state="hidden" r:id="rId40"/>
    <sheet name="цкт 2" sheetId="44" state="hidden" r:id="rId41"/>
    <sheet name="цкт 3" sheetId="45" state="hidden" r:id="rId42"/>
    <sheet name="Свод" sheetId="46" state="hidden" r:id="rId43"/>
  </sheets>
  <calcPr calcId="125725"/>
</workbook>
</file>

<file path=xl/calcChain.xml><?xml version="1.0" encoding="utf-8"?>
<calcChain xmlns="http://schemas.openxmlformats.org/spreadsheetml/2006/main">
  <c r="K8" i="11"/>
  <c r="K9"/>
  <c r="K10" s="1"/>
  <c r="K11" s="1"/>
  <c r="K12" s="1"/>
  <c r="K13" s="1"/>
  <c r="K14" s="1"/>
  <c r="K15" s="1"/>
  <c r="K16" s="1"/>
  <c r="K17" s="1"/>
  <c r="K18" s="1"/>
  <c r="K19" s="1"/>
  <c r="K20" s="1"/>
  <c r="K21" s="1"/>
  <c r="H9"/>
  <c r="G13"/>
  <c r="G12"/>
  <c r="G11"/>
  <c r="G10"/>
  <c r="G9"/>
  <c r="G8"/>
  <c r="G7"/>
  <c r="H7" s="1"/>
  <c r="G8" i="1"/>
  <c r="G9"/>
  <c r="H9"/>
  <c r="G10"/>
  <c r="G11"/>
  <c r="G12"/>
  <c r="H12"/>
  <c r="I12"/>
  <c r="M12"/>
  <c r="G13"/>
  <c r="H13"/>
  <c r="I13"/>
  <c r="M13"/>
  <c r="G14"/>
  <c r="H14"/>
  <c r="I14"/>
  <c r="M14"/>
  <c r="G15"/>
  <c r="H15"/>
  <c r="I15"/>
  <c r="M15"/>
  <c r="G16"/>
  <c r="H16"/>
  <c r="I16"/>
  <c r="M16"/>
  <c r="G17"/>
  <c r="G18"/>
  <c r="H18"/>
  <c r="G19"/>
  <c r="H19"/>
  <c r="I19"/>
  <c r="M19"/>
  <c r="G20"/>
  <c r="H20"/>
  <c r="I20"/>
  <c r="M20"/>
  <c r="G21"/>
  <c r="G22"/>
  <c r="H22"/>
  <c r="E4" i="47"/>
  <c r="D4"/>
  <c r="C4"/>
  <c r="E12"/>
  <c r="F12"/>
  <c r="C12"/>
  <c r="H8" i="11"/>
  <c r="H10"/>
  <c r="H11"/>
  <c r="H12"/>
  <c r="H13"/>
  <c r="I9" i="1"/>
  <c r="M9"/>
  <c r="I6" i="4"/>
  <c r="J6"/>
  <c r="D6"/>
  <c r="E6"/>
  <c r="H8" i="1"/>
  <c r="I8"/>
  <c r="M8"/>
  <c r="I10"/>
  <c r="M10"/>
  <c r="H10"/>
  <c r="I17"/>
  <c r="M17"/>
  <c r="I22"/>
  <c r="M22"/>
  <c r="H21"/>
  <c r="I21"/>
  <c r="M21"/>
  <c r="I18"/>
  <c r="M18"/>
  <c r="H17"/>
  <c r="H11"/>
  <c r="I11"/>
  <c r="M11"/>
  <c r="G4" i="47"/>
  <c r="H4" s="1"/>
  <c r="K7" i="11" l="1"/>
  <c r="G12" i="47" l="1"/>
  <c r="H12" s="1"/>
</calcChain>
</file>

<file path=xl/comments1.xml><?xml version="1.0" encoding="utf-8"?>
<comments xmlns="http://schemas.openxmlformats.org/spreadsheetml/2006/main">
  <authors>
    <author>Автор</author>
  </authors>
  <commentList>
    <comment ref="G1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Возвращает последнее значение из таблицы 1а столбик К</t>
        </r>
      </text>
    </comment>
  </commentList>
</comments>
</file>

<file path=xl/sharedStrings.xml><?xml version="1.0" encoding="utf-8"?>
<sst xmlns="http://schemas.openxmlformats.org/spreadsheetml/2006/main" count="107" uniqueCount="70">
  <si>
    <t xml:space="preserve">Бродильное отделение </t>
  </si>
  <si>
    <t>Поступление</t>
  </si>
  <si>
    <t>Наименование сорта</t>
  </si>
  <si>
    <t>Поступило</t>
  </si>
  <si>
    <t>Остаток</t>
  </si>
  <si>
    <t>Дата готовности</t>
  </si>
  <si>
    <t>№ п.п.</t>
  </si>
  <si>
    <t>Жигулевское</t>
  </si>
  <si>
    <t>Боярское</t>
  </si>
  <si>
    <t>Передано</t>
  </si>
  <si>
    <t>Передано в танк</t>
  </si>
  <si>
    <t>Элитное</t>
  </si>
  <si>
    <t>Царское</t>
  </si>
  <si>
    <t>Хмельное</t>
  </si>
  <si>
    <t>Потери 7%</t>
  </si>
  <si>
    <t>Расход</t>
  </si>
  <si>
    <t>Потери 2,5 %</t>
  </si>
  <si>
    <t>танк 02</t>
  </si>
  <si>
    <t>Дата</t>
  </si>
  <si>
    <t>№ танка</t>
  </si>
  <si>
    <t>1а</t>
  </si>
  <si>
    <t>2а</t>
  </si>
  <si>
    <t>3а</t>
  </si>
  <si>
    <t>4а</t>
  </si>
  <si>
    <t>5а</t>
  </si>
  <si>
    <t>6а</t>
  </si>
  <si>
    <t>7а</t>
  </si>
  <si>
    <t>8а</t>
  </si>
  <si>
    <t>танк №2</t>
  </si>
  <si>
    <t>Список</t>
  </si>
  <si>
    <t>Дата варки</t>
  </si>
  <si>
    <t>№ затора</t>
  </si>
  <si>
    <t>Сорт пива</t>
  </si>
  <si>
    <t>Гор.</t>
  </si>
  <si>
    <t>Хол.</t>
  </si>
  <si>
    <t>Потери 7,0%</t>
  </si>
  <si>
    <t>Остаток гл.</t>
  </si>
  <si>
    <t>Количество гл.</t>
  </si>
  <si>
    <t>Дата закачки</t>
  </si>
  <si>
    <t>01</t>
  </si>
  <si>
    <t>02</t>
  </si>
  <si>
    <t>03</t>
  </si>
  <si>
    <t>04</t>
  </si>
  <si>
    <t>05</t>
  </si>
  <si>
    <t>06</t>
  </si>
  <si>
    <t>07</t>
  </si>
  <si>
    <t>08</t>
  </si>
  <si>
    <t>дата</t>
  </si>
  <si>
    <t>наименование</t>
  </si>
  <si>
    <t>Бродильное отд.</t>
  </si>
  <si>
    <t>цкт 1</t>
  </si>
  <si>
    <t>цкт 2</t>
  </si>
  <si>
    <t>цкт 3</t>
  </si>
  <si>
    <t>дата варки</t>
  </si>
  <si>
    <t>дата готовности</t>
  </si>
  <si>
    <t>дата перекачки</t>
  </si>
  <si>
    <t>ост. %</t>
  </si>
  <si>
    <t>ост. гл.</t>
  </si>
  <si>
    <t>продукция1</t>
  </si>
  <si>
    <t>продукция2</t>
  </si>
  <si>
    <t>продукция3</t>
  </si>
  <si>
    <t>продукция4</t>
  </si>
  <si>
    <t>продукция5</t>
  </si>
  <si>
    <t xml:space="preserve">Сорт </t>
  </si>
  <si>
    <t>Кол-во</t>
  </si>
  <si>
    <t>№</t>
  </si>
  <si>
    <t>Количество</t>
  </si>
  <si>
    <t>Дата перекачки</t>
  </si>
  <si>
    <t>Передано в №</t>
  </si>
  <si>
    <t>Можно ли сделать чтоб во всех следующих строках столбца К остаток отражался как пустая ячейка (по аналогии остатков в табл. 01)? Учитывая в расчете остаток и поступление.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</si>
</sst>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%"/>
    <numFmt numFmtId="166" formatCode="#,##0.00;#,##0.00;&quot;&quot;"/>
  </numFmts>
  <fonts count="12"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164" fontId="6" fillId="0" borderId="1" xfId="0" applyNumberFormat="1" applyFont="1" applyBorder="1"/>
    <xf numFmtId="14" fontId="6" fillId="0" borderId="1" xfId="0" applyNumberFormat="1" applyFont="1" applyBorder="1"/>
    <xf numFmtId="0" fontId="4" fillId="0" borderId="1" xfId="1" applyBorder="1" applyAlignment="1" applyProtection="1"/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1" applyAlignment="1" applyProtection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/>
    <xf numFmtId="0" fontId="1" fillId="0" borderId="0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center"/>
    </xf>
    <xf numFmtId="0" fontId="6" fillId="0" borderId="1" xfId="0" applyNumberFormat="1" applyFont="1" applyBorder="1"/>
    <xf numFmtId="165" fontId="6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" fontId="6" fillId="0" borderId="1" xfId="0" applyNumberFormat="1" applyFont="1" applyBorder="1"/>
    <xf numFmtId="4" fontId="9" fillId="0" borderId="1" xfId="0" applyNumberFormat="1" applyFont="1" applyBorder="1"/>
    <xf numFmtId="0" fontId="5" fillId="0" borderId="0" xfId="0" applyFont="1" applyAlignment="1">
      <alignment horizontal="center"/>
    </xf>
    <xf numFmtId="0" fontId="4" fillId="2" borderId="1" xfId="1" applyFill="1" applyBorder="1" applyAlignment="1" applyProtection="1">
      <alignment horizontal="center"/>
    </xf>
    <xf numFmtId="0" fontId="0" fillId="2" borderId="1" xfId="0" applyFill="1" applyBorder="1" applyAlignment="1">
      <alignment horizontal="center"/>
    </xf>
    <xf numFmtId="0" fontId="4" fillId="3" borderId="1" xfId="1" applyFill="1" applyBorder="1" applyAlignment="1" applyProtection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/>
    <xf numFmtId="0" fontId="10" fillId="0" borderId="1" xfId="0" applyFont="1" applyBorder="1"/>
    <xf numFmtId="14" fontId="10" fillId="0" borderId="1" xfId="0" applyNumberFormat="1" applyFont="1" applyBorder="1"/>
    <xf numFmtId="4" fontId="10" fillId="0" borderId="1" xfId="0" applyNumberFormat="1" applyFont="1" applyBorder="1"/>
    <xf numFmtId="4" fontId="0" fillId="0" borderId="1" xfId="0" applyNumberFormat="1" applyBorder="1"/>
    <xf numFmtId="164" fontId="9" fillId="0" borderId="1" xfId="0" applyNumberFormat="1" applyFont="1" applyBorder="1"/>
    <xf numFmtId="4" fontId="6" fillId="0" borderId="0" xfId="0" applyNumberFormat="1" applyFont="1"/>
    <xf numFmtId="4" fontId="9" fillId="0" borderId="1" xfId="0" applyNumberFormat="1" applyFont="1" applyBorder="1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 vertical="center" textRotation="90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4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166" fontId="9" fillId="0" borderId="1" xfId="0" applyNumberFormat="1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247650</xdr:colOff>
      <xdr:row>9</xdr:row>
      <xdr:rowOff>133350</xdr:rowOff>
    </xdr:from>
    <xdr:to>
      <xdr:col>12</xdr:col>
      <xdr:colOff>0</xdr:colOff>
      <xdr:row>13</xdr:row>
      <xdr:rowOff>161925</xdr:rowOff>
    </xdr:to>
    <xdr:cxnSp macro="">
      <xdr:nvCxnSpPr>
        <xdr:cNvPr id="3" name="Прямая со стрелкой 2"/>
        <xdr:cNvCxnSpPr/>
      </xdr:nvCxnSpPr>
      <xdr:spPr>
        <a:xfrm flipH="1">
          <a:off x="9048750" y="2105025"/>
          <a:ext cx="361950" cy="8001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40006</xdr:colOff>
      <xdr:row>9</xdr:row>
      <xdr:rowOff>66675</xdr:rowOff>
    </xdr:from>
    <xdr:to>
      <xdr:col>11</xdr:col>
      <xdr:colOff>228600</xdr:colOff>
      <xdr:row>21</xdr:row>
      <xdr:rowOff>9525</xdr:rowOff>
    </xdr:to>
    <xdr:sp macro="" textlink="">
      <xdr:nvSpPr>
        <xdr:cNvPr id="5" name="Правая фигурная скобка 4"/>
        <xdr:cNvSpPr/>
      </xdr:nvSpPr>
      <xdr:spPr>
        <a:xfrm>
          <a:off x="8841106" y="2038350"/>
          <a:ext cx="188594" cy="22383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ru-RU"/>
        </a:p>
      </xdr:txBody>
    </xdr:sp>
    <xdr:clientData/>
  </xdr:twoCellAnchor>
  <xdr:twoCellAnchor>
    <xdr:from>
      <xdr:col>10</xdr:col>
      <xdr:colOff>581025</xdr:colOff>
      <xdr:row>7</xdr:row>
      <xdr:rowOff>180975</xdr:rowOff>
    </xdr:from>
    <xdr:to>
      <xdr:col>12</xdr:col>
      <xdr:colOff>257175</xdr:colOff>
      <xdr:row>16</xdr:row>
      <xdr:rowOff>19050</xdr:rowOff>
    </xdr:to>
    <xdr:cxnSp macro="">
      <xdr:nvCxnSpPr>
        <xdr:cNvPr id="8" name="Прямая со стрелкой 7"/>
        <xdr:cNvCxnSpPr/>
      </xdr:nvCxnSpPr>
      <xdr:spPr>
        <a:xfrm flipH="1" flipV="1">
          <a:off x="8562975" y="1762125"/>
          <a:ext cx="1104900" cy="15621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666750</xdr:colOff>
      <xdr:row>9</xdr:row>
      <xdr:rowOff>9525</xdr:rowOff>
    </xdr:from>
    <xdr:to>
      <xdr:col>13</xdr:col>
      <xdr:colOff>266700</xdr:colOff>
      <xdr:row>15</xdr:row>
      <xdr:rowOff>171450</xdr:rowOff>
    </xdr:to>
    <xdr:cxnSp macro="">
      <xdr:nvCxnSpPr>
        <xdr:cNvPr id="10" name="Прямая со стрелкой 9"/>
        <xdr:cNvCxnSpPr/>
      </xdr:nvCxnSpPr>
      <xdr:spPr>
        <a:xfrm flipH="1" flipV="1">
          <a:off x="6105525" y="1981200"/>
          <a:ext cx="4181475" cy="13049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3:H44"/>
  <sheetViews>
    <sheetView zoomScale="85" zoomScaleNormal="85" zoomScaleSheetLayoutView="100" workbookViewId="0"/>
  </sheetViews>
  <sheetFormatPr defaultRowHeight="15" customHeight="1"/>
  <cols>
    <col min="1" max="1" width="3" customWidth="1"/>
    <col min="2" max="2" width="9.140625" style="1"/>
    <col min="3" max="3" width="15.85546875" customWidth="1"/>
    <col min="4" max="4" width="14.7109375" customWidth="1"/>
    <col min="5" max="5" width="15.42578125" customWidth="1"/>
    <col min="6" max="6" width="15.85546875" bestFit="1" customWidth="1"/>
    <col min="7" max="7" width="10.28515625" bestFit="1" customWidth="1"/>
  </cols>
  <sheetData>
    <row r="3" spans="1:8" ht="15" customHeight="1">
      <c r="B3" s="28" t="s">
        <v>19</v>
      </c>
      <c r="C3" s="28" t="s">
        <v>48</v>
      </c>
      <c r="D3" s="28" t="s">
        <v>53</v>
      </c>
      <c r="E3" s="28" t="s">
        <v>55</v>
      </c>
      <c r="F3" s="28" t="s">
        <v>54</v>
      </c>
      <c r="G3" s="28" t="s">
        <v>57</v>
      </c>
      <c r="H3" s="28" t="s">
        <v>56</v>
      </c>
    </row>
    <row r="4" spans="1:8" ht="15" customHeight="1">
      <c r="A4" s="43" t="s">
        <v>49</v>
      </c>
      <c r="B4" s="29">
        <v>1</v>
      </c>
      <c r="C4" s="35" t="str">
        <f>LOOKUP("яяя",'01'!E8:E22)</f>
        <v>продукция1</v>
      </c>
      <c r="D4" s="36">
        <f>LOOKUP(9E+307,'01'!C8:C22)</f>
        <v>42891</v>
      </c>
      <c r="E4" s="36">
        <f>LOOKUP(9E+307,'01'!J8:J22)</f>
        <v>42899</v>
      </c>
      <c r="F4" s="34"/>
      <c r="G4" s="37" t="str">
        <f>IFERROR(LOOKUP(9E+307,'01'!M8:M22),"0,00")</f>
        <v>0,00</v>
      </c>
      <c r="H4" s="38">
        <f>G4/800*100</f>
        <v>0</v>
      </c>
    </row>
    <row r="5" spans="1:8" ht="15" customHeight="1">
      <c r="A5" s="43"/>
      <c r="B5" s="30">
        <v>2</v>
      </c>
      <c r="C5" s="34"/>
      <c r="D5" s="34"/>
      <c r="E5" s="34"/>
      <c r="F5" s="34"/>
      <c r="G5" s="34"/>
      <c r="H5" s="34"/>
    </row>
    <row r="6" spans="1:8" ht="15" customHeight="1">
      <c r="A6" s="43"/>
      <c r="B6" s="30">
        <v>3</v>
      </c>
      <c r="C6" s="34"/>
      <c r="D6" s="34"/>
      <c r="E6" s="34"/>
      <c r="F6" s="34"/>
      <c r="G6" s="34"/>
      <c r="H6" s="34"/>
    </row>
    <row r="7" spans="1:8" ht="15" customHeight="1">
      <c r="A7" s="43"/>
      <c r="B7" s="30">
        <v>4</v>
      </c>
      <c r="C7" s="34"/>
      <c r="D7" s="34"/>
      <c r="E7" s="34"/>
      <c r="F7" s="34"/>
      <c r="G7" s="34"/>
      <c r="H7" s="34"/>
    </row>
    <row r="8" spans="1:8" ht="15" customHeight="1">
      <c r="A8" s="43"/>
      <c r="B8" s="30">
        <v>5</v>
      </c>
      <c r="C8" s="34"/>
      <c r="D8" s="34"/>
      <c r="E8" s="34"/>
      <c r="F8" s="34"/>
      <c r="G8" s="34"/>
      <c r="H8" s="34"/>
    </row>
    <row r="9" spans="1:8" ht="15" customHeight="1">
      <c r="A9" s="43"/>
      <c r="B9" s="30">
        <v>6</v>
      </c>
      <c r="C9" s="34"/>
      <c r="D9" s="34"/>
      <c r="E9" s="34"/>
      <c r="F9" s="34"/>
      <c r="G9" s="34"/>
      <c r="H9" s="34"/>
    </row>
    <row r="10" spans="1:8" ht="15" customHeight="1">
      <c r="A10" s="43"/>
      <c r="B10" s="30">
        <v>7</v>
      </c>
      <c r="C10" s="34"/>
      <c r="D10" s="34"/>
      <c r="E10" s="34"/>
      <c r="F10" s="34"/>
      <c r="G10" s="34"/>
      <c r="H10" s="34"/>
    </row>
    <row r="11" spans="1:8" ht="15" customHeight="1">
      <c r="A11" s="43"/>
      <c r="B11" s="30">
        <v>8</v>
      </c>
      <c r="C11" s="34"/>
      <c r="D11" s="34"/>
      <c r="E11" s="34"/>
      <c r="F11" s="34"/>
      <c r="G11" s="34"/>
      <c r="H11" s="34"/>
    </row>
    <row r="12" spans="1:8" ht="15" customHeight="1">
      <c r="B12" s="31" t="s">
        <v>20</v>
      </c>
      <c r="C12" s="35" t="str">
        <f>LOOKUP("яяя",'1а'!E7:E21)</f>
        <v>продукция2</v>
      </c>
      <c r="D12" s="35"/>
      <c r="E12" s="36">
        <f>LOOKUP(9E+307,'1а'!D7:D21)</f>
        <v>42899</v>
      </c>
      <c r="F12" s="36">
        <f>LOOKUP(9E+307,'1а'!I7:I21)</f>
        <v>42929</v>
      </c>
      <c r="G12" s="37">
        <f>LOOKUP(9E+307,'1а'!K7:K21)</f>
        <v>0</v>
      </c>
      <c r="H12" s="38">
        <f>G12/800*100</f>
        <v>0</v>
      </c>
    </row>
    <row r="13" spans="1:8" ht="15" customHeight="1">
      <c r="B13" s="32" t="s">
        <v>21</v>
      </c>
      <c r="C13" s="34"/>
      <c r="D13" s="34"/>
      <c r="E13" s="34"/>
      <c r="F13" s="34"/>
      <c r="G13" s="34"/>
      <c r="H13" s="34"/>
    </row>
    <row r="14" spans="1:8" ht="15" customHeight="1">
      <c r="B14" s="32" t="s">
        <v>22</v>
      </c>
      <c r="C14" s="34"/>
      <c r="D14" s="34"/>
      <c r="E14" s="34"/>
      <c r="F14" s="34"/>
      <c r="G14" s="34"/>
      <c r="H14" s="34"/>
    </row>
    <row r="15" spans="1:8" ht="15" customHeight="1">
      <c r="B15" s="32" t="s">
        <v>23</v>
      </c>
      <c r="C15" s="34"/>
      <c r="D15" s="34"/>
      <c r="E15" s="34"/>
      <c r="F15" s="34"/>
      <c r="G15" s="34"/>
      <c r="H15" s="34"/>
    </row>
    <row r="16" spans="1:8" ht="15" customHeight="1">
      <c r="B16" s="32" t="s">
        <v>24</v>
      </c>
      <c r="C16" s="34"/>
      <c r="D16" s="34"/>
      <c r="E16" s="34"/>
      <c r="F16" s="34"/>
      <c r="G16" s="34"/>
      <c r="H16" s="34"/>
    </row>
    <row r="17" spans="2:8" ht="15" customHeight="1">
      <c r="B17" s="32" t="s">
        <v>25</v>
      </c>
      <c r="C17" s="34"/>
      <c r="D17" s="34"/>
      <c r="E17" s="34"/>
      <c r="F17" s="34"/>
      <c r="G17" s="34"/>
      <c r="H17" s="34"/>
    </row>
    <row r="18" spans="2:8" ht="15" customHeight="1">
      <c r="B18" s="32" t="s">
        <v>26</v>
      </c>
      <c r="C18" s="34"/>
      <c r="D18" s="34"/>
      <c r="E18" s="34"/>
      <c r="F18" s="34"/>
      <c r="G18" s="34"/>
      <c r="H18" s="34"/>
    </row>
    <row r="19" spans="2:8" ht="15" customHeight="1">
      <c r="B19" s="32" t="s">
        <v>27</v>
      </c>
      <c r="C19" s="34"/>
      <c r="D19" s="34"/>
      <c r="E19" s="34"/>
      <c r="F19" s="34"/>
      <c r="G19" s="34"/>
      <c r="H19" s="34"/>
    </row>
    <row r="20" spans="2:8" ht="15" customHeight="1">
      <c r="B20" s="32">
        <v>1</v>
      </c>
      <c r="C20" s="34"/>
      <c r="D20" s="34"/>
      <c r="E20" s="34"/>
      <c r="F20" s="34"/>
      <c r="G20" s="34"/>
      <c r="H20" s="34"/>
    </row>
    <row r="21" spans="2:8" ht="15" customHeight="1">
      <c r="B21" s="32">
        <v>2</v>
      </c>
      <c r="C21" s="34"/>
      <c r="D21" s="34"/>
      <c r="E21" s="34"/>
      <c r="F21" s="34"/>
      <c r="G21" s="34"/>
      <c r="H21" s="34"/>
    </row>
    <row r="22" spans="2:8" ht="15" customHeight="1">
      <c r="B22" s="32">
        <v>3</v>
      </c>
      <c r="C22" s="34"/>
      <c r="D22" s="34"/>
      <c r="E22" s="34"/>
      <c r="F22" s="34"/>
      <c r="G22" s="34"/>
      <c r="H22" s="34"/>
    </row>
    <row r="23" spans="2:8" ht="15" customHeight="1">
      <c r="B23" s="32">
        <v>4</v>
      </c>
      <c r="C23" s="34"/>
      <c r="D23" s="34"/>
      <c r="E23" s="34"/>
      <c r="F23" s="34"/>
      <c r="G23" s="34"/>
      <c r="H23" s="34"/>
    </row>
    <row r="24" spans="2:8" ht="15" customHeight="1">
      <c r="B24" s="32">
        <v>5</v>
      </c>
      <c r="C24" s="34"/>
      <c r="D24" s="34"/>
      <c r="E24" s="34"/>
      <c r="F24" s="34"/>
      <c r="G24" s="34"/>
      <c r="H24" s="34"/>
    </row>
    <row r="25" spans="2:8" ht="15" customHeight="1">
      <c r="B25" s="32">
        <v>6</v>
      </c>
      <c r="C25" s="34"/>
      <c r="D25" s="34"/>
      <c r="E25" s="34"/>
      <c r="F25" s="34"/>
      <c r="G25" s="34"/>
      <c r="H25" s="34"/>
    </row>
    <row r="26" spans="2:8" ht="15" customHeight="1">
      <c r="B26" s="32">
        <v>7</v>
      </c>
      <c r="C26" s="34"/>
      <c r="D26" s="34"/>
      <c r="E26" s="34"/>
      <c r="F26" s="34"/>
      <c r="G26" s="34"/>
      <c r="H26" s="34"/>
    </row>
    <row r="27" spans="2:8" ht="15" customHeight="1">
      <c r="B27" s="32">
        <v>8</v>
      </c>
      <c r="C27" s="34"/>
      <c r="D27" s="34"/>
      <c r="E27" s="34"/>
      <c r="F27" s="34"/>
      <c r="G27" s="34"/>
      <c r="H27" s="34"/>
    </row>
    <row r="28" spans="2:8" ht="15" customHeight="1">
      <c r="B28" s="32">
        <v>9</v>
      </c>
      <c r="C28" s="34"/>
      <c r="D28" s="34"/>
      <c r="E28" s="34"/>
      <c r="F28" s="34"/>
      <c r="G28" s="34"/>
      <c r="H28" s="34"/>
    </row>
    <row r="29" spans="2:8" ht="15" customHeight="1">
      <c r="B29" s="32">
        <v>10</v>
      </c>
      <c r="C29" s="34"/>
      <c r="D29" s="34"/>
      <c r="E29" s="34"/>
      <c r="F29" s="34"/>
      <c r="G29" s="34"/>
      <c r="H29" s="34"/>
    </row>
    <row r="30" spans="2:8" ht="15" customHeight="1">
      <c r="B30" s="32">
        <v>11</v>
      </c>
      <c r="C30" s="34"/>
      <c r="D30" s="34"/>
      <c r="E30" s="34"/>
      <c r="F30" s="34"/>
      <c r="G30" s="34"/>
      <c r="H30" s="34"/>
    </row>
    <row r="31" spans="2:8" ht="15" customHeight="1">
      <c r="B31" s="32">
        <v>12</v>
      </c>
      <c r="C31" s="34"/>
      <c r="D31" s="34"/>
      <c r="E31" s="34"/>
      <c r="F31" s="34"/>
      <c r="G31" s="34"/>
      <c r="H31" s="34"/>
    </row>
    <row r="32" spans="2:8" ht="15" customHeight="1">
      <c r="B32" s="32">
        <v>13</v>
      </c>
      <c r="C32" s="34"/>
      <c r="D32" s="34"/>
      <c r="E32" s="34"/>
      <c r="F32" s="34"/>
      <c r="G32" s="34"/>
      <c r="H32" s="34"/>
    </row>
    <row r="33" spans="2:8" ht="15" customHeight="1">
      <c r="B33" s="32">
        <v>14</v>
      </c>
      <c r="C33" s="34"/>
      <c r="D33" s="34"/>
      <c r="E33" s="34"/>
      <c r="F33" s="34"/>
      <c r="G33" s="34"/>
      <c r="H33" s="34"/>
    </row>
    <row r="34" spans="2:8" ht="15" customHeight="1">
      <c r="B34" s="32">
        <v>15</v>
      </c>
      <c r="C34" s="34"/>
      <c r="D34" s="34"/>
      <c r="E34" s="34"/>
      <c r="F34" s="34"/>
      <c r="G34" s="34"/>
      <c r="H34" s="34"/>
    </row>
    <row r="35" spans="2:8" ht="15" customHeight="1">
      <c r="B35" s="32">
        <v>16</v>
      </c>
      <c r="C35" s="34"/>
      <c r="D35" s="34"/>
      <c r="E35" s="34"/>
      <c r="F35" s="34"/>
      <c r="G35" s="34"/>
      <c r="H35" s="34"/>
    </row>
    <row r="36" spans="2:8" ht="15" customHeight="1">
      <c r="B36" s="32">
        <v>17</v>
      </c>
      <c r="C36" s="34"/>
      <c r="D36" s="34"/>
      <c r="E36" s="34"/>
      <c r="F36" s="34"/>
      <c r="G36" s="34"/>
      <c r="H36" s="34"/>
    </row>
    <row r="37" spans="2:8" ht="15" customHeight="1">
      <c r="B37" s="32">
        <v>18</v>
      </c>
      <c r="C37" s="34"/>
      <c r="D37" s="34"/>
      <c r="E37" s="34"/>
      <c r="F37" s="34"/>
      <c r="G37" s="34"/>
      <c r="H37" s="34"/>
    </row>
    <row r="38" spans="2:8" ht="15" customHeight="1">
      <c r="B38" s="32">
        <v>19</v>
      </c>
      <c r="C38" s="34"/>
      <c r="D38" s="34"/>
      <c r="E38" s="34"/>
      <c r="F38" s="34"/>
      <c r="G38" s="34"/>
      <c r="H38" s="34"/>
    </row>
    <row r="39" spans="2:8" ht="15" customHeight="1">
      <c r="B39" s="32">
        <v>20</v>
      </c>
      <c r="C39" s="34"/>
      <c r="D39" s="34"/>
      <c r="E39" s="34"/>
      <c r="F39" s="34"/>
      <c r="G39" s="34"/>
      <c r="H39" s="34"/>
    </row>
    <row r="40" spans="2:8" ht="15" customHeight="1">
      <c r="B40" s="32">
        <v>21</v>
      </c>
      <c r="C40" s="34"/>
      <c r="D40" s="34"/>
      <c r="E40" s="34"/>
      <c r="F40" s="34"/>
      <c r="G40" s="34"/>
      <c r="H40" s="34"/>
    </row>
    <row r="41" spans="2:8" ht="15" customHeight="1">
      <c r="B41" s="32">
        <v>22</v>
      </c>
      <c r="C41" s="34"/>
      <c r="D41" s="34"/>
      <c r="E41" s="34"/>
      <c r="F41" s="34"/>
      <c r="G41" s="34"/>
      <c r="H41" s="34"/>
    </row>
    <row r="42" spans="2:8" ht="15" customHeight="1">
      <c r="B42" s="33" t="s">
        <v>50</v>
      </c>
      <c r="C42" s="34"/>
      <c r="D42" s="34"/>
      <c r="E42" s="34"/>
      <c r="F42" s="34"/>
      <c r="G42" s="34"/>
      <c r="H42" s="34"/>
    </row>
    <row r="43" spans="2:8" ht="15" customHeight="1">
      <c r="B43" s="33" t="s">
        <v>51</v>
      </c>
      <c r="C43" s="34"/>
      <c r="D43" s="34"/>
      <c r="E43" s="34"/>
      <c r="F43" s="34"/>
      <c r="G43" s="34"/>
      <c r="H43" s="34"/>
    </row>
    <row r="44" spans="2:8" ht="15" customHeight="1">
      <c r="B44" s="33" t="s">
        <v>52</v>
      </c>
      <c r="C44" s="34"/>
      <c r="D44" s="34"/>
      <c r="E44" s="34"/>
      <c r="F44" s="34"/>
      <c r="G44" s="34"/>
      <c r="H44" s="34"/>
    </row>
  </sheetData>
  <mergeCells count="1">
    <mergeCell ref="A4:A11"/>
  </mergeCells>
  <hyperlinks>
    <hyperlink ref="B4" location="'01'!A1" display="'01'!A1"/>
    <hyperlink ref="B12" location="'1а'!A1" display="1а"/>
  </hyperlinks>
  <pageMargins left="0.17" right="0.17" top="0.23" bottom="0.2" header="0.2" footer="0.2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tabColor rgb="FFFFFF99"/>
  </sheetPr>
  <dimension ref="A1:N37"/>
  <sheetViews>
    <sheetView tabSelected="1" workbookViewId="0">
      <selection activeCell="K9" sqref="K9"/>
    </sheetView>
  </sheetViews>
  <sheetFormatPr defaultRowHeight="15"/>
  <cols>
    <col min="2" max="2" width="10.140625" bestFit="1" customWidth="1"/>
    <col min="3" max="3" width="10.5703125" customWidth="1"/>
    <col min="4" max="4" width="11" bestFit="1" customWidth="1"/>
    <col min="5" max="5" width="15.7109375" customWidth="1"/>
    <col min="6" max="6" width="14" customWidth="1"/>
    <col min="7" max="7" width="11" customWidth="1"/>
    <col min="8" max="8" width="10.28515625" customWidth="1"/>
    <col min="9" max="9" width="15.7109375" customWidth="1"/>
    <col min="10" max="10" width="12.140625" customWidth="1"/>
    <col min="11" max="11" width="12.28515625" customWidth="1"/>
    <col min="14" max="14" width="14.42578125" customWidth="1"/>
  </cols>
  <sheetData>
    <row r="1" spans="1:14">
      <c r="A1" s="17" t="s">
        <v>29</v>
      </c>
      <c r="B1" s="17"/>
      <c r="C1" s="17"/>
      <c r="D1" s="2"/>
      <c r="E1" s="2"/>
      <c r="F1" s="2"/>
      <c r="G1" s="2"/>
      <c r="H1" s="2"/>
      <c r="I1" s="2"/>
      <c r="J1" s="2"/>
      <c r="K1" s="2"/>
    </row>
    <row r="2" spans="1:14" ht="18.75">
      <c r="A2" s="2"/>
      <c r="B2" s="2"/>
      <c r="C2" s="2"/>
      <c r="D2" s="2"/>
      <c r="E2" s="58" t="s">
        <v>20</v>
      </c>
      <c r="F2" s="58"/>
      <c r="G2" s="58"/>
      <c r="H2" s="58"/>
      <c r="I2" s="58"/>
      <c r="J2" s="15"/>
      <c r="K2" s="2"/>
    </row>
    <row r="3" spans="1:14" ht="15.75">
      <c r="A3" s="2"/>
      <c r="B3" s="2"/>
      <c r="C3" s="2"/>
      <c r="D3" s="2"/>
      <c r="E3" s="50"/>
      <c r="F3" s="50"/>
      <c r="G3" s="50"/>
      <c r="H3" s="50"/>
      <c r="I3" s="50"/>
      <c r="J3" s="16"/>
      <c r="K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4" ht="15" customHeight="1">
      <c r="A5" s="54" t="s">
        <v>6</v>
      </c>
      <c r="B5" s="18"/>
      <c r="C5" s="51" t="s">
        <v>1</v>
      </c>
      <c r="D5" s="51"/>
      <c r="E5" s="51"/>
      <c r="F5" s="51"/>
      <c r="G5" s="51"/>
      <c r="H5" s="51"/>
      <c r="I5" s="51"/>
      <c r="J5" s="47" t="s">
        <v>15</v>
      </c>
      <c r="K5" s="48"/>
    </row>
    <row r="6" spans="1:14" ht="30" customHeight="1">
      <c r="A6" s="56"/>
      <c r="B6" s="22" t="s">
        <v>47</v>
      </c>
      <c r="C6" s="5" t="s">
        <v>65</v>
      </c>
      <c r="D6" s="7" t="s">
        <v>38</v>
      </c>
      <c r="E6" s="5" t="s">
        <v>63</v>
      </c>
      <c r="F6" s="7" t="s">
        <v>64</v>
      </c>
      <c r="G6" s="24">
        <v>3.2000000000000001E-2</v>
      </c>
      <c r="H6" s="5" t="s">
        <v>4</v>
      </c>
      <c r="I6" s="7" t="s">
        <v>5</v>
      </c>
      <c r="J6" s="19" t="s">
        <v>37</v>
      </c>
      <c r="K6" s="19" t="s">
        <v>36</v>
      </c>
    </row>
    <row r="7" spans="1:14">
      <c r="A7" s="4">
        <v>1</v>
      </c>
      <c r="B7" s="12">
        <v>42899</v>
      </c>
      <c r="C7" s="14" t="s">
        <v>39</v>
      </c>
      <c r="D7" s="12">
        <v>42899</v>
      </c>
      <c r="E7" s="4" t="s">
        <v>58</v>
      </c>
      <c r="F7" s="26">
        <v>729.12</v>
      </c>
      <c r="G7" s="26">
        <f>ROUND(F7*0.032,2)</f>
        <v>23.33</v>
      </c>
      <c r="H7" s="26">
        <f>F7-G7</f>
        <v>705.79</v>
      </c>
      <c r="I7" s="12">
        <v>42929</v>
      </c>
      <c r="J7" s="26"/>
      <c r="K7" s="26">
        <f>H7-J7</f>
        <v>705.79</v>
      </c>
      <c r="L7" s="42"/>
    </row>
    <row r="8" spans="1:14">
      <c r="A8" s="4">
        <v>2</v>
      </c>
      <c r="B8" s="12">
        <v>42930</v>
      </c>
      <c r="C8" s="14"/>
      <c r="D8" s="12"/>
      <c r="E8" s="4"/>
      <c r="F8" s="4"/>
      <c r="G8" s="26">
        <f t="shared" ref="G8:G13" si="0">ROUND(F8*0.032,2)</f>
        <v>0</v>
      </c>
      <c r="H8" s="11">
        <f t="shared" ref="H8:H13" si="1">F8-G8</f>
        <v>0</v>
      </c>
      <c r="I8" s="12"/>
      <c r="J8" s="4">
        <v>705.79</v>
      </c>
      <c r="K8" s="65">
        <f>K7-J8+H8</f>
        <v>0</v>
      </c>
      <c r="L8" s="42"/>
      <c r="M8" s="42"/>
    </row>
    <row r="9" spans="1:14" ht="15.75" thickBot="1">
      <c r="A9" s="4">
        <v>3</v>
      </c>
      <c r="B9" s="12">
        <v>42931</v>
      </c>
      <c r="C9" s="14"/>
      <c r="D9" s="12"/>
      <c r="E9" s="4" t="s">
        <v>59</v>
      </c>
      <c r="F9" s="4">
        <v>100</v>
      </c>
      <c r="G9" s="26">
        <f t="shared" si="0"/>
        <v>3.2</v>
      </c>
      <c r="H9" s="26">
        <f t="shared" si="1"/>
        <v>96.8</v>
      </c>
      <c r="I9" s="12"/>
      <c r="J9" s="4"/>
      <c r="K9" s="65">
        <f t="shared" ref="K9:K21" si="2">K8-J9+H9</f>
        <v>96.8</v>
      </c>
      <c r="L9" s="42"/>
      <c r="M9" s="42"/>
    </row>
    <row r="10" spans="1:14" ht="15" customHeight="1">
      <c r="A10" s="4">
        <v>4</v>
      </c>
      <c r="B10" s="12"/>
      <c r="C10" s="14"/>
      <c r="D10" s="4"/>
      <c r="E10" s="4"/>
      <c r="F10" s="4"/>
      <c r="G10" s="26">
        <f t="shared" si="0"/>
        <v>0</v>
      </c>
      <c r="H10" s="11">
        <f t="shared" si="1"/>
        <v>0</v>
      </c>
      <c r="I10" s="12"/>
      <c r="J10" s="4"/>
      <c r="K10" s="65">
        <f t="shared" si="2"/>
        <v>96.8</v>
      </c>
      <c r="L10" s="42"/>
      <c r="M10" s="59" t="s">
        <v>69</v>
      </c>
      <c r="N10" s="60"/>
    </row>
    <row r="11" spans="1:14">
      <c r="A11" s="4">
        <v>5</v>
      </c>
      <c r="B11" s="12"/>
      <c r="C11" s="14"/>
      <c r="D11" s="12"/>
      <c r="E11" s="4"/>
      <c r="F11" s="4"/>
      <c r="G11" s="26">
        <f t="shared" si="0"/>
        <v>0</v>
      </c>
      <c r="H11" s="11">
        <f t="shared" si="1"/>
        <v>0</v>
      </c>
      <c r="I11" s="12"/>
      <c r="J11" s="4">
        <v>96.8</v>
      </c>
      <c r="K11" s="65">
        <f t="shared" si="2"/>
        <v>0</v>
      </c>
      <c r="L11" s="42"/>
      <c r="M11" s="61"/>
      <c r="N11" s="62"/>
    </row>
    <row r="12" spans="1:14">
      <c r="A12" s="4">
        <v>6</v>
      </c>
      <c r="B12" s="12"/>
      <c r="C12" s="14"/>
      <c r="D12" s="4"/>
      <c r="E12" s="4"/>
      <c r="F12" s="4"/>
      <c r="G12" s="26">
        <f t="shared" si="0"/>
        <v>0</v>
      </c>
      <c r="H12" s="11">
        <f t="shared" si="1"/>
        <v>0</v>
      </c>
      <c r="I12" s="12"/>
      <c r="J12" s="4"/>
      <c r="K12" s="65">
        <f t="shared" si="2"/>
        <v>0</v>
      </c>
      <c r="L12" s="42"/>
      <c r="M12" s="61"/>
      <c r="N12" s="62"/>
    </row>
    <row r="13" spans="1:14">
      <c r="A13" s="4">
        <v>7</v>
      </c>
      <c r="B13" s="12"/>
      <c r="C13" s="14"/>
      <c r="D13" s="12"/>
      <c r="E13" s="4"/>
      <c r="F13" s="4"/>
      <c r="G13" s="26">
        <f t="shared" si="0"/>
        <v>0</v>
      </c>
      <c r="H13" s="11">
        <f t="shared" si="1"/>
        <v>0</v>
      </c>
      <c r="I13" s="12"/>
      <c r="J13" s="4"/>
      <c r="K13" s="65">
        <f t="shared" si="2"/>
        <v>0</v>
      </c>
      <c r="L13" s="42"/>
      <c r="M13" s="61"/>
      <c r="N13" s="62"/>
    </row>
    <row r="14" spans="1:14">
      <c r="A14" s="4">
        <v>8</v>
      </c>
      <c r="B14" s="12"/>
      <c r="C14" s="14"/>
      <c r="D14" s="12"/>
      <c r="E14" s="4"/>
      <c r="F14" s="4"/>
      <c r="G14" s="4"/>
      <c r="H14" s="4"/>
      <c r="I14" s="12"/>
      <c r="J14" s="4"/>
      <c r="K14" s="65">
        <f t="shared" si="2"/>
        <v>0</v>
      </c>
      <c r="L14" s="42"/>
      <c r="M14" s="61"/>
      <c r="N14" s="62"/>
    </row>
    <row r="15" spans="1:14">
      <c r="A15" s="4">
        <v>9</v>
      </c>
      <c r="B15" s="4"/>
      <c r="C15" s="14"/>
      <c r="D15" s="4"/>
      <c r="E15" s="4"/>
      <c r="F15" s="4"/>
      <c r="G15" s="4"/>
      <c r="H15" s="4"/>
      <c r="I15" s="12"/>
      <c r="J15" s="4"/>
      <c r="K15" s="65">
        <f t="shared" si="2"/>
        <v>0</v>
      </c>
      <c r="L15" s="42"/>
      <c r="M15" s="61"/>
      <c r="N15" s="62"/>
    </row>
    <row r="16" spans="1:14">
      <c r="A16" s="4">
        <v>10</v>
      </c>
      <c r="B16" s="4"/>
      <c r="C16" s="14"/>
      <c r="D16" s="4"/>
      <c r="E16" s="4"/>
      <c r="F16" s="4"/>
      <c r="G16" s="4"/>
      <c r="H16" s="4"/>
      <c r="I16" s="12"/>
      <c r="J16" s="4"/>
      <c r="K16" s="65">
        <f t="shared" si="2"/>
        <v>0</v>
      </c>
      <c r="L16" s="42"/>
      <c r="M16" s="61"/>
      <c r="N16" s="62"/>
    </row>
    <row r="17" spans="1:14">
      <c r="A17" s="4">
        <v>11</v>
      </c>
      <c r="B17" s="4"/>
      <c r="C17" s="14"/>
      <c r="D17" s="4"/>
      <c r="E17" s="4"/>
      <c r="F17" s="4"/>
      <c r="G17" s="4"/>
      <c r="H17" s="4"/>
      <c r="I17" s="12"/>
      <c r="J17" s="4"/>
      <c r="K17" s="65">
        <f t="shared" si="2"/>
        <v>0</v>
      </c>
      <c r="L17" s="42"/>
      <c r="M17" s="61"/>
      <c r="N17" s="62"/>
    </row>
    <row r="18" spans="1:14" ht="15.75" thickBot="1">
      <c r="A18" s="4">
        <v>12</v>
      </c>
      <c r="B18" s="4"/>
      <c r="C18" s="14"/>
      <c r="D18" s="4"/>
      <c r="E18" s="4"/>
      <c r="F18" s="4"/>
      <c r="G18" s="4"/>
      <c r="H18" s="4"/>
      <c r="I18" s="12"/>
      <c r="J18" s="4"/>
      <c r="K18" s="65">
        <f t="shared" si="2"/>
        <v>0</v>
      </c>
      <c r="L18" s="42"/>
      <c r="M18" s="63"/>
      <c r="N18" s="64"/>
    </row>
    <row r="19" spans="1:14">
      <c r="A19" s="4">
        <v>13</v>
      </c>
      <c r="B19" s="4"/>
      <c r="C19" s="14"/>
      <c r="D19" s="4"/>
      <c r="E19" s="4"/>
      <c r="F19" s="4"/>
      <c r="G19" s="4"/>
      <c r="H19" s="4"/>
      <c r="I19" s="12"/>
      <c r="J19" s="4"/>
      <c r="K19" s="65">
        <f t="shared" si="2"/>
        <v>0</v>
      </c>
      <c r="L19" s="42"/>
    </row>
    <row r="20" spans="1:14">
      <c r="A20" s="4">
        <v>14</v>
      </c>
      <c r="B20" s="4"/>
      <c r="C20" s="14"/>
      <c r="D20" s="4"/>
      <c r="E20" s="4"/>
      <c r="F20" s="4"/>
      <c r="G20" s="4"/>
      <c r="H20" s="4"/>
      <c r="I20" s="12"/>
      <c r="J20" s="4"/>
      <c r="K20" s="65">
        <f t="shared" si="2"/>
        <v>0</v>
      </c>
      <c r="L20" s="42"/>
    </row>
    <row r="21" spans="1:14">
      <c r="A21" s="4">
        <v>15</v>
      </c>
      <c r="B21" s="4"/>
      <c r="C21" s="14"/>
      <c r="D21" s="4"/>
      <c r="E21" s="4"/>
      <c r="F21" s="4"/>
      <c r="G21" s="4"/>
      <c r="H21" s="4"/>
      <c r="I21" s="12"/>
      <c r="J21" s="4"/>
      <c r="K21" s="65">
        <f t="shared" si="2"/>
        <v>0</v>
      </c>
      <c r="L21" s="42"/>
    </row>
    <row r="24" spans="1:14" hidden="1">
      <c r="C24" s="25" t="s">
        <v>39</v>
      </c>
    </row>
    <row r="25" spans="1:14" hidden="1">
      <c r="C25" s="25" t="s">
        <v>40</v>
      </c>
    </row>
    <row r="26" spans="1:14" hidden="1">
      <c r="C26" s="25" t="s">
        <v>41</v>
      </c>
    </row>
    <row r="27" spans="1:14" hidden="1">
      <c r="C27" s="25" t="s">
        <v>42</v>
      </c>
    </row>
    <row r="28" spans="1:14" hidden="1">
      <c r="C28" s="25" t="s">
        <v>43</v>
      </c>
    </row>
    <row r="29" spans="1:14" hidden="1">
      <c r="C29" s="25" t="s">
        <v>44</v>
      </c>
    </row>
    <row r="30" spans="1:14" hidden="1">
      <c r="C30" s="25" t="s">
        <v>45</v>
      </c>
    </row>
    <row r="31" spans="1:14" hidden="1">
      <c r="C31" s="25" t="s">
        <v>46</v>
      </c>
    </row>
    <row r="32" spans="1:14" hidden="1"/>
    <row r="33" spans="3:3" hidden="1">
      <c r="C33" s="4" t="s">
        <v>58</v>
      </c>
    </row>
    <row r="34" spans="3:3" hidden="1">
      <c r="C34" s="4" t="s">
        <v>59</v>
      </c>
    </row>
    <row r="35" spans="3:3" hidden="1">
      <c r="C35" s="4" t="s">
        <v>60</v>
      </c>
    </row>
    <row r="36" spans="3:3" hidden="1">
      <c r="C36" s="4" t="s">
        <v>61</v>
      </c>
    </row>
    <row r="37" spans="3:3" hidden="1">
      <c r="C37" s="4" t="s">
        <v>62</v>
      </c>
    </row>
  </sheetData>
  <mergeCells count="6">
    <mergeCell ref="A5:A6"/>
    <mergeCell ref="M10:N18"/>
    <mergeCell ref="C5:I5"/>
    <mergeCell ref="E2:I2"/>
    <mergeCell ref="E3:I3"/>
    <mergeCell ref="J5:K5"/>
  </mergeCells>
  <dataValidations count="2">
    <dataValidation type="list" allowBlank="1" showInputMessage="1" showErrorMessage="1" sqref="C7:C21">
      <formula1>$C$24:$C$31</formula1>
    </dataValidation>
    <dataValidation type="list" allowBlank="1" showInputMessage="1" showErrorMessage="1" sqref="E7:E21">
      <formula1>$C$33:$C$37</formula1>
    </dataValidation>
  </dataValidations>
  <hyperlinks>
    <hyperlink ref="A1" location="'Свод итог'!A1" display="Список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FF0000"/>
    <pageSetUpPr fitToPage="1"/>
  </sheetPr>
  <dimension ref="A1:M62"/>
  <sheetViews>
    <sheetView workbookViewId="0">
      <selection activeCell="M14" sqref="M14"/>
    </sheetView>
  </sheetViews>
  <sheetFormatPr defaultRowHeight="15"/>
  <cols>
    <col min="1" max="1" width="6.5703125" style="2" customWidth="1"/>
    <col min="2" max="4" width="10.140625" style="2" bestFit="1" customWidth="1"/>
    <col min="5" max="5" width="15" style="2" customWidth="1"/>
    <col min="6" max="6" width="10.7109375" style="2" customWidth="1"/>
    <col min="7" max="7" width="10.28515625" style="2" customWidth="1"/>
    <col min="8" max="9" width="9.140625" style="2"/>
    <col min="10" max="10" width="13.85546875" style="2" bestFit="1" customWidth="1"/>
    <col min="11" max="12" width="13.7109375" style="2" customWidth="1"/>
    <col min="13" max="13" width="11.7109375" style="2" customWidth="1"/>
    <col min="14" max="16384" width="9.140625" style="2"/>
  </cols>
  <sheetData>
    <row r="1" spans="1:13">
      <c r="A1" s="17" t="s">
        <v>29</v>
      </c>
      <c r="B1" s="17"/>
    </row>
    <row r="2" spans="1:13" ht="18.75">
      <c r="E2" s="49" t="s">
        <v>39</v>
      </c>
      <c r="F2" s="49"/>
      <c r="G2" s="49"/>
      <c r="H2" s="49"/>
      <c r="I2" s="49"/>
      <c r="J2" s="49"/>
      <c r="K2" s="49"/>
      <c r="L2" s="15"/>
    </row>
    <row r="3" spans="1:13" ht="15.75">
      <c r="E3" s="50"/>
      <c r="F3" s="50"/>
      <c r="G3" s="50"/>
      <c r="H3" s="50"/>
      <c r="I3" s="50"/>
      <c r="J3" s="50"/>
      <c r="K3" s="50"/>
      <c r="L3" s="16"/>
    </row>
    <row r="5" spans="1:13" ht="15" customHeight="1">
      <c r="A5" s="54" t="s">
        <v>6</v>
      </c>
      <c r="B5" s="44" t="s">
        <v>18</v>
      </c>
      <c r="C5" s="44" t="s">
        <v>30</v>
      </c>
      <c r="D5" s="44" t="s">
        <v>31</v>
      </c>
      <c r="E5" s="51" t="s">
        <v>1</v>
      </c>
      <c r="F5" s="51"/>
      <c r="G5" s="51"/>
      <c r="H5" s="51"/>
      <c r="I5" s="51"/>
      <c r="J5" s="51"/>
      <c r="K5" s="46" t="s">
        <v>15</v>
      </c>
      <c r="L5" s="47"/>
      <c r="M5" s="48"/>
    </row>
    <row r="6" spans="1:13" s="6" customFormat="1" ht="48" customHeight="1">
      <c r="A6" s="56"/>
      <c r="B6" s="57"/>
      <c r="C6" s="57"/>
      <c r="D6" s="57"/>
      <c r="E6" s="54" t="s">
        <v>32</v>
      </c>
      <c r="F6" s="52" t="s">
        <v>66</v>
      </c>
      <c r="G6" s="53"/>
      <c r="H6" s="44" t="s">
        <v>35</v>
      </c>
      <c r="I6" s="54" t="s">
        <v>4</v>
      </c>
      <c r="J6" s="44" t="s">
        <v>67</v>
      </c>
      <c r="K6" s="44" t="s">
        <v>68</v>
      </c>
      <c r="L6" s="44" t="s">
        <v>66</v>
      </c>
      <c r="M6" s="44" t="s">
        <v>4</v>
      </c>
    </row>
    <row r="7" spans="1:13" s="6" customFormat="1" ht="18.75" customHeight="1">
      <c r="A7" s="55"/>
      <c r="B7" s="45"/>
      <c r="C7" s="45"/>
      <c r="D7" s="45"/>
      <c r="E7" s="55"/>
      <c r="F7" s="5" t="s">
        <v>33</v>
      </c>
      <c r="G7" s="5" t="s">
        <v>34</v>
      </c>
      <c r="H7" s="45"/>
      <c r="I7" s="55"/>
      <c r="J7" s="45"/>
      <c r="K7" s="45"/>
      <c r="L7" s="45"/>
      <c r="M7" s="45"/>
    </row>
    <row r="8" spans="1:13">
      <c r="A8" s="14">
        <v>1</v>
      </c>
      <c r="B8" s="12">
        <v>42891</v>
      </c>
      <c r="C8" s="12">
        <v>42891</v>
      </c>
      <c r="D8" s="23">
        <v>123</v>
      </c>
      <c r="E8" s="4" t="s">
        <v>58</v>
      </c>
      <c r="F8" s="26">
        <v>800</v>
      </c>
      <c r="G8" s="26">
        <f>F8*0.98</f>
        <v>784</v>
      </c>
      <c r="H8" s="26">
        <f>G8*0.07</f>
        <v>54.88</v>
      </c>
      <c r="I8" s="26">
        <f>G8-H8</f>
        <v>729.12</v>
      </c>
      <c r="J8" s="12">
        <v>42899</v>
      </c>
      <c r="K8" s="14" t="s">
        <v>20</v>
      </c>
      <c r="L8" s="26">
        <v>729.12</v>
      </c>
      <c r="M8" s="41" t="str">
        <f>IF(I8-L8,I8-L8,"0,00")</f>
        <v>0,00</v>
      </c>
    </row>
    <row r="9" spans="1:13">
      <c r="A9" s="14">
        <v>2</v>
      </c>
      <c r="B9" s="12"/>
      <c r="C9" s="12"/>
      <c r="D9" s="23"/>
      <c r="E9" s="4"/>
      <c r="F9" s="26"/>
      <c r="G9" s="26">
        <f t="shared" ref="G9:G22" si="0">F9*0.98</f>
        <v>0</v>
      </c>
      <c r="H9" s="26">
        <f t="shared" ref="H9:H22" si="1">G9*0.07</f>
        <v>0</v>
      </c>
      <c r="I9" s="26">
        <f t="shared" ref="I9:I22" si="2">G9-H9</f>
        <v>0</v>
      </c>
      <c r="J9" s="12"/>
      <c r="K9" s="14"/>
      <c r="L9" s="4"/>
      <c r="M9" s="39" t="str">
        <f>IF(I9-L9,I9-L9,"")</f>
        <v/>
      </c>
    </row>
    <row r="10" spans="1:13">
      <c r="A10" s="14">
        <v>3</v>
      </c>
      <c r="B10" s="4"/>
      <c r="C10" s="4"/>
      <c r="D10" s="23"/>
      <c r="E10" s="4"/>
      <c r="F10" s="26"/>
      <c r="G10" s="26">
        <f t="shared" si="0"/>
        <v>0</v>
      </c>
      <c r="H10" s="26">
        <f t="shared" si="1"/>
        <v>0</v>
      </c>
      <c r="I10" s="26">
        <f t="shared" si="2"/>
        <v>0</v>
      </c>
      <c r="J10" s="12"/>
      <c r="K10" s="14"/>
      <c r="L10" s="4"/>
      <c r="M10" s="39" t="str">
        <f t="shared" ref="M10:M22" si="3">IF(I10-L10,I10-L10,"")</f>
        <v/>
      </c>
    </row>
    <row r="11" spans="1:13">
      <c r="A11" s="14">
        <v>4</v>
      </c>
      <c r="B11" s="4"/>
      <c r="C11" s="12"/>
      <c r="D11" s="23"/>
      <c r="E11" s="4"/>
      <c r="F11" s="26"/>
      <c r="G11" s="26">
        <f t="shared" si="0"/>
        <v>0</v>
      </c>
      <c r="H11" s="26">
        <f t="shared" si="1"/>
        <v>0</v>
      </c>
      <c r="I11" s="26">
        <f t="shared" si="2"/>
        <v>0</v>
      </c>
      <c r="J11" s="12"/>
      <c r="K11" s="14"/>
      <c r="L11" s="4"/>
      <c r="M11" s="39" t="str">
        <f t="shared" si="3"/>
        <v/>
      </c>
    </row>
    <row r="12" spans="1:13">
      <c r="A12" s="14">
        <v>5</v>
      </c>
      <c r="B12" s="4"/>
      <c r="C12" s="4"/>
      <c r="D12" s="23"/>
      <c r="E12" s="4"/>
      <c r="F12" s="26"/>
      <c r="G12" s="26">
        <f t="shared" si="0"/>
        <v>0</v>
      </c>
      <c r="H12" s="26">
        <f t="shared" si="1"/>
        <v>0</v>
      </c>
      <c r="I12" s="26">
        <f t="shared" si="2"/>
        <v>0</v>
      </c>
      <c r="J12" s="12"/>
      <c r="K12" s="14"/>
      <c r="L12" s="4"/>
      <c r="M12" s="39" t="str">
        <f t="shared" si="3"/>
        <v/>
      </c>
    </row>
    <row r="13" spans="1:13">
      <c r="A13" s="14">
        <v>6</v>
      </c>
      <c r="B13" s="4"/>
      <c r="C13" s="4"/>
      <c r="D13" s="23"/>
      <c r="E13" s="4"/>
      <c r="F13" s="26"/>
      <c r="G13" s="26">
        <f t="shared" si="0"/>
        <v>0</v>
      </c>
      <c r="H13" s="26">
        <f t="shared" si="1"/>
        <v>0</v>
      </c>
      <c r="I13" s="26">
        <f t="shared" si="2"/>
        <v>0</v>
      </c>
      <c r="J13" s="12"/>
      <c r="K13" s="14"/>
      <c r="L13" s="4"/>
      <c r="M13" s="27" t="str">
        <f>IF(I13-L13,I13-L13,"")</f>
        <v/>
      </c>
    </row>
    <row r="14" spans="1:13">
      <c r="A14" s="14">
        <v>7</v>
      </c>
      <c r="B14" s="12"/>
      <c r="C14" s="4"/>
      <c r="D14" s="23"/>
      <c r="E14" s="4"/>
      <c r="F14" s="26"/>
      <c r="G14" s="26">
        <f t="shared" si="0"/>
        <v>0</v>
      </c>
      <c r="H14" s="26">
        <f t="shared" si="1"/>
        <v>0</v>
      </c>
      <c r="I14" s="26">
        <f t="shared" si="2"/>
        <v>0</v>
      </c>
      <c r="J14" s="12"/>
      <c r="K14" s="14"/>
      <c r="L14" s="4"/>
      <c r="M14" s="39" t="str">
        <f t="shared" si="3"/>
        <v/>
      </c>
    </row>
    <row r="15" spans="1:13">
      <c r="A15" s="14">
        <v>8</v>
      </c>
      <c r="B15" s="4"/>
      <c r="C15" s="4"/>
      <c r="D15" s="23"/>
      <c r="E15" s="4"/>
      <c r="F15" s="26"/>
      <c r="G15" s="26">
        <f t="shared" si="0"/>
        <v>0</v>
      </c>
      <c r="H15" s="26">
        <f t="shared" si="1"/>
        <v>0</v>
      </c>
      <c r="I15" s="26">
        <f t="shared" si="2"/>
        <v>0</v>
      </c>
      <c r="J15" s="12"/>
      <c r="K15" s="14"/>
      <c r="L15" s="4"/>
      <c r="M15" s="39" t="str">
        <f t="shared" si="3"/>
        <v/>
      </c>
    </row>
    <row r="16" spans="1:13">
      <c r="A16" s="14">
        <v>9</v>
      </c>
      <c r="B16" s="4"/>
      <c r="C16" s="4"/>
      <c r="D16" s="23"/>
      <c r="E16" s="4"/>
      <c r="F16" s="26"/>
      <c r="G16" s="26">
        <f t="shared" si="0"/>
        <v>0</v>
      </c>
      <c r="H16" s="26">
        <f t="shared" si="1"/>
        <v>0</v>
      </c>
      <c r="I16" s="26">
        <f t="shared" si="2"/>
        <v>0</v>
      </c>
      <c r="J16" s="12"/>
      <c r="K16" s="14"/>
      <c r="L16" s="4"/>
      <c r="M16" s="39" t="str">
        <f t="shared" si="3"/>
        <v/>
      </c>
    </row>
    <row r="17" spans="1:13">
      <c r="A17" s="14">
        <v>10</v>
      </c>
      <c r="B17" s="4"/>
      <c r="C17" s="4"/>
      <c r="D17" s="23"/>
      <c r="E17" s="4"/>
      <c r="F17" s="26"/>
      <c r="G17" s="26">
        <f t="shared" si="0"/>
        <v>0</v>
      </c>
      <c r="H17" s="26">
        <f t="shared" si="1"/>
        <v>0</v>
      </c>
      <c r="I17" s="26">
        <f t="shared" si="2"/>
        <v>0</v>
      </c>
      <c r="J17" s="12"/>
      <c r="K17" s="14"/>
      <c r="L17" s="4"/>
      <c r="M17" s="39" t="str">
        <f t="shared" si="3"/>
        <v/>
      </c>
    </row>
    <row r="18" spans="1:13">
      <c r="A18" s="14">
        <v>11</v>
      </c>
      <c r="B18" s="4"/>
      <c r="C18" s="4"/>
      <c r="D18" s="23"/>
      <c r="E18" s="4"/>
      <c r="F18" s="26"/>
      <c r="G18" s="26">
        <f t="shared" si="0"/>
        <v>0</v>
      </c>
      <c r="H18" s="26">
        <f t="shared" si="1"/>
        <v>0</v>
      </c>
      <c r="I18" s="26">
        <f t="shared" si="2"/>
        <v>0</v>
      </c>
      <c r="J18" s="12"/>
      <c r="K18" s="14"/>
      <c r="L18" s="4"/>
      <c r="M18" s="39" t="str">
        <f t="shared" si="3"/>
        <v/>
      </c>
    </row>
    <row r="19" spans="1:13">
      <c r="A19" s="14">
        <v>12</v>
      </c>
      <c r="B19" s="4"/>
      <c r="C19" s="4"/>
      <c r="D19" s="23"/>
      <c r="E19" s="4"/>
      <c r="F19" s="26"/>
      <c r="G19" s="26">
        <f t="shared" si="0"/>
        <v>0</v>
      </c>
      <c r="H19" s="26">
        <f t="shared" si="1"/>
        <v>0</v>
      </c>
      <c r="I19" s="26">
        <f t="shared" si="2"/>
        <v>0</v>
      </c>
      <c r="J19" s="12"/>
      <c r="K19" s="14"/>
      <c r="L19" s="4"/>
      <c r="M19" s="39" t="str">
        <f t="shared" si="3"/>
        <v/>
      </c>
    </row>
    <row r="20" spans="1:13">
      <c r="A20" s="14">
        <v>13</v>
      </c>
      <c r="B20" s="4"/>
      <c r="C20" s="4"/>
      <c r="D20" s="23"/>
      <c r="E20" s="4"/>
      <c r="F20" s="26"/>
      <c r="G20" s="26">
        <f t="shared" si="0"/>
        <v>0</v>
      </c>
      <c r="H20" s="26">
        <f t="shared" si="1"/>
        <v>0</v>
      </c>
      <c r="I20" s="26">
        <f t="shared" si="2"/>
        <v>0</v>
      </c>
      <c r="J20" s="12"/>
      <c r="K20" s="14"/>
      <c r="L20" s="4"/>
      <c r="M20" s="39" t="str">
        <f t="shared" si="3"/>
        <v/>
      </c>
    </row>
    <row r="21" spans="1:13">
      <c r="A21" s="14">
        <v>14</v>
      </c>
      <c r="B21" s="4"/>
      <c r="C21" s="4"/>
      <c r="D21" s="23"/>
      <c r="E21" s="4"/>
      <c r="F21" s="26"/>
      <c r="G21" s="26">
        <f t="shared" si="0"/>
        <v>0</v>
      </c>
      <c r="H21" s="26">
        <f t="shared" si="1"/>
        <v>0</v>
      </c>
      <c r="I21" s="26">
        <f t="shared" si="2"/>
        <v>0</v>
      </c>
      <c r="J21" s="12"/>
      <c r="K21" s="14"/>
      <c r="L21" s="4"/>
      <c r="M21" s="39" t="str">
        <f t="shared" si="3"/>
        <v/>
      </c>
    </row>
    <row r="22" spans="1:13">
      <c r="A22" s="14">
        <v>15</v>
      </c>
      <c r="B22" s="4"/>
      <c r="C22" s="4"/>
      <c r="D22" s="23"/>
      <c r="E22" s="4"/>
      <c r="F22" s="26"/>
      <c r="G22" s="26">
        <f t="shared" si="0"/>
        <v>0</v>
      </c>
      <c r="H22" s="26">
        <f t="shared" si="1"/>
        <v>0</v>
      </c>
      <c r="I22" s="26">
        <f t="shared" si="2"/>
        <v>0</v>
      </c>
      <c r="J22" s="12"/>
      <c r="K22" s="14"/>
      <c r="L22" s="4"/>
      <c r="M22" s="39" t="str">
        <f t="shared" si="3"/>
        <v/>
      </c>
    </row>
    <row r="23" spans="1:13">
      <c r="F23" s="40"/>
      <c r="G23" s="40"/>
      <c r="H23" s="40"/>
      <c r="I23" s="40"/>
    </row>
    <row r="27" spans="1:13" hidden="1">
      <c r="E27" s="4" t="s">
        <v>58</v>
      </c>
      <c r="F27" s="20"/>
    </row>
    <row r="28" spans="1:13" hidden="1">
      <c r="E28" s="4" t="s">
        <v>59</v>
      </c>
      <c r="F28" s="20"/>
    </row>
    <row r="29" spans="1:13" hidden="1">
      <c r="E29" s="4" t="s">
        <v>60</v>
      </c>
      <c r="F29" s="21"/>
    </row>
    <row r="30" spans="1:13" hidden="1">
      <c r="E30" s="4" t="s">
        <v>61</v>
      </c>
      <c r="F30" s="21"/>
    </row>
    <row r="31" spans="1:13" hidden="1">
      <c r="E31" s="4" t="s">
        <v>62</v>
      </c>
      <c r="F31" s="21"/>
    </row>
    <row r="32" spans="1:13" hidden="1"/>
    <row r="33" spans="3:3" hidden="1">
      <c r="C33" s="1" t="s">
        <v>20</v>
      </c>
    </row>
    <row r="34" spans="3:3" hidden="1">
      <c r="C34" s="1" t="s">
        <v>21</v>
      </c>
    </row>
    <row r="35" spans="3:3" hidden="1">
      <c r="C35" s="6" t="s">
        <v>22</v>
      </c>
    </row>
    <row r="36" spans="3:3" hidden="1">
      <c r="C36" s="6" t="s">
        <v>23</v>
      </c>
    </row>
    <row r="37" spans="3:3" hidden="1">
      <c r="C37" s="6" t="s">
        <v>24</v>
      </c>
    </row>
    <row r="38" spans="3:3" hidden="1">
      <c r="C38" s="6" t="s">
        <v>25</v>
      </c>
    </row>
    <row r="39" spans="3:3" hidden="1">
      <c r="C39" s="6" t="s">
        <v>26</v>
      </c>
    </row>
    <row r="40" spans="3:3" hidden="1">
      <c r="C40" s="6" t="s">
        <v>27</v>
      </c>
    </row>
    <row r="41" spans="3:3" hidden="1">
      <c r="C41" s="6">
        <v>1</v>
      </c>
    </row>
    <row r="42" spans="3:3" hidden="1">
      <c r="C42" s="6">
        <v>2</v>
      </c>
    </row>
    <row r="43" spans="3:3" hidden="1">
      <c r="C43" s="6">
        <v>3</v>
      </c>
    </row>
    <row r="44" spans="3:3" hidden="1">
      <c r="C44" s="6">
        <v>4</v>
      </c>
    </row>
    <row r="45" spans="3:3" hidden="1">
      <c r="C45" s="6">
        <v>5</v>
      </c>
    </row>
    <row r="46" spans="3:3" hidden="1">
      <c r="C46" s="6">
        <v>6</v>
      </c>
    </row>
    <row r="47" spans="3:3" hidden="1">
      <c r="C47" s="6">
        <v>7</v>
      </c>
    </row>
    <row r="48" spans="3:3" hidden="1">
      <c r="C48" s="6">
        <v>8</v>
      </c>
    </row>
    <row r="49" spans="3:3" hidden="1">
      <c r="C49" s="6">
        <v>9</v>
      </c>
    </row>
    <row r="50" spans="3:3" hidden="1">
      <c r="C50" s="6">
        <v>10</v>
      </c>
    </row>
    <row r="51" spans="3:3" hidden="1">
      <c r="C51" s="6">
        <v>11</v>
      </c>
    </row>
    <row r="52" spans="3:3" hidden="1">
      <c r="C52" s="6">
        <v>12</v>
      </c>
    </row>
    <row r="53" spans="3:3" hidden="1">
      <c r="C53" s="6">
        <v>13</v>
      </c>
    </row>
    <row r="54" spans="3:3" hidden="1">
      <c r="C54" s="6">
        <v>14</v>
      </c>
    </row>
    <row r="55" spans="3:3" hidden="1">
      <c r="C55" s="6">
        <v>15</v>
      </c>
    </row>
    <row r="56" spans="3:3" hidden="1">
      <c r="C56" s="6">
        <v>16</v>
      </c>
    </row>
    <row r="57" spans="3:3" hidden="1">
      <c r="C57" s="6">
        <v>17</v>
      </c>
    </row>
    <row r="58" spans="3:3" hidden="1">
      <c r="C58" s="6">
        <v>18</v>
      </c>
    </row>
    <row r="59" spans="3:3" hidden="1">
      <c r="C59" s="6">
        <v>19</v>
      </c>
    </row>
    <row r="60" spans="3:3" hidden="1">
      <c r="C60" s="6">
        <v>20</v>
      </c>
    </row>
    <row r="61" spans="3:3" hidden="1">
      <c r="C61" s="6">
        <v>21</v>
      </c>
    </row>
    <row r="62" spans="3:3" hidden="1">
      <c r="C62" s="6">
        <v>22</v>
      </c>
    </row>
  </sheetData>
  <mergeCells count="16">
    <mergeCell ref="A5:A7"/>
    <mergeCell ref="C5:C7"/>
    <mergeCell ref="D5:D7"/>
    <mergeCell ref="E6:E7"/>
    <mergeCell ref="H6:H7"/>
    <mergeCell ref="B5:B7"/>
    <mergeCell ref="M6:M7"/>
    <mergeCell ref="K5:M5"/>
    <mergeCell ref="L6:L7"/>
    <mergeCell ref="E2:K2"/>
    <mergeCell ref="E3:K3"/>
    <mergeCell ref="E5:J5"/>
    <mergeCell ref="F6:G6"/>
    <mergeCell ref="I6:I7"/>
    <mergeCell ref="J6:J7"/>
    <mergeCell ref="K6:K7"/>
  </mergeCells>
  <dataValidations count="2">
    <dataValidation type="list" allowBlank="1" showInputMessage="1" showErrorMessage="1" sqref="E8:E22">
      <formula1>$E$27:$E$31</formula1>
    </dataValidation>
    <dataValidation type="list" allowBlank="1" showInputMessage="1" showErrorMessage="1" sqref="K8:K22">
      <formula1>$C$33:$C$62</formula1>
    </dataValidation>
  </dataValidations>
  <hyperlinks>
    <hyperlink ref="A1" location="'Свод итог'!A1" display="Список"/>
  </hyperlinks>
  <pageMargins left="0.70866141732283472" right="0.70866141732283472" top="0.74803149606299213" bottom="0.74803149606299213" header="0.31496062992125984" footer="0.31496062992125984"/>
  <pageSetup paperSize="9" scale="83" orientation="landscape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8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9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FF0000"/>
  </sheetPr>
  <dimension ref="A1:L29"/>
  <sheetViews>
    <sheetView workbookViewId="0">
      <selection activeCell="L6" sqref="L6"/>
    </sheetView>
  </sheetViews>
  <sheetFormatPr defaultRowHeight="15"/>
  <cols>
    <col min="1" max="1" width="6.5703125" style="1" customWidth="1"/>
    <col min="2" max="2" width="23.5703125" bestFit="1" customWidth="1"/>
    <col min="3" max="3" width="10.7109375" bestFit="1" customWidth="1"/>
    <col min="6" max="6" width="10.85546875" bestFit="1" customWidth="1"/>
    <col min="7" max="7" width="19.85546875" bestFit="1" customWidth="1"/>
    <col min="8" max="8" width="13.7109375" customWidth="1"/>
    <col min="9" max="9" width="9.85546875" customWidth="1"/>
    <col min="10" max="10" width="9.42578125" customWidth="1"/>
    <col min="11" max="11" width="10.85546875" bestFit="1" customWidth="1"/>
    <col min="12" max="12" width="9.85546875" customWidth="1"/>
  </cols>
  <sheetData>
    <row r="1" spans="1:12" ht="18.75">
      <c r="A1" s="17" t="s">
        <v>29</v>
      </c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2"/>
    </row>
    <row r="2" spans="1:12" ht="15.75">
      <c r="A2" s="3"/>
      <c r="B2" s="50" t="s">
        <v>28</v>
      </c>
      <c r="C2" s="50"/>
      <c r="D2" s="50"/>
      <c r="E2" s="50"/>
      <c r="F2" s="50"/>
      <c r="G2" s="50"/>
      <c r="H2" s="50"/>
      <c r="I2" s="50"/>
      <c r="J2" s="50"/>
      <c r="K2" s="50"/>
      <c r="L2" s="2"/>
    </row>
    <row r="3" spans="1:12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>
      <c r="A4" s="54" t="s">
        <v>6</v>
      </c>
      <c r="B4" s="51" t="s">
        <v>1</v>
      </c>
      <c r="C4" s="51"/>
      <c r="D4" s="51"/>
      <c r="E4" s="51"/>
      <c r="F4" s="51"/>
      <c r="G4" s="51" t="s">
        <v>15</v>
      </c>
      <c r="H4" s="51"/>
      <c r="I4" s="51"/>
      <c r="J4" s="51"/>
      <c r="K4" s="51"/>
      <c r="L4" s="51"/>
    </row>
    <row r="5" spans="1:12" ht="30">
      <c r="A5" s="55"/>
      <c r="B5" s="5" t="s">
        <v>2</v>
      </c>
      <c r="C5" s="5" t="s">
        <v>3</v>
      </c>
      <c r="D5" s="7" t="s">
        <v>14</v>
      </c>
      <c r="E5" s="5" t="s">
        <v>4</v>
      </c>
      <c r="F5" s="7" t="s">
        <v>5</v>
      </c>
      <c r="G5" s="8" t="s">
        <v>2</v>
      </c>
      <c r="H5" s="8" t="s">
        <v>9</v>
      </c>
      <c r="I5" s="9" t="s">
        <v>16</v>
      </c>
      <c r="J5" s="8" t="s">
        <v>4</v>
      </c>
      <c r="K5" s="9" t="s">
        <v>5</v>
      </c>
      <c r="L5" s="7" t="s">
        <v>10</v>
      </c>
    </row>
    <row r="6" spans="1:12">
      <c r="A6" s="14">
        <v>1</v>
      </c>
      <c r="B6" s="4" t="s">
        <v>11</v>
      </c>
      <c r="C6" s="11">
        <v>800</v>
      </c>
      <c r="D6" s="11">
        <f>C6*0.07</f>
        <v>56.000000000000007</v>
      </c>
      <c r="E6" s="11">
        <f>C6-D6</f>
        <v>744</v>
      </c>
      <c r="F6" s="12">
        <v>42898</v>
      </c>
      <c r="G6" s="4"/>
      <c r="H6" s="4"/>
      <c r="I6" s="11">
        <f>H6*0.025</f>
        <v>0</v>
      </c>
      <c r="J6" s="11">
        <f>H6-I6</f>
        <v>0</v>
      </c>
      <c r="K6" s="12"/>
      <c r="L6" s="13" t="s">
        <v>17</v>
      </c>
    </row>
    <row r="7" spans="1:12">
      <c r="A7" s="14">
        <v>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>
      <c r="A8" s="14">
        <v>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>
      <c r="A9" s="14">
        <v>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>
      <c r="A10" s="14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>
      <c r="A11" s="14">
        <v>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>
      <c r="A12" s="14">
        <v>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>
      <c r="A13" s="14">
        <v>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>
      <c r="A14" s="14">
        <v>9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>
      <c r="A15" s="14">
        <v>10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>
      <c r="A16" s="14">
        <v>11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>
      <c r="A17" s="14">
        <v>12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>
      <c r="A18" s="14">
        <v>13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>
      <c r="A19" s="14">
        <v>14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>
      <c r="A20" s="14">
        <v>15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3"/>
      <c r="B25" s="4" t="s">
        <v>7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3"/>
      <c r="B26" s="4" t="s">
        <v>8</v>
      </c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3"/>
      <c r="B27" s="10" t="s">
        <v>11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3"/>
      <c r="B28" s="10" t="s">
        <v>12</v>
      </c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3"/>
      <c r="B29" s="10" t="s">
        <v>13</v>
      </c>
      <c r="C29" s="2"/>
      <c r="D29" s="2"/>
      <c r="E29" s="2"/>
      <c r="F29" s="2"/>
      <c r="G29" s="2"/>
      <c r="H29" s="2"/>
      <c r="I29" s="2"/>
      <c r="J29" s="2"/>
      <c r="K29" s="2"/>
      <c r="L29" s="2"/>
    </row>
  </sheetData>
  <mergeCells count="5">
    <mergeCell ref="B1:K1"/>
    <mergeCell ref="B2:K2"/>
    <mergeCell ref="A4:A5"/>
    <mergeCell ref="B4:F4"/>
    <mergeCell ref="G4:L4"/>
  </mergeCells>
  <dataValidations count="1">
    <dataValidation type="list" allowBlank="1" showInputMessage="1" showErrorMessage="1" sqref="B6 G6">
      <formula1>$B$26:$B$30</formula1>
    </dataValidation>
  </dataValidations>
  <hyperlinks>
    <hyperlink ref="L6" location="'02'!A1" display="танк 02"/>
    <hyperlink ref="A1" location="Лист1!A1" display="Список"/>
  </hyperlinks>
  <pageMargins left="0.7" right="0.7" top="0.75" bottom="0.75" header="0.3" footer="0.3"/>
  <pageSetup paperSize="9" orientation="portrait" horizontalDpi="180" verticalDpi="18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0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31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32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Лист33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Лист34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Лист35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Лист36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sheetPr codeName="Лист37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sheetPr codeName="Лист38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sheetPr codeName="Лист39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rgb="FFFF0000"/>
  </sheetPr>
  <dimension ref="A1"/>
  <sheetViews>
    <sheetView workbookViewId="0">
      <selection activeCell="L6" sqref="L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codeName="Лист40">
    <tabColor rgb="FF92D050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sheetPr codeName="Лист41">
    <tabColor rgb="FF92D050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sheetPr codeName="Лист42">
    <tabColor rgb="FF92D050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sheetPr codeName="Лист43"/>
  <dimension ref="A1"/>
  <sheetViews>
    <sheetView workbookViewId="0">
      <selection activeCell="C6" sqref="C6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tabColor rgb="FFFF0000"/>
  </sheetPr>
  <dimension ref="A1"/>
  <sheetViews>
    <sheetView workbookViewId="0">
      <selection activeCell="L6" sqref="L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tabColor rgb="FFFF0000"/>
  </sheetPr>
  <dimension ref="A1"/>
  <sheetViews>
    <sheetView workbookViewId="0">
      <selection activeCell="L6" sqref="L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tabColor rgb="FFFF0000"/>
  </sheetPr>
  <dimension ref="A1"/>
  <sheetViews>
    <sheetView workbookViewId="0">
      <selection activeCell="L6" sqref="L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tabColor rgb="FFFF0000"/>
  </sheetPr>
  <dimension ref="A1"/>
  <sheetViews>
    <sheetView workbookViewId="0">
      <selection activeCell="L6" sqref="L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tabColor rgb="FFFF0000"/>
  </sheetPr>
  <dimension ref="A1"/>
  <sheetViews>
    <sheetView workbookViewId="0">
      <selection activeCell="L6" sqref="L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43</vt:i4>
      </vt:variant>
    </vt:vector>
  </HeadingPairs>
  <TitlesOfParts>
    <vt:vector size="43" baseType="lpstr">
      <vt:lpstr>Свод итог</vt:lpstr>
      <vt:lpstr>01</vt:lpstr>
      <vt:lpstr>02</vt:lpstr>
      <vt:lpstr>03</vt:lpstr>
      <vt:lpstr>04</vt:lpstr>
      <vt:lpstr>05</vt:lpstr>
      <vt:lpstr>06</vt:lpstr>
      <vt:lpstr>07</vt:lpstr>
      <vt:lpstr>08</vt:lpstr>
      <vt:lpstr>1а</vt:lpstr>
      <vt:lpstr>2а</vt:lpstr>
      <vt:lpstr>3а</vt:lpstr>
      <vt:lpstr>4а</vt:lpstr>
      <vt:lpstr>5а</vt:lpstr>
      <vt:lpstr>6а</vt:lpstr>
      <vt:lpstr>7а</vt:lpstr>
      <vt:lpstr>8а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цкт 1</vt:lpstr>
      <vt:lpstr>цкт 2</vt:lpstr>
      <vt:lpstr>цкт 3</vt:lpstr>
      <vt:lpstr>Свод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2017-08-16T07:25:16Z</dcterms:modified>
</cp:coreProperties>
</file>