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270"/>
  </bookViews>
  <sheets>
    <sheet name="Лист1" sheetId="2" r:id="rId1"/>
    <sheet name="Лист4" sheetId="1" r:id="rId2"/>
  </sheets>
  <definedNames>
    <definedName name="Act" localSheetId="1">#REF!</definedName>
    <definedName name="Act">#REF!</definedName>
    <definedName name="Act_vs_Stock" localSheetId="1">#REF!</definedName>
    <definedName name="Act_vs_Stock">#REF!</definedName>
    <definedName name="BBk" localSheetId="1">#REF!</definedName>
    <definedName name="BBk">#REF!</definedName>
    <definedName name="Low_Act_vs_Sale" localSheetId="1">#REF!</definedName>
    <definedName name="Low_Act_vs_Sale">#REF!</definedName>
    <definedName name="Normal" localSheetId="1">#REF!</definedName>
    <definedName name="Normal">#REF!</definedName>
    <definedName name="OOS" localSheetId="1">#REF!</definedName>
    <definedName name="OOS">#REF!</definedName>
    <definedName name="solver_adj" localSheetId="1" hidden="1">Лист4!$P$4:$Q$4</definedName>
    <definedName name="solver_cvg" localSheetId="1" hidden="1">0.0001</definedName>
    <definedName name="solver_drv" localSheetId="1" hidden="1">1</definedName>
    <definedName name="solver_eng" localSheetId="1" hidden="1">3</definedName>
    <definedName name="solver_est" localSheetId="1" hidden="1">1</definedName>
    <definedName name="solver_itr" localSheetId="1" hidden="1">2147483647</definedName>
    <definedName name="solver_lhs1" localSheetId="1" hidden="1">Лист4!$P$4:$Q$4</definedName>
    <definedName name="solver_lhs2" localSheetId="1" hidden="1">Лист4!$P$4:$Q$4</definedName>
    <definedName name="solver_lhs3" localSheetId="1" hidden="1">Лист4!$P$4:$Q$4</definedName>
    <definedName name="solver_lhs4" localSheetId="1" hidden="1">Лист4!$R$4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4</definedName>
    <definedName name="solver_nwt" localSheetId="1" hidden="1">1</definedName>
    <definedName name="solver_opt" localSheetId="1" hidden="1">Лист4!$Z$4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4</definedName>
    <definedName name="solver_rel3" localSheetId="1" hidden="1">3</definedName>
    <definedName name="solver_rel4" localSheetId="1" hidden="1">1</definedName>
    <definedName name="solver_rhs1" localSheetId="1" hidden="1">11</definedName>
    <definedName name="solver_rhs2" localSheetId="1" hidden="1">целое</definedName>
    <definedName name="solver_rhs3" localSheetId="1" hidden="1">1</definedName>
    <definedName name="solver_rhs4" localSheetId="1" hidden="1">12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  <definedName name="Top_Act_vs_Sale" localSheetId="1">#REF!</definedName>
    <definedName name="Top_Act_vs_Sale">#REF!</definedName>
    <definedName name="ДекКф" localSheetId="1">#REF!</definedName>
    <definedName name="ДекКф">#REF!</definedName>
    <definedName name="Янвкф" localSheetId="1">#REF!</definedName>
    <definedName name="Янвкф">#REF!</definedName>
  </definedNames>
  <calcPr calcId="145621"/>
</workbook>
</file>

<file path=xl/calcChain.xml><?xml version="1.0" encoding="utf-8"?>
<calcChain xmlns="http://schemas.openxmlformats.org/spreadsheetml/2006/main">
  <c r="C4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7" i="2"/>
  <c r="C3" i="2" s="1"/>
  <c r="R8" i="2"/>
  <c r="R9" i="2"/>
  <c r="R10" i="2"/>
  <c r="R11" i="2"/>
  <c r="R12" i="2"/>
  <c r="R7" i="2"/>
  <c r="L27" i="2"/>
  <c r="L23" i="2"/>
  <c r="L19" i="2"/>
  <c r="L15" i="2"/>
  <c r="L11" i="2"/>
  <c r="L7" i="2"/>
  <c r="L10" i="1"/>
  <c r="I10" i="1"/>
  <c r="F10" i="1"/>
  <c r="C10" i="1"/>
  <c r="C24" i="2" l="1"/>
  <c r="C13" i="2"/>
  <c r="C28" i="2"/>
  <c r="C8" i="2"/>
  <c r="C16" i="2"/>
  <c r="C20" i="2"/>
  <c r="C9" i="2"/>
  <c r="C17" i="2"/>
  <c r="C12" i="2"/>
  <c r="C27" i="2"/>
  <c r="C21" i="2"/>
  <c r="C25" i="2"/>
  <c r="C29" i="2"/>
  <c r="C10" i="2"/>
  <c r="C14" i="2"/>
  <c r="C18" i="2"/>
  <c r="C22" i="2"/>
  <c r="C26" i="2"/>
  <c r="C30" i="2"/>
  <c r="C7" i="2"/>
  <c r="D4" i="2" s="1"/>
  <c r="C11" i="2"/>
  <c r="C15" i="2"/>
  <c r="C19" i="2"/>
  <c r="C23" i="2"/>
  <c r="N4" i="1"/>
  <c r="R4" i="1"/>
  <c r="T4" i="1"/>
  <c r="V4" i="1"/>
  <c r="W4" i="1"/>
  <c r="X4" i="1"/>
  <c r="X3" i="1"/>
  <c r="W3" i="1"/>
  <c r="V3" i="1"/>
  <c r="R3" i="1"/>
  <c r="N3" i="1"/>
  <c r="T3" i="1" s="1"/>
  <c r="D3" i="2" l="1"/>
  <c r="Z4" i="1"/>
  <c r="Z3" i="1"/>
  <c r="D30" i="2" l="1"/>
  <c r="D26" i="2"/>
  <c r="D22" i="2"/>
  <c r="D18" i="2"/>
  <c r="D14" i="2"/>
  <c r="D10" i="2"/>
  <c r="D29" i="2"/>
  <c r="D25" i="2"/>
  <c r="D21" i="2"/>
  <c r="D13" i="2"/>
  <c r="D28" i="2"/>
  <c r="D24" i="2"/>
  <c r="D20" i="2"/>
  <c r="D16" i="2"/>
  <c r="D12" i="2"/>
  <c r="D8" i="2"/>
  <c r="D27" i="2"/>
  <c r="D23" i="2"/>
  <c r="D19" i="2"/>
  <c r="D15" i="2"/>
  <c r="D11" i="2"/>
  <c r="D7" i="2"/>
  <c r="D17" i="2"/>
  <c r="D9" i="2"/>
  <c r="E4" i="2" l="1"/>
  <c r="E3" i="2"/>
  <c r="E28" i="2" l="1"/>
  <c r="E24" i="2"/>
  <c r="E20" i="2"/>
  <c r="E16" i="2"/>
  <c r="E12" i="2"/>
  <c r="E8" i="2"/>
  <c r="E27" i="2"/>
  <c r="E19" i="2"/>
  <c r="E15" i="2"/>
  <c r="E11" i="2"/>
  <c r="E30" i="2"/>
  <c r="E26" i="2"/>
  <c r="E22" i="2"/>
  <c r="E18" i="2"/>
  <c r="E14" i="2"/>
  <c r="E10" i="2"/>
  <c r="E29" i="2"/>
  <c r="E25" i="2"/>
  <c r="E21" i="2"/>
  <c r="E17" i="2"/>
  <c r="E13" i="2"/>
  <c r="E9" i="2"/>
  <c r="E23" i="2"/>
  <c r="E7" i="2"/>
  <c r="F4" i="2" l="1"/>
  <c r="F3" i="2"/>
  <c r="F30" i="2" l="1"/>
  <c r="F26" i="2"/>
  <c r="F22" i="2"/>
  <c r="F18" i="2"/>
  <c r="F14" i="2"/>
  <c r="F10" i="2"/>
  <c r="F29" i="2"/>
  <c r="F25" i="2"/>
  <c r="F21" i="2"/>
  <c r="F17" i="2"/>
  <c r="F13" i="2"/>
  <c r="F9" i="2"/>
  <c r="F28" i="2"/>
  <c r="F24" i="2"/>
  <c r="F20" i="2"/>
  <c r="F16" i="2"/>
  <c r="F12" i="2"/>
  <c r="F8" i="2"/>
  <c r="F27" i="2"/>
  <c r="F23" i="2"/>
  <c r="F19" i="2"/>
  <c r="F15" i="2"/>
  <c r="F11" i="2"/>
  <c r="F7" i="2"/>
  <c r="G4" i="2" l="1"/>
  <c r="G3" i="2"/>
  <c r="G28" i="2" l="1"/>
  <c r="G24" i="2"/>
  <c r="G20" i="2"/>
  <c r="G16" i="2"/>
  <c r="G12" i="2"/>
  <c r="G8" i="2"/>
  <c r="G27" i="2"/>
  <c r="G23" i="2"/>
  <c r="G19" i="2"/>
  <c r="G15" i="2"/>
  <c r="G11" i="2"/>
  <c r="G7" i="2"/>
  <c r="G30" i="2"/>
  <c r="G26" i="2"/>
  <c r="G22" i="2"/>
  <c r="G18" i="2"/>
  <c r="G14" i="2"/>
  <c r="G10" i="2"/>
  <c r="G29" i="2"/>
  <c r="G25" i="2"/>
  <c r="G21" i="2"/>
  <c r="G17" i="2"/>
  <c r="G13" i="2"/>
  <c r="G9" i="2"/>
  <c r="H4" i="2" l="1"/>
  <c r="H3" i="2"/>
</calcChain>
</file>

<file path=xl/sharedStrings.xml><?xml version="1.0" encoding="utf-8"?>
<sst xmlns="http://schemas.openxmlformats.org/spreadsheetml/2006/main" count="26" uniqueCount="25">
  <si>
    <t>a</t>
  </si>
  <si>
    <t>b</t>
  </si>
  <si>
    <t>с</t>
  </si>
  <si>
    <t>макс</t>
  </si>
  <si>
    <t>подбор параметра a, b</t>
  </si>
  <si>
    <t>исх данные</t>
  </si>
  <si>
    <t>критерий</t>
  </si>
  <si>
    <t>Data</t>
  </si>
  <si>
    <t>центр</t>
  </si>
  <si>
    <t>№0</t>
  </si>
  <si>
    <t>Разница</t>
  </si>
  <si>
    <t>№</t>
  </si>
  <si>
    <t>Вес</t>
  </si>
  <si>
    <t>Кластер (приб. 0)</t>
  </si>
  <si>
    <t>№1</t>
  </si>
  <si>
    <t>№2</t>
  </si>
  <si>
    <t>№3</t>
  </si>
  <si>
    <t>№4</t>
  </si>
  <si>
    <t>№5</t>
  </si>
  <si>
    <t>№6</t>
  </si>
  <si>
    <t>Кластер (приб. 1)</t>
  </si>
  <si>
    <t>Кластер (приб. 2)</t>
  </si>
  <si>
    <t>Кластер (приб. 3)</t>
  </si>
  <si>
    <t>Кластер (приб. 4)</t>
  </si>
  <si>
    <t>Кластер (приб.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</si>
</sst>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4" fontId="0" fillId="0" borderId="0" xfId="0" applyNumberFormat="1" applyFill="1"/>
    <xf numFmtId="4" fontId="0" fillId="3" borderId="0" xfId="0" applyNumberFormat="1" applyFill="1"/>
    <xf numFmtId="4" fontId="0" fillId="0" borderId="0" xfId="0" applyNumberForma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Лист1!$R$7:$R$12</c:f>
              <c:numCache>
                <c:formatCode>General</c:formatCode>
                <c:ptCount val="6"/>
                <c:pt idx="0">
                  <c:v>53.666666666666664</c:v>
                </c:pt>
                <c:pt idx="1">
                  <c:v>14.636363636363637</c:v>
                </c:pt>
                <c:pt idx="2">
                  <c:v>8.0500000000000007</c:v>
                </c:pt>
                <c:pt idx="3">
                  <c:v>10.733333333333333</c:v>
                </c:pt>
                <c:pt idx="4">
                  <c:v>7.666666666666667</c:v>
                </c:pt>
                <c:pt idx="5">
                  <c:v>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0624"/>
        <c:axId val="137794304"/>
      </c:lineChart>
      <c:catAx>
        <c:axId val="12049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7794304"/>
        <c:crosses val="autoZero"/>
        <c:auto val="1"/>
        <c:lblAlgn val="ctr"/>
        <c:lblOffset val="100"/>
        <c:noMultiLvlLbl val="0"/>
      </c:catAx>
      <c:valAx>
        <c:axId val="13779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90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Лист4!$A$3:$L$3</c:f>
              <c:numCache>
                <c:formatCode>#,##0.00</c:formatCode>
                <c:ptCount val="12"/>
                <c:pt idx="0">
                  <c:v>126</c:v>
                </c:pt>
                <c:pt idx="1">
                  <c:v>180</c:v>
                </c:pt>
                <c:pt idx="2">
                  <c:v>270</c:v>
                </c:pt>
                <c:pt idx="3">
                  <c:v>366</c:v>
                </c:pt>
                <c:pt idx="4">
                  <c:v>390</c:v>
                </c:pt>
                <c:pt idx="5">
                  <c:v>462</c:v>
                </c:pt>
                <c:pt idx="6">
                  <c:v>516</c:v>
                </c:pt>
                <c:pt idx="7">
                  <c:v>588</c:v>
                </c:pt>
                <c:pt idx="8">
                  <c:v>786</c:v>
                </c:pt>
                <c:pt idx="9">
                  <c:v>870</c:v>
                </c:pt>
                <c:pt idx="10">
                  <c:v>924</c:v>
                </c:pt>
                <c:pt idx="11">
                  <c:v>1086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56064"/>
        <c:axId val="136966528"/>
      </c:lineChart>
      <c:catAx>
        <c:axId val="3965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6966528"/>
        <c:crosses val="autoZero"/>
        <c:auto val="1"/>
        <c:lblAlgn val="ctr"/>
        <c:lblOffset val="100"/>
        <c:noMultiLvlLbl val="0"/>
      </c:catAx>
      <c:valAx>
        <c:axId val="13696652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9656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15</xdr:row>
      <xdr:rowOff>80962</xdr:rowOff>
    </xdr:from>
    <xdr:to>
      <xdr:col>21</xdr:col>
      <xdr:colOff>133350</xdr:colOff>
      <xdr:row>29</xdr:row>
      <xdr:rowOff>157162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13</xdr:row>
      <xdr:rowOff>147637</xdr:rowOff>
    </xdr:from>
    <xdr:to>
      <xdr:col>18</xdr:col>
      <xdr:colOff>361950</xdr:colOff>
      <xdr:row>28</xdr:row>
      <xdr:rowOff>33337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0"/>
  <sheetViews>
    <sheetView tabSelected="1" workbookViewId="0">
      <selection activeCell="H19" sqref="H19"/>
    </sheetView>
  </sheetViews>
  <sheetFormatPr defaultRowHeight="15" x14ac:dyDescent="0.25"/>
  <cols>
    <col min="2" max="6" width="16.85546875" bestFit="1" customWidth="1"/>
    <col min="7" max="7" width="15.5703125" bestFit="1" customWidth="1"/>
  </cols>
  <sheetData>
    <row r="2" spans="1:18" x14ac:dyDescent="0.25">
      <c r="A2" t="s">
        <v>8</v>
      </c>
      <c r="B2" t="s">
        <v>9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</row>
    <row r="3" spans="1:18" x14ac:dyDescent="0.25">
      <c r="A3">
        <v>1</v>
      </c>
      <c r="B3">
        <v>132</v>
      </c>
      <c r="C3">
        <f>AVERAGEIF(B$7:B$30,$A$3,$A$7:$A$30)</f>
        <v>168.66666666666666</v>
      </c>
      <c r="D3">
        <f>AVERAGEIF(C$7:C$30,$A$3,$A$7:$A$30)</f>
        <v>204.5</v>
      </c>
      <c r="E3">
        <f>AVERAGEIF(D$7:D$30,$A$3,$A$7:$A$30)</f>
        <v>229.71428571428572</v>
      </c>
      <c r="F3">
        <f>AVERAGEIF(E$7:E$30,$A$3,$A$7:$A$30)</f>
        <v>243.2</v>
      </c>
      <c r="G3">
        <f>AVERAGEIF(F$7:F$30,$A$3,$A$7:$A$30)</f>
        <v>256.875</v>
      </c>
      <c r="H3">
        <f>AVERAGEIF(G$7:G$30,$A$3,$A$7:$A$30)</f>
        <v>256.875</v>
      </c>
    </row>
    <row r="4" spans="1:18" x14ac:dyDescent="0.25">
      <c r="A4">
        <v>2</v>
      </c>
      <c r="B4">
        <v>372</v>
      </c>
      <c r="C4">
        <f>AVERAGEIF(B$7:B$30,$A$4,$A$7:$A$30)</f>
        <v>567.20000000000005</v>
      </c>
      <c r="D4">
        <f>AVERAGEIF(C$7:C$30,$A$4,$A$7:$A$30)</f>
        <v>631</v>
      </c>
      <c r="E4">
        <f>AVERAGEIF(D$7:D$30,$A$4,$A$7:$A$30)</f>
        <v>681</v>
      </c>
      <c r="F4">
        <f>AVERAGEIF(E$7:E$30,$A$4,$A$7:$A$30)</f>
        <v>708.66666666666663</v>
      </c>
      <c r="G4">
        <f>AVERAGEIF(F$7:F$30,$A$4,$A$7:$A$30)</f>
        <v>739.5</v>
      </c>
      <c r="H4">
        <f>AVERAGEIF(G$7:G$30,$A$4,$A$7:$A$30)</f>
        <v>739.5</v>
      </c>
    </row>
    <row r="6" spans="1:18" x14ac:dyDescent="0.25">
      <c r="A6" t="s">
        <v>7</v>
      </c>
      <c r="B6" t="s">
        <v>13</v>
      </c>
      <c r="C6" t="s">
        <v>20</v>
      </c>
      <c r="D6" t="s">
        <v>21</v>
      </c>
      <c r="E6" t="s">
        <v>22</v>
      </c>
      <c r="F6" t="s">
        <v>23</v>
      </c>
      <c r="G6" t="s">
        <v>24</v>
      </c>
      <c r="L6" t="s">
        <v>10</v>
      </c>
      <c r="P6" t="s">
        <v>11</v>
      </c>
      <c r="Q6" t="s">
        <v>10</v>
      </c>
      <c r="R6" t="s">
        <v>12</v>
      </c>
    </row>
    <row r="7" spans="1:18" x14ac:dyDescent="0.25">
      <c r="A7">
        <v>120</v>
      </c>
      <c r="B7">
        <f>IF(ABS($A7-B$3)&lt;ABS($A7-B$4),$A$3,$A$4)</f>
        <v>1</v>
      </c>
      <c r="C7">
        <f>IF(ABS($A7-C$3)&lt;ABS($A7-C$4),$A$3,$A$4)</f>
        <v>1</v>
      </c>
      <c r="D7">
        <f>IF(ABS($A7-D$3)&lt;ABS($A7-D$4),$A$3,$A$4)</f>
        <v>1</v>
      </c>
      <c r="E7">
        <f>IF(ABS($A7-E$3)&lt;ABS($A7-E$4),$A$3,$A$4)</f>
        <v>1</v>
      </c>
      <c r="F7">
        <f>IF(ABS($A7-F$3)&lt;ABS($A7-F$4),$A$3,$A$4)</f>
        <v>1</v>
      </c>
      <c r="G7">
        <f>IF(ABS($A7-G$3)&lt;ABS($A7-G$4),$A$3,$A$4)</f>
        <v>1</v>
      </c>
      <c r="L7">
        <f>A10-A7</f>
        <v>18</v>
      </c>
      <c r="P7">
        <v>1</v>
      </c>
      <c r="Q7">
        <v>18</v>
      </c>
      <c r="R7">
        <f>966/Q7</f>
        <v>53.666666666666664</v>
      </c>
    </row>
    <row r="8" spans="1:18" x14ac:dyDescent="0.25">
      <c r="A8">
        <v>126</v>
      </c>
      <c r="B8">
        <f t="shared" ref="B8:G30" si="0">IF(ABS($A8-B$3)&lt;ABS($A8-B$4),$A$3,$A$4)</f>
        <v>1</v>
      </c>
      <c r="C8">
        <f t="shared" si="0"/>
        <v>1</v>
      </c>
      <c r="D8">
        <f t="shared" si="0"/>
        <v>1</v>
      </c>
      <c r="E8">
        <f t="shared" si="0"/>
        <v>1</v>
      </c>
      <c r="F8">
        <f t="shared" si="0"/>
        <v>1</v>
      </c>
      <c r="G8">
        <f t="shared" si="0"/>
        <v>1</v>
      </c>
      <c r="P8">
        <v>2</v>
      </c>
      <c r="Q8">
        <v>66</v>
      </c>
      <c r="R8">
        <f t="shared" ref="R8:R12" si="1">966/Q8</f>
        <v>14.636363636363637</v>
      </c>
    </row>
    <row r="9" spans="1:18" x14ac:dyDescent="0.25">
      <c r="A9">
        <v>132</v>
      </c>
      <c r="B9">
        <f t="shared" si="0"/>
        <v>1</v>
      </c>
      <c r="C9">
        <f t="shared" si="0"/>
        <v>1</v>
      </c>
      <c r="D9">
        <f t="shared" si="0"/>
        <v>1</v>
      </c>
      <c r="E9">
        <f t="shared" si="0"/>
        <v>1</v>
      </c>
      <c r="F9">
        <f t="shared" si="0"/>
        <v>1</v>
      </c>
      <c r="G9">
        <f t="shared" si="0"/>
        <v>1</v>
      </c>
      <c r="P9">
        <v>3</v>
      </c>
      <c r="Q9">
        <v>120</v>
      </c>
      <c r="R9">
        <f t="shared" si="1"/>
        <v>8.0500000000000007</v>
      </c>
    </row>
    <row r="10" spans="1:18" x14ac:dyDescent="0.25">
      <c r="A10">
        <v>138</v>
      </c>
      <c r="B10">
        <f t="shared" si="0"/>
        <v>1</v>
      </c>
      <c r="C10">
        <f t="shared" si="0"/>
        <v>1</v>
      </c>
      <c r="D10">
        <f t="shared" si="0"/>
        <v>1</v>
      </c>
      <c r="E10">
        <f t="shared" si="0"/>
        <v>1</v>
      </c>
      <c r="F10">
        <f t="shared" si="0"/>
        <v>1</v>
      </c>
      <c r="G10">
        <f t="shared" si="0"/>
        <v>1</v>
      </c>
      <c r="P10">
        <v>4</v>
      </c>
      <c r="Q10">
        <v>90</v>
      </c>
      <c r="R10">
        <f t="shared" si="1"/>
        <v>10.733333333333333</v>
      </c>
    </row>
    <row r="11" spans="1:18" x14ac:dyDescent="0.25">
      <c r="A11">
        <v>150</v>
      </c>
      <c r="B11">
        <f t="shared" si="0"/>
        <v>1</v>
      </c>
      <c r="C11">
        <f t="shared" si="0"/>
        <v>1</v>
      </c>
      <c r="D11">
        <f t="shared" si="0"/>
        <v>1</v>
      </c>
      <c r="E11">
        <f t="shared" si="0"/>
        <v>1</v>
      </c>
      <c r="F11">
        <f t="shared" si="0"/>
        <v>1</v>
      </c>
      <c r="G11">
        <f t="shared" si="0"/>
        <v>1</v>
      </c>
      <c r="L11">
        <f>A14-A11</f>
        <v>66</v>
      </c>
      <c r="P11">
        <v>5</v>
      </c>
      <c r="Q11">
        <v>126</v>
      </c>
      <c r="R11">
        <f t="shared" si="1"/>
        <v>7.666666666666667</v>
      </c>
    </row>
    <row r="12" spans="1:18" x14ac:dyDescent="0.25">
      <c r="A12">
        <v>180</v>
      </c>
      <c r="B12">
        <f t="shared" si="0"/>
        <v>1</v>
      </c>
      <c r="C12">
        <f t="shared" si="0"/>
        <v>1</v>
      </c>
      <c r="D12">
        <f t="shared" si="0"/>
        <v>1</v>
      </c>
      <c r="E12">
        <f t="shared" si="0"/>
        <v>1</v>
      </c>
      <c r="F12">
        <f t="shared" si="0"/>
        <v>1</v>
      </c>
      <c r="G12">
        <f t="shared" si="0"/>
        <v>1</v>
      </c>
      <c r="P12">
        <v>6</v>
      </c>
      <c r="Q12">
        <v>300</v>
      </c>
      <c r="R12">
        <f t="shared" si="1"/>
        <v>3.22</v>
      </c>
    </row>
    <row r="13" spans="1:18" x14ac:dyDescent="0.25">
      <c r="A13">
        <v>210</v>
      </c>
      <c r="B13">
        <f t="shared" si="0"/>
        <v>1</v>
      </c>
      <c r="C13">
        <f t="shared" si="0"/>
        <v>1</v>
      </c>
      <c r="D13">
        <f t="shared" si="0"/>
        <v>1</v>
      </c>
      <c r="E13">
        <f t="shared" si="0"/>
        <v>1</v>
      </c>
      <c r="F13">
        <f t="shared" si="0"/>
        <v>1</v>
      </c>
      <c r="G13">
        <f t="shared" si="0"/>
        <v>1</v>
      </c>
    </row>
    <row r="14" spans="1:18" x14ac:dyDescent="0.25">
      <c r="A14">
        <v>216</v>
      </c>
      <c r="B14">
        <f t="shared" si="0"/>
        <v>1</v>
      </c>
      <c r="C14">
        <f t="shared" si="0"/>
        <v>1</v>
      </c>
      <c r="D14">
        <f t="shared" si="0"/>
        <v>1</v>
      </c>
      <c r="E14">
        <f t="shared" si="0"/>
        <v>1</v>
      </c>
      <c r="F14">
        <f t="shared" si="0"/>
        <v>1</v>
      </c>
      <c r="G14">
        <f t="shared" si="0"/>
        <v>1</v>
      </c>
    </row>
    <row r="15" spans="1:18" x14ac:dyDescent="0.25">
      <c r="A15">
        <v>246</v>
      </c>
      <c r="B15">
        <f t="shared" si="0"/>
        <v>1</v>
      </c>
      <c r="C15">
        <f t="shared" si="0"/>
        <v>1</v>
      </c>
      <c r="D15">
        <f t="shared" si="0"/>
        <v>1</v>
      </c>
      <c r="E15">
        <f t="shared" si="0"/>
        <v>1</v>
      </c>
      <c r="F15">
        <f t="shared" si="0"/>
        <v>1</v>
      </c>
      <c r="G15">
        <f t="shared" si="0"/>
        <v>1</v>
      </c>
      <c r="L15">
        <f>A18-A15</f>
        <v>120</v>
      </c>
    </row>
    <row r="16" spans="1:18" x14ac:dyDescent="0.25">
      <c r="A16">
        <v>270</v>
      </c>
      <c r="B16">
        <f t="shared" si="0"/>
        <v>2</v>
      </c>
      <c r="C16">
        <f t="shared" si="0"/>
        <v>1</v>
      </c>
      <c r="D16">
        <f t="shared" si="0"/>
        <v>1</v>
      </c>
      <c r="E16">
        <f t="shared" si="0"/>
        <v>1</v>
      </c>
      <c r="F16">
        <f t="shared" si="0"/>
        <v>1</v>
      </c>
      <c r="G16">
        <f t="shared" si="0"/>
        <v>1</v>
      </c>
    </row>
    <row r="17" spans="1:12" x14ac:dyDescent="0.25">
      <c r="A17">
        <v>300</v>
      </c>
      <c r="B17">
        <f t="shared" si="0"/>
        <v>2</v>
      </c>
      <c r="C17">
        <f t="shared" si="0"/>
        <v>1</v>
      </c>
      <c r="D17">
        <f t="shared" si="0"/>
        <v>1</v>
      </c>
      <c r="E17">
        <f t="shared" si="0"/>
        <v>1</v>
      </c>
      <c r="F17">
        <f t="shared" si="0"/>
        <v>1</v>
      </c>
      <c r="G17">
        <f t="shared" si="0"/>
        <v>1</v>
      </c>
    </row>
    <row r="18" spans="1:12" x14ac:dyDescent="0.25">
      <c r="A18">
        <v>366</v>
      </c>
      <c r="B18">
        <f t="shared" si="0"/>
        <v>2</v>
      </c>
      <c r="C18">
        <f t="shared" si="0"/>
        <v>1</v>
      </c>
      <c r="D18">
        <f t="shared" si="0"/>
        <v>1</v>
      </c>
      <c r="E18">
        <f t="shared" si="0"/>
        <v>1</v>
      </c>
      <c r="F18">
        <f t="shared" si="0"/>
        <v>1</v>
      </c>
      <c r="G18">
        <f t="shared" si="0"/>
        <v>1</v>
      </c>
    </row>
    <row r="19" spans="1:12" x14ac:dyDescent="0.25">
      <c r="A19">
        <v>372</v>
      </c>
      <c r="B19">
        <f t="shared" si="0"/>
        <v>2</v>
      </c>
      <c r="C19">
        <f t="shared" si="0"/>
        <v>2</v>
      </c>
      <c r="D19">
        <f t="shared" si="0"/>
        <v>1</v>
      </c>
      <c r="E19">
        <f t="shared" si="0"/>
        <v>1</v>
      </c>
      <c r="F19">
        <f t="shared" si="0"/>
        <v>1</v>
      </c>
      <c r="G19">
        <f t="shared" si="0"/>
        <v>1</v>
      </c>
      <c r="L19">
        <f>A22-A19</f>
        <v>90</v>
      </c>
    </row>
    <row r="20" spans="1:12" x14ac:dyDescent="0.25">
      <c r="A20">
        <v>390</v>
      </c>
      <c r="B20">
        <f t="shared" si="0"/>
        <v>2</v>
      </c>
      <c r="C20">
        <f t="shared" si="0"/>
        <v>2</v>
      </c>
      <c r="D20">
        <f t="shared" si="0"/>
        <v>1</v>
      </c>
      <c r="E20">
        <f t="shared" si="0"/>
        <v>1</v>
      </c>
      <c r="F20">
        <f t="shared" si="0"/>
        <v>1</v>
      </c>
      <c r="G20">
        <f t="shared" si="0"/>
        <v>1</v>
      </c>
    </row>
    <row r="21" spans="1:12" x14ac:dyDescent="0.25">
      <c r="A21">
        <v>432</v>
      </c>
      <c r="B21">
        <f t="shared" si="0"/>
        <v>2</v>
      </c>
      <c r="C21">
        <f t="shared" si="0"/>
        <v>2</v>
      </c>
      <c r="D21">
        <f t="shared" si="0"/>
        <v>2</v>
      </c>
      <c r="E21">
        <f t="shared" si="0"/>
        <v>1</v>
      </c>
      <c r="F21">
        <f t="shared" si="0"/>
        <v>1</v>
      </c>
      <c r="G21">
        <f t="shared" si="0"/>
        <v>1</v>
      </c>
    </row>
    <row r="22" spans="1:12" x14ac:dyDescent="0.25">
      <c r="A22">
        <v>462</v>
      </c>
      <c r="B22">
        <f t="shared" si="0"/>
        <v>2</v>
      </c>
      <c r="C22">
        <f t="shared" si="0"/>
        <v>2</v>
      </c>
      <c r="D22">
        <f t="shared" si="0"/>
        <v>2</v>
      </c>
      <c r="E22">
        <f t="shared" si="0"/>
        <v>2</v>
      </c>
      <c r="F22">
        <f t="shared" si="0"/>
        <v>1</v>
      </c>
      <c r="G22">
        <f t="shared" si="0"/>
        <v>1</v>
      </c>
    </row>
    <row r="23" spans="1:12" x14ac:dyDescent="0.25">
      <c r="A23">
        <v>510</v>
      </c>
      <c r="B23">
        <f t="shared" si="0"/>
        <v>2</v>
      </c>
      <c r="C23">
        <f t="shared" si="0"/>
        <v>2</v>
      </c>
      <c r="D23">
        <f t="shared" si="0"/>
        <v>2</v>
      </c>
      <c r="E23">
        <f t="shared" si="0"/>
        <v>2</v>
      </c>
      <c r="F23">
        <f t="shared" si="0"/>
        <v>2</v>
      </c>
      <c r="G23">
        <f t="shared" si="0"/>
        <v>2</v>
      </c>
      <c r="L23">
        <f>A26-A23</f>
        <v>126</v>
      </c>
    </row>
    <row r="24" spans="1:12" x14ac:dyDescent="0.25">
      <c r="A24">
        <v>516</v>
      </c>
      <c r="B24">
        <f t="shared" si="0"/>
        <v>2</v>
      </c>
      <c r="C24">
        <f t="shared" si="0"/>
        <v>2</v>
      </c>
      <c r="D24">
        <f t="shared" si="0"/>
        <v>2</v>
      </c>
      <c r="E24">
        <f t="shared" si="0"/>
        <v>2</v>
      </c>
      <c r="F24">
        <f t="shared" si="0"/>
        <v>2</v>
      </c>
      <c r="G24">
        <f t="shared" si="0"/>
        <v>2</v>
      </c>
    </row>
    <row r="25" spans="1:12" x14ac:dyDescent="0.25">
      <c r="A25">
        <v>588</v>
      </c>
      <c r="B25">
        <f t="shared" si="0"/>
        <v>2</v>
      </c>
      <c r="C25">
        <f t="shared" si="0"/>
        <v>2</v>
      </c>
      <c r="D25">
        <f t="shared" si="0"/>
        <v>2</v>
      </c>
      <c r="E25">
        <f t="shared" si="0"/>
        <v>2</v>
      </c>
      <c r="F25">
        <f t="shared" si="0"/>
        <v>2</v>
      </c>
      <c r="G25">
        <f t="shared" si="0"/>
        <v>2</v>
      </c>
    </row>
    <row r="26" spans="1:12" x14ac:dyDescent="0.25">
      <c r="A26">
        <v>636</v>
      </c>
      <c r="B26">
        <f t="shared" si="0"/>
        <v>2</v>
      </c>
      <c r="C26">
        <f t="shared" si="0"/>
        <v>2</v>
      </c>
      <c r="D26">
        <f t="shared" si="0"/>
        <v>2</v>
      </c>
      <c r="E26">
        <f t="shared" si="0"/>
        <v>2</v>
      </c>
      <c r="F26">
        <f t="shared" si="0"/>
        <v>2</v>
      </c>
      <c r="G26">
        <f t="shared" si="0"/>
        <v>2</v>
      </c>
    </row>
    <row r="27" spans="1:12" x14ac:dyDescent="0.25">
      <c r="A27">
        <v>786</v>
      </c>
      <c r="B27">
        <f t="shared" si="0"/>
        <v>2</v>
      </c>
      <c r="C27">
        <f t="shared" si="0"/>
        <v>2</v>
      </c>
      <c r="D27">
        <f t="shared" si="0"/>
        <v>2</v>
      </c>
      <c r="E27">
        <f t="shared" si="0"/>
        <v>2</v>
      </c>
      <c r="F27">
        <f t="shared" si="0"/>
        <v>2</v>
      </c>
      <c r="G27">
        <f t="shared" si="0"/>
        <v>2</v>
      </c>
      <c r="L27">
        <f>A30-A27</f>
        <v>300</v>
      </c>
    </row>
    <row r="28" spans="1:12" x14ac:dyDescent="0.25">
      <c r="A28">
        <v>870</v>
      </c>
      <c r="B28">
        <f t="shared" si="0"/>
        <v>2</v>
      </c>
      <c r="C28">
        <f t="shared" si="0"/>
        <v>2</v>
      </c>
      <c r="D28">
        <f t="shared" si="0"/>
        <v>2</v>
      </c>
      <c r="E28">
        <f t="shared" si="0"/>
        <v>2</v>
      </c>
      <c r="F28">
        <f t="shared" si="0"/>
        <v>2</v>
      </c>
      <c r="G28">
        <f t="shared" si="0"/>
        <v>2</v>
      </c>
    </row>
    <row r="29" spans="1:12" x14ac:dyDescent="0.25">
      <c r="A29">
        <v>924</v>
      </c>
      <c r="B29">
        <f t="shared" si="0"/>
        <v>2</v>
      </c>
      <c r="C29">
        <f t="shared" si="0"/>
        <v>2</v>
      </c>
      <c r="D29">
        <f t="shared" si="0"/>
        <v>2</v>
      </c>
      <c r="E29">
        <f t="shared" si="0"/>
        <v>2</v>
      </c>
      <c r="F29">
        <f t="shared" si="0"/>
        <v>2</v>
      </c>
      <c r="G29">
        <f t="shared" si="0"/>
        <v>2</v>
      </c>
    </row>
    <row r="30" spans="1:12" x14ac:dyDescent="0.25">
      <c r="A30">
        <v>1086</v>
      </c>
      <c r="B30">
        <f t="shared" si="0"/>
        <v>2</v>
      </c>
      <c r="C30">
        <f t="shared" si="0"/>
        <v>2</v>
      </c>
      <c r="D30">
        <f t="shared" si="0"/>
        <v>2</v>
      </c>
      <c r="E30">
        <f t="shared" si="0"/>
        <v>2</v>
      </c>
      <c r="F30">
        <f t="shared" si="0"/>
        <v>2</v>
      </c>
      <c r="G30">
        <f t="shared" si="0"/>
        <v>2</v>
      </c>
    </row>
  </sheetData>
  <sortState ref="A2:A25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selection activeCell="A3" sqref="A3:L4"/>
    </sheetView>
  </sheetViews>
  <sheetFormatPr defaultRowHeight="15" x14ac:dyDescent="0.25"/>
  <cols>
    <col min="1" max="21" width="9.140625" style="1"/>
    <col min="22" max="24" width="10" style="1" bestFit="1" customWidth="1"/>
    <col min="25" max="25" width="9.140625" style="1"/>
    <col min="26" max="26" width="10" style="1" bestFit="1" customWidth="1"/>
    <col min="27" max="16384" width="9.140625" style="1"/>
  </cols>
  <sheetData>
    <row r="1" spans="1:26" x14ac:dyDescent="0.25">
      <c r="P1" s="1" t="s">
        <v>4</v>
      </c>
      <c r="Z1" s="1" t="s">
        <v>6</v>
      </c>
    </row>
    <row r="2" spans="1:26" x14ac:dyDescent="0.25">
      <c r="A2" s="5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P2" s="1" t="s">
        <v>0</v>
      </c>
      <c r="Q2" s="1" t="s">
        <v>1</v>
      </c>
      <c r="T2" s="1" t="s">
        <v>2</v>
      </c>
      <c r="Z2" s="1" t="s">
        <v>3</v>
      </c>
    </row>
    <row r="3" spans="1:26" x14ac:dyDescent="0.25">
      <c r="A3" s="3">
        <v>126</v>
      </c>
      <c r="B3" s="3">
        <v>180</v>
      </c>
      <c r="C3" s="3">
        <v>270</v>
      </c>
      <c r="D3" s="3">
        <v>366</v>
      </c>
      <c r="E3" s="3">
        <v>390</v>
      </c>
      <c r="F3" s="3">
        <v>462</v>
      </c>
      <c r="G3" s="1">
        <v>516</v>
      </c>
      <c r="H3" s="1">
        <v>588</v>
      </c>
      <c r="I3" s="1">
        <v>786</v>
      </c>
      <c r="J3" s="1">
        <v>870</v>
      </c>
      <c r="K3" s="1">
        <v>924</v>
      </c>
      <c r="L3" s="1">
        <v>1086</v>
      </c>
      <c r="N3" s="1">
        <f>COUNT(A3:M3)</f>
        <v>12</v>
      </c>
      <c r="P3" s="2">
        <v>3</v>
      </c>
      <c r="Q3" s="2">
        <v>4</v>
      </c>
      <c r="R3" s="1">
        <f>SUM(P3:Q3)</f>
        <v>7</v>
      </c>
      <c r="T3" s="1">
        <f>N3-P3-Q3</f>
        <v>5</v>
      </c>
      <c r="V3" s="1">
        <f ca="1">(AVERAGE(OFFSET(A3,0,0,1,P3))-AVERAGE(A3:L3))^2*P3</f>
        <v>378075</v>
      </c>
      <c r="W3" s="1">
        <f ca="1">(AVERAGE(OFFSET(L3,0,1-Q3,1,Q3))-AVERAGE(A3:L3))^2*Q3</f>
        <v>546121</v>
      </c>
      <c r="X3" s="1">
        <f ca="1">(AVERAGE(OFFSET(A3,0,P3,1,N3-P3-Q3))-AVERAGE(A3:L3))^2*(COUNT(A3:M3)-P3-Q3)</f>
        <v>34113.800000000017</v>
      </c>
      <c r="Z3" s="4">
        <f ca="1">SUM(V3:X3)</f>
        <v>958309.8</v>
      </c>
    </row>
    <row r="4" spans="1:26" x14ac:dyDescent="0.25">
      <c r="A4" s="1">
        <v>120</v>
      </c>
      <c r="B4" s="1">
        <v>132</v>
      </c>
      <c r="C4" s="1">
        <v>138</v>
      </c>
      <c r="D4" s="1">
        <v>150</v>
      </c>
      <c r="E4" s="1">
        <v>210</v>
      </c>
      <c r="F4" s="1">
        <v>216</v>
      </c>
      <c r="G4" s="1">
        <v>246</v>
      </c>
      <c r="H4" s="1">
        <v>300</v>
      </c>
      <c r="I4" s="1">
        <v>372</v>
      </c>
      <c r="J4" s="1">
        <v>432</v>
      </c>
      <c r="K4" s="1">
        <v>510</v>
      </c>
      <c r="L4" s="1">
        <v>636</v>
      </c>
      <c r="N4" s="1">
        <f>COUNT(A4:M4)</f>
        <v>12</v>
      </c>
      <c r="P4" s="2">
        <v>7</v>
      </c>
      <c r="Q4" s="2">
        <v>2</v>
      </c>
      <c r="R4" s="1">
        <f>SUM(P4:Q4)</f>
        <v>9</v>
      </c>
      <c r="T4" s="1">
        <f>N4-P4-Q4</f>
        <v>3</v>
      </c>
      <c r="V4" s="1">
        <f ca="1">(AVERAGE(OFFSET(A4,0,0,1,P4))-AVERAGE(A4:L4))^2*P4</f>
        <v>93150.892857142855</v>
      </c>
      <c r="W4" s="1">
        <f ca="1">(AVERAGE(OFFSET(L4,0,1-Q4,1,Q4))-AVERAGE(A4:L4))^2*Q4</f>
        <v>161880.5</v>
      </c>
      <c r="X4" s="1">
        <f ca="1">(AVERAGE(OFFSET(A4,0,P4,1,N4-P4-Q4))-AVERAGE(A4:L4))^2*(COUNT(A4:M4)-P4-Q4)</f>
        <v>18960.75</v>
      </c>
      <c r="Z4" s="4">
        <f ca="1">SUM(V4:X4)</f>
        <v>273992.14285714284</v>
      </c>
    </row>
    <row r="10" spans="1:26" x14ac:dyDescent="0.25">
      <c r="C10" s="1">
        <f>C3-A3</f>
        <v>144</v>
      </c>
      <c r="F10" s="1">
        <f>F3-D3</f>
        <v>96</v>
      </c>
      <c r="I10" s="1">
        <f>I3-G3</f>
        <v>270</v>
      </c>
      <c r="L10" s="1">
        <f>L3-J3</f>
        <v>216</v>
      </c>
    </row>
  </sheetData>
  <sortState columnSort="1" ref="A4:L4">
    <sortCondition ref="A4:L4"/>
  </sortState>
  <mergeCells count="1">
    <mergeCell ref="A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Гриценко Андрей Владиславович</cp:lastModifiedBy>
  <dcterms:created xsi:type="dcterms:W3CDTF">2017-08-28T18:15:19Z</dcterms:created>
  <dcterms:modified xsi:type="dcterms:W3CDTF">2017-09-03T07:39:42Z</dcterms:modified>
</cp:coreProperties>
</file>