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savinovsky\Desktop\"/>
    </mc:Choice>
  </mc:AlternateContent>
  <bookViews>
    <workbookView xWindow="0" yWindow="0" windowWidth="24000" windowHeight="9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3" i="1"/>
  <c r="J24" i="1"/>
  <c r="J25" i="1"/>
  <c r="J26" i="1"/>
  <c r="J27" i="1"/>
  <c r="J28" i="1"/>
  <c r="J29" i="1"/>
  <c r="B2" i="1"/>
  <c r="C2" i="1" l="1"/>
  <c r="H15" i="1" s="1"/>
  <c r="J15" i="1" s="1"/>
  <c r="H14" i="1" l="1"/>
  <c r="J14" i="1" s="1"/>
  <c r="H18" i="1"/>
  <c r="I15" i="1"/>
  <c r="I14" i="1"/>
  <c r="H21" i="1"/>
  <c r="J21" i="1" s="1"/>
  <c r="H17" i="1"/>
  <c r="J17" i="1" s="1"/>
  <c r="H20" i="1"/>
  <c r="J20" i="1" s="1"/>
  <c r="H16" i="1"/>
  <c r="J16" i="1" s="1"/>
  <c r="H19" i="1"/>
  <c r="J19" i="1" s="1"/>
  <c r="J18" i="1" l="1"/>
  <c r="I18" i="1"/>
  <c r="I19" i="1"/>
  <c r="I16" i="1"/>
  <c r="I20" i="1"/>
  <c r="I17" i="1"/>
  <c r="I21" i="1"/>
</calcChain>
</file>

<file path=xl/sharedStrings.xml><?xml version="1.0" encoding="utf-8"?>
<sst xmlns="http://schemas.openxmlformats.org/spreadsheetml/2006/main" count="29" uniqueCount="24">
  <si>
    <t>Загрузка</t>
  </si>
  <si>
    <t>Альфа</t>
  </si>
  <si>
    <t>Бета</t>
  </si>
  <si>
    <t>Гамма</t>
  </si>
  <si>
    <t>Кол-во дн</t>
  </si>
  <si>
    <t>Дата оплаты</t>
  </si>
  <si>
    <t>Сумма</t>
  </si>
  <si>
    <t>Наимнование</t>
  </si>
  <si>
    <t>от 0 до 30 дней вкл.</t>
  </si>
  <si>
    <t>от 31 до 60 дней вкл.</t>
  </si>
  <si>
    <t>от 61 до 90 дней вкл.</t>
  </si>
  <si>
    <t>от 91 до 120 дней вкл.</t>
  </si>
  <si>
    <t>от 121 до 150 дней вкл.</t>
  </si>
  <si>
    <t>От 151 дня и выше</t>
  </si>
  <si>
    <t>До 10 включительно</t>
  </si>
  <si>
    <t>От 10 до 25 включительно</t>
  </si>
  <si>
    <t>От 25 до 50 включительно</t>
  </si>
  <si>
    <t>От 50 до 100 включительно</t>
  </si>
  <si>
    <t xml:space="preserve">свыше 100 </t>
  </si>
  <si>
    <t>№</t>
  </si>
  <si>
    <t>Дата 1</t>
  </si>
  <si>
    <t>Дата 2</t>
  </si>
  <si>
    <t>Дата</t>
  </si>
  <si>
    <t>Расчет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</si>
</sst>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0%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0" fontId="0" fillId="0" borderId="0" xfId="0"/>
    <xf numFmtId="164" fontId="3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/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0" xfId="0"/>
    <xf numFmtId="4" fontId="0" fillId="0" borderId="0" xfId="0" applyNumberFormat="1"/>
    <xf numFmtId="14" fontId="0" fillId="0" borderId="0" xfId="0" applyNumberFormat="1"/>
    <xf numFmtId="14" fontId="0" fillId="3" borderId="0" xfId="0" applyNumberFormat="1" applyFill="1" applyBorder="1"/>
    <xf numFmtId="3" fontId="0" fillId="0" borderId="0" xfId="0" applyNumberFormat="1"/>
    <xf numFmtId="0" fontId="0" fillId="0" borderId="0" xfId="0" quotePrefix="1"/>
    <xf numFmtId="4" fontId="0" fillId="4" borderId="0" xfId="0" applyNumberFormat="1" applyFill="1"/>
    <xf numFmtId="16" fontId="0" fillId="0" borderId="0" xfId="0" applyNumberFormat="1" applyFill="1"/>
    <xf numFmtId="4" fontId="0" fillId="5" borderId="0" xfId="0" applyNumberFormat="1" applyFill="1"/>
    <xf numFmtId="4" fontId="0" fillId="0" borderId="0" xfId="0" applyNumberFormat="1" applyFill="1"/>
    <xf numFmtId="0" fontId="0" fillId="0" borderId="0" xfId="0" applyFill="1"/>
    <xf numFmtId="14" fontId="0" fillId="5" borderId="0" xfId="0" applyNumberFormat="1" applyFill="1"/>
    <xf numFmtId="4" fontId="0" fillId="6" borderId="0" xfId="0" applyNumberFormat="1" applyFill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29"/>
  <sheetViews>
    <sheetView tabSelected="1" workbookViewId="0">
      <selection activeCell="M9" sqref="M9"/>
    </sheetView>
  </sheetViews>
  <sheetFormatPr defaultRowHeight="15" x14ac:dyDescent="0.25"/>
  <cols>
    <col min="1" max="1" width="13.7109375" customWidth="1"/>
    <col min="2" max="2" width="13.85546875" customWidth="1"/>
    <col min="3" max="3" width="11.5703125" customWidth="1"/>
    <col min="4" max="4" width="12.85546875" bestFit="1" customWidth="1"/>
    <col min="5" max="5" width="12.140625" customWidth="1"/>
    <col min="6" max="6" width="10.28515625" customWidth="1"/>
    <col min="7" max="8" width="10.5703125" customWidth="1"/>
    <col min="9" max="9" width="13.7109375" customWidth="1"/>
    <col min="11" max="13" width="9.140625" style="12"/>
  </cols>
  <sheetData>
    <row r="1" spans="1:20" x14ac:dyDescent="0.25">
      <c r="B1" t="s">
        <v>0</v>
      </c>
      <c r="C1" t="s">
        <v>22</v>
      </c>
    </row>
    <row r="2" spans="1:20" x14ac:dyDescent="0.25">
      <c r="B2" s="20">
        <f>SUMPRODUCT(C14:C41,--ISBLANK(G14:G41))</f>
        <v>762764</v>
      </c>
      <c r="C2" s="1">
        <f ca="1">TODAY()</f>
        <v>42976</v>
      </c>
    </row>
    <row r="5" spans="1:20" s="2" customFormat="1" x14ac:dyDescent="0.25">
      <c r="C5" s="4">
        <v>0</v>
      </c>
      <c r="D5" s="4">
        <v>31</v>
      </c>
      <c r="E5" s="4">
        <v>61</v>
      </c>
      <c r="F5" s="4">
        <v>91</v>
      </c>
      <c r="G5" s="4">
        <v>121</v>
      </c>
      <c r="H5" s="4">
        <v>151</v>
      </c>
      <c r="K5" s="12"/>
      <c r="L5" s="12"/>
      <c r="M5" s="12"/>
    </row>
    <row r="6" spans="1:20" s="2" customFormat="1" ht="42.75" x14ac:dyDescent="0.25">
      <c r="B6" s="6"/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K6" s="12"/>
      <c r="L6" s="12"/>
      <c r="M6" s="12"/>
    </row>
    <row r="7" spans="1:20" s="2" customFormat="1" ht="42.75" x14ac:dyDescent="0.25">
      <c r="A7" s="10">
        <v>0</v>
      </c>
      <c r="B7" s="8" t="s">
        <v>14</v>
      </c>
      <c r="C7" s="7">
        <v>1.5122999999999999E-2</v>
      </c>
      <c r="D7" s="7">
        <v>3.0247E-2</v>
      </c>
      <c r="E7" s="7">
        <v>4.5370000000000001E-2</v>
      </c>
      <c r="F7" s="7">
        <v>6.0492999999999998E-2</v>
      </c>
      <c r="G7" s="7">
        <v>7.5616000000000003E-2</v>
      </c>
      <c r="H7" s="7">
        <v>0.105863</v>
      </c>
      <c r="K7" s="12"/>
      <c r="L7" s="12"/>
      <c r="M7" s="12"/>
    </row>
    <row r="8" spans="1:20" s="2" customFormat="1" ht="42.75" x14ac:dyDescent="0.25">
      <c r="A8" s="11">
        <v>100001</v>
      </c>
      <c r="B8" s="8" t="s">
        <v>15</v>
      </c>
      <c r="C8" s="7">
        <v>1.4300999999999999E-2</v>
      </c>
      <c r="D8" s="7">
        <v>2.8603E-2</v>
      </c>
      <c r="E8" s="7">
        <v>4.2903999999999998E-2</v>
      </c>
      <c r="F8" s="7">
        <v>5.7204999999999999E-2</v>
      </c>
      <c r="G8" s="7">
        <v>7.1507000000000001E-2</v>
      </c>
      <c r="H8" s="7">
        <v>0.10011</v>
      </c>
      <c r="K8" s="12"/>
      <c r="L8" s="12"/>
      <c r="M8" s="12"/>
    </row>
    <row r="9" spans="1:20" s="2" customFormat="1" ht="42.75" x14ac:dyDescent="0.25">
      <c r="A9" s="11">
        <v>250001</v>
      </c>
      <c r="B9" s="8" t="s">
        <v>16</v>
      </c>
      <c r="C9" s="7">
        <v>1.3315E-2</v>
      </c>
      <c r="D9" s="7">
        <v>2.6630000000000001E-2</v>
      </c>
      <c r="E9" s="7">
        <v>3.9945000000000001E-2</v>
      </c>
      <c r="F9" s="7">
        <v>5.3260000000000002E-2</v>
      </c>
      <c r="G9" s="7">
        <v>6.6574999999999995E-2</v>
      </c>
      <c r="H9" s="7">
        <v>9.3204999999999996E-2</v>
      </c>
      <c r="K9" s="12"/>
      <c r="L9" s="12"/>
      <c r="M9" s="12"/>
    </row>
    <row r="10" spans="1:20" s="2" customFormat="1" ht="42.75" x14ac:dyDescent="0.25">
      <c r="A10" s="11">
        <v>500001</v>
      </c>
      <c r="B10" s="8" t="s">
        <v>17</v>
      </c>
      <c r="C10" s="7">
        <v>1.2411E-2</v>
      </c>
      <c r="D10" s="7">
        <v>2.4822E-2</v>
      </c>
      <c r="E10" s="7">
        <v>3.7233000000000002E-2</v>
      </c>
      <c r="F10" s="7">
        <v>4.9644000000000001E-2</v>
      </c>
      <c r="G10" s="7">
        <v>6.2054999999999999E-2</v>
      </c>
      <c r="H10" s="7">
        <v>8.6876999999999996E-2</v>
      </c>
      <c r="K10" s="12"/>
      <c r="L10" s="12"/>
      <c r="M10" s="12"/>
    </row>
    <row r="11" spans="1:20" s="2" customFormat="1" x14ac:dyDescent="0.25">
      <c r="A11" s="11">
        <v>1000001</v>
      </c>
      <c r="B11" s="8" t="s">
        <v>18</v>
      </c>
      <c r="C11" s="7">
        <v>1.1671000000000001E-2</v>
      </c>
      <c r="D11" s="7">
        <v>2.3342000000000002E-2</v>
      </c>
      <c r="E11" s="7">
        <v>3.5014000000000003E-2</v>
      </c>
      <c r="F11" s="7">
        <v>4.6684999999999997E-2</v>
      </c>
      <c r="G11" s="7">
        <v>5.8355999999999998E-2</v>
      </c>
      <c r="H11" s="7">
        <v>8.1698999999999994E-2</v>
      </c>
      <c r="K11" s="12"/>
      <c r="L11" s="12"/>
      <c r="M11" s="12"/>
    </row>
    <row r="12" spans="1:20" s="2" customFormat="1" x14ac:dyDescent="0.25">
      <c r="K12" s="12"/>
      <c r="L12" s="12"/>
      <c r="M12" s="12"/>
      <c r="T12" s="17"/>
    </row>
    <row r="13" spans="1:20" x14ac:dyDescent="0.25">
      <c r="B13" t="s">
        <v>7</v>
      </c>
      <c r="C13" t="s">
        <v>6</v>
      </c>
      <c r="D13" t="s">
        <v>19</v>
      </c>
      <c r="E13" t="s">
        <v>20</v>
      </c>
      <c r="F13" t="s">
        <v>21</v>
      </c>
      <c r="G13" t="s">
        <v>5</v>
      </c>
      <c r="H13" t="s">
        <v>4</v>
      </c>
      <c r="I13" t="s">
        <v>23</v>
      </c>
    </row>
    <row r="14" spans="1:20" x14ac:dyDescent="0.25">
      <c r="B14" t="s">
        <v>1</v>
      </c>
      <c r="C14" s="13">
        <v>100000</v>
      </c>
      <c r="D14" s="9">
        <v>1</v>
      </c>
      <c r="E14" s="15">
        <v>42879</v>
      </c>
      <c r="F14" s="15">
        <v>42940</v>
      </c>
      <c r="G14" s="1">
        <v>42975</v>
      </c>
      <c r="H14" s="12">
        <f t="shared" ref="H14:H21" si="0">IF(G14&lt;=0,$C$2-E14,IF(G14&gt;0,G14-E14))</f>
        <v>96</v>
      </c>
      <c r="I14" s="13">
        <f>INDEX($C$7:$H$11,MATCH($B$2,$A$7:$A$11),MATCH(H14,$C$5:$H$5))*C14</f>
        <v>4964.3999999999996</v>
      </c>
      <c r="J14" s="18">
        <f>INDEX($C$7:$H$11,MATCH(SUMIF(G$14:G$21,"",C$14:C$21)+SUMIF(G$14:G$21,"&gt;"&amp;G14,C$14:C$21),$A$7:$A$11),MATCH(H14,$C$5:$H$5))*C14</f>
        <v>4668.5</v>
      </c>
      <c r="K14" s="21"/>
      <c r="L14" s="13"/>
      <c r="M14" s="13"/>
      <c r="N14" s="16"/>
      <c r="O14" s="16"/>
      <c r="P14" s="16"/>
    </row>
    <row r="15" spans="1:20" x14ac:dyDescent="0.25">
      <c r="B15" t="s">
        <v>2</v>
      </c>
      <c r="C15" s="13">
        <v>100000</v>
      </c>
      <c r="D15" s="9">
        <v>2</v>
      </c>
      <c r="E15" s="15">
        <v>42879</v>
      </c>
      <c r="F15" s="15">
        <v>42940</v>
      </c>
      <c r="G15" s="14">
        <v>42976</v>
      </c>
      <c r="H15" s="12">
        <f t="shared" si="0"/>
        <v>97</v>
      </c>
      <c r="I15" s="13">
        <f t="shared" ref="I15:I21" si="1">INDEX($C$7:$H$11,MATCH($B$2,$A$7:$A$11),MATCH(H15,$C$5:$H$5))*C15</f>
        <v>4964.3999999999996</v>
      </c>
      <c r="J15" s="18">
        <f t="shared" ref="J15:J29" si="2">INDEX($C$7:$H$11,MATCH(SUMIF(G$14:G$21,"",C$14:C$21)+SUMIF(G$14:G$21,"&gt;"&amp;G15,C$14:C$21),$A$7:$A$11),MATCH(H15,$C$5:$H$5))*C15</f>
        <v>4668.5</v>
      </c>
      <c r="K15" s="21"/>
      <c r="L15" s="13"/>
      <c r="M15" s="13"/>
      <c r="N15" s="16"/>
      <c r="O15" s="16"/>
      <c r="P15" s="16"/>
      <c r="Q15" s="12"/>
      <c r="R15" s="12"/>
      <c r="S15" s="12"/>
    </row>
    <row r="16" spans="1:20" x14ac:dyDescent="0.25">
      <c r="B16" t="s">
        <v>3</v>
      </c>
      <c r="C16" s="13">
        <v>539696</v>
      </c>
      <c r="D16" s="9">
        <v>3</v>
      </c>
      <c r="E16" s="15">
        <v>42879</v>
      </c>
      <c r="F16" s="15">
        <v>42940</v>
      </c>
      <c r="G16" s="23">
        <v>42977</v>
      </c>
      <c r="H16" s="12">
        <f t="shared" si="0"/>
        <v>98</v>
      </c>
      <c r="I16" s="13">
        <f t="shared" si="1"/>
        <v>26792.668224000001</v>
      </c>
      <c r="J16" s="20">
        <f t="shared" si="2"/>
        <v>26792.668224000001</v>
      </c>
      <c r="K16" s="24">
        <v>25195.71</v>
      </c>
      <c r="L16" s="13"/>
      <c r="M16" s="13"/>
      <c r="N16" s="16"/>
      <c r="O16" s="16"/>
      <c r="P16" s="16"/>
      <c r="Q16" s="12"/>
      <c r="R16" s="12"/>
      <c r="S16" s="12"/>
    </row>
    <row r="17" spans="2:19" x14ac:dyDescent="0.25">
      <c r="B17" t="s">
        <v>1</v>
      </c>
      <c r="C17" s="13">
        <v>235145</v>
      </c>
      <c r="D17" s="9">
        <v>4</v>
      </c>
      <c r="E17" s="15">
        <v>42879</v>
      </c>
      <c r="F17" s="15">
        <v>42940</v>
      </c>
      <c r="G17" s="14"/>
      <c r="H17" s="12">
        <f t="shared" ca="1" si="0"/>
        <v>97</v>
      </c>
      <c r="I17" s="13">
        <f t="shared" ca="1" si="1"/>
        <v>11673.53838</v>
      </c>
      <c r="J17" s="18">
        <f t="shared" ca="1" si="2"/>
        <v>11673.53838</v>
      </c>
      <c r="K17" s="21"/>
      <c r="L17" s="13"/>
      <c r="M17" s="13"/>
      <c r="N17" s="16"/>
      <c r="O17" s="16"/>
      <c r="P17" s="16"/>
      <c r="Q17" s="12"/>
      <c r="R17" s="12"/>
      <c r="S17" s="12"/>
    </row>
    <row r="18" spans="2:19" x14ac:dyDescent="0.25">
      <c r="B18" t="s">
        <v>1</v>
      </c>
      <c r="C18" s="13">
        <v>25454</v>
      </c>
      <c r="D18" s="9">
        <v>5</v>
      </c>
      <c r="E18" s="15">
        <v>42879</v>
      </c>
      <c r="F18" s="15">
        <v>42940</v>
      </c>
      <c r="G18" s="14"/>
      <c r="H18" s="12">
        <f t="shared" ca="1" si="0"/>
        <v>97</v>
      </c>
      <c r="I18" s="13">
        <f t="shared" ca="1" si="1"/>
        <v>1263.6383760000001</v>
      </c>
      <c r="J18" s="18">
        <f t="shared" ca="1" si="2"/>
        <v>1263.6383760000001</v>
      </c>
      <c r="K18" s="21"/>
      <c r="L18" s="13"/>
      <c r="M18" s="13"/>
      <c r="N18" s="16"/>
      <c r="O18" s="16"/>
      <c r="P18" s="16"/>
      <c r="Q18" s="12"/>
      <c r="R18" s="12"/>
      <c r="S18" s="12"/>
    </row>
    <row r="19" spans="2:19" x14ac:dyDescent="0.25">
      <c r="B19" t="s">
        <v>3</v>
      </c>
      <c r="C19" s="13">
        <v>123346</v>
      </c>
      <c r="D19" s="9">
        <v>6</v>
      </c>
      <c r="E19" s="15">
        <v>42879</v>
      </c>
      <c r="F19" s="15">
        <v>42940</v>
      </c>
      <c r="G19" s="14"/>
      <c r="H19" s="12">
        <f t="shared" ca="1" si="0"/>
        <v>97</v>
      </c>
      <c r="I19" s="13">
        <f t="shared" ca="1" si="1"/>
        <v>6123.3888239999997</v>
      </c>
      <c r="J19" s="18">
        <f t="shared" ca="1" si="2"/>
        <v>6123.3888239999997</v>
      </c>
      <c r="K19" s="21"/>
      <c r="L19" s="13"/>
      <c r="M19" s="13"/>
      <c r="N19" s="16"/>
      <c r="O19" s="16"/>
      <c r="P19" s="16"/>
      <c r="Q19" s="12"/>
      <c r="R19" s="12"/>
      <c r="S19" s="12"/>
    </row>
    <row r="20" spans="2:19" x14ac:dyDescent="0.25">
      <c r="B20" t="s">
        <v>3</v>
      </c>
      <c r="C20" s="13">
        <v>123345</v>
      </c>
      <c r="D20" s="9">
        <v>7</v>
      </c>
      <c r="E20" s="15">
        <v>42879</v>
      </c>
      <c r="F20" s="15">
        <v>42940</v>
      </c>
      <c r="G20" s="14"/>
      <c r="H20" s="12">
        <f t="shared" ca="1" si="0"/>
        <v>97</v>
      </c>
      <c r="I20" s="13">
        <f t="shared" ca="1" si="1"/>
        <v>6123.3391799999999</v>
      </c>
      <c r="J20" s="18">
        <f t="shared" ca="1" si="2"/>
        <v>6123.3391799999999</v>
      </c>
      <c r="K20" s="21"/>
      <c r="L20" s="13"/>
      <c r="M20" s="13"/>
      <c r="N20" s="16"/>
      <c r="O20" s="16"/>
      <c r="P20" s="16"/>
      <c r="Q20" s="12"/>
      <c r="R20" s="12"/>
      <c r="S20" s="12"/>
    </row>
    <row r="21" spans="2:19" x14ac:dyDescent="0.25">
      <c r="B21" t="s">
        <v>2</v>
      </c>
      <c r="C21" s="13">
        <v>255474</v>
      </c>
      <c r="D21" s="9">
        <v>8</v>
      </c>
      <c r="E21" s="15">
        <v>42879</v>
      </c>
      <c r="F21" s="15">
        <v>42940</v>
      </c>
      <c r="G21" s="14"/>
      <c r="H21" s="12">
        <f t="shared" ca="1" si="0"/>
        <v>97</v>
      </c>
      <c r="I21" s="13">
        <f t="shared" ca="1" si="1"/>
        <v>12682.751256</v>
      </c>
      <c r="J21" s="18">
        <f t="shared" ca="1" si="2"/>
        <v>12682.751256</v>
      </c>
      <c r="K21" s="21"/>
      <c r="L21" s="13"/>
      <c r="M21" s="13"/>
      <c r="N21" s="16"/>
      <c r="O21" s="16"/>
      <c r="P21" s="16"/>
      <c r="Q21" s="12"/>
      <c r="R21" s="12"/>
      <c r="S21" s="12"/>
    </row>
    <row r="22" spans="2:19" x14ac:dyDescent="0.25">
      <c r="C22" s="13"/>
      <c r="D22" s="3"/>
      <c r="G22" s="19"/>
      <c r="J22" s="18">
        <f t="shared" si="2"/>
        <v>0</v>
      </c>
      <c r="K22" s="22"/>
    </row>
    <row r="23" spans="2:19" x14ac:dyDescent="0.25">
      <c r="C23" s="13"/>
      <c r="J23" s="18">
        <f t="shared" si="2"/>
        <v>0</v>
      </c>
      <c r="K23" s="22"/>
    </row>
    <row r="24" spans="2:19" x14ac:dyDescent="0.25">
      <c r="C24" s="13"/>
      <c r="J24" s="18">
        <f t="shared" si="2"/>
        <v>0</v>
      </c>
    </row>
    <row r="25" spans="2:19" x14ac:dyDescent="0.25">
      <c r="C25" s="13"/>
      <c r="J25" s="18">
        <f t="shared" si="2"/>
        <v>0</v>
      </c>
    </row>
    <row r="26" spans="2:19" x14ac:dyDescent="0.25">
      <c r="C26" s="13"/>
      <c r="J26" s="18">
        <f t="shared" si="2"/>
        <v>0</v>
      </c>
    </row>
    <row r="27" spans="2:19" x14ac:dyDescent="0.25">
      <c r="J27" s="18">
        <f t="shared" si="2"/>
        <v>0</v>
      </c>
    </row>
    <row r="28" spans="2:19" x14ac:dyDescent="0.25">
      <c r="J28" s="18">
        <f t="shared" si="2"/>
        <v>0</v>
      </c>
    </row>
    <row r="29" spans="2:19" x14ac:dyDescent="0.25">
      <c r="J29" s="18">
        <f t="shared" si="2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Савиновский Константин Андреевич</dc:creator>
  <cp:lastModifiedBy>Савиновский Константин Андреевич</cp:lastModifiedBy>
  <dcterms:created xsi:type="dcterms:W3CDTF">2017-08-29T11:50:56Z</dcterms:created>
  <dcterms:modified xsi:type="dcterms:W3CDTF">2017-08-29T16:29:53Z</dcterms:modified>
</cp:coreProperties>
</file>