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D3" i="1" l="1"/>
  <c r="B9" i="1"/>
  <c r="C9" i="1"/>
  <c r="B8" i="1"/>
  <c r="C8" i="1"/>
  <c r="D9" i="1"/>
  <c r="F8" i="1"/>
  <c r="G9" i="1"/>
  <c r="B10" i="1"/>
  <c r="C10" i="1"/>
  <c r="D10" i="1"/>
  <c r="E9" i="1"/>
  <c r="F9" i="1"/>
  <c r="G10" i="1"/>
  <c r="B11" i="1"/>
  <c r="C11" i="1"/>
  <c r="D11" i="1"/>
  <c r="E10" i="1"/>
  <c r="F10" i="1"/>
  <c r="G11" i="1"/>
  <c r="B12" i="1"/>
  <c r="C12" i="1"/>
  <c r="D12" i="1"/>
  <c r="E11" i="1"/>
  <c r="F11" i="1"/>
  <c r="G12" i="1"/>
  <c r="B13" i="1"/>
  <c r="C13" i="1"/>
  <c r="D13" i="1"/>
  <c r="E12" i="1"/>
  <c r="F12" i="1"/>
  <c r="G13" i="1"/>
  <c r="B14" i="1"/>
  <c r="C14" i="1"/>
  <c r="D14" i="1"/>
  <c r="E13" i="1"/>
  <c r="F13" i="1"/>
  <c r="G8" i="1"/>
  <c r="G14" i="1"/>
  <c r="B15" i="1"/>
  <c r="C15" i="1"/>
  <c r="D15" i="1"/>
  <c r="E8" i="1"/>
  <c r="E14" i="1"/>
  <c r="F14" i="1"/>
  <c r="G15" i="1"/>
  <c r="B16" i="1"/>
  <c r="C16" i="1"/>
  <c r="D16" i="1"/>
  <c r="E15" i="1"/>
  <c r="F15" i="1"/>
  <c r="G16" i="1"/>
  <c r="B17" i="1"/>
  <c r="C17" i="1"/>
  <c r="D17" i="1"/>
  <c r="E16" i="1"/>
  <c r="F16" i="1"/>
  <c r="G17" i="1"/>
  <c r="B18" i="1"/>
  <c r="G18" i="1"/>
  <c r="B19" i="1"/>
  <c r="G19" i="1"/>
  <c r="B20" i="1"/>
  <c r="G20" i="1"/>
  <c r="B21" i="1"/>
  <c r="G21" i="1"/>
  <c r="E17" i="1"/>
  <c r="E18" i="1"/>
  <c r="E19" i="1"/>
  <c r="E20" i="1"/>
  <c r="F17" i="1"/>
  <c r="F18" i="1"/>
  <c r="F19" i="1"/>
  <c r="F20" i="1"/>
  <c r="F21" i="1"/>
  <c r="D8" i="1"/>
  <c r="E21" i="1"/>
  <c r="D21" i="1"/>
  <c r="D18" i="1"/>
  <c r="D19" i="1"/>
  <c r="D20" i="1"/>
  <c r="C18" i="1"/>
  <c r="C19" i="1"/>
  <c r="C20" i="1"/>
  <c r="C21" i="1"/>
</calcChain>
</file>

<file path=xl/sharedStrings.xml><?xml version="1.0" encoding="utf-8"?>
<sst xmlns="http://schemas.openxmlformats.org/spreadsheetml/2006/main" count="18" uniqueCount="12">
  <si>
    <t>Сумма инвестиций, $</t>
  </si>
  <si>
    <t>период, мес</t>
  </si>
  <si>
    <t>Дата открытия</t>
  </si>
  <si>
    <t xml:space="preserve">Даты </t>
  </si>
  <si>
    <t>Срок инвестиций</t>
  </si>
  <si>
    <t>Сумма на счете</t>
  </si>
  <si>
    <t>Вывод средств</t>
  </si>
  <si>
    <t>Остаток на счете</t>
  </si>
  <si>
    <t>Доход за период</t>
  </si>
  <si>
    <t>Ставка (в день)</t>
  </si>
  <si>
    <t>Итого:</t>
  </si>
  <si>
    <t>В этом столбце у Вас ручное заполнение? Тады ой!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</si>
</sst>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0" xfId="2" applyNumberFormat="1" applyFont="1"/>
    <xf numFmtId="14" fontId="0" fillId="0" borderId="1" xfId="0" applyNumberFormat="1" applyBorder="1"/>
    <xf numFmtId="43" fontId="0" fillId="0" borderId="1" xfId="1" applyFont="1" applyBorder="1"/>
    <xf numFmtId="3" fontId="0" fillId="0" borderId="1" xfId="0" applyNumberFormat="1" applyBorder="1"/>
    <xf numFmtId="0" fontId="0" fillId="2" borderId="1" xfId="0" applyFill="1" applyBorder="1"/>
    <xf numFmtId="0" fontId="0" fillId="3" borderId="0" xfId="0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21"/>
  <sheetViews>
    <sheetView tabSelected="1" workbookViewId="0">
      <selection activeCell="E6" sqref="E6"/>
    </sheetView>
  </sheetViews>
  <sheetFormatPr defaultRowHeight="15" x14ac:dyDescent="0.25"/>
  <cols>
    <col min="2" max="2" width="20.5703125" customWidth="1"/>
    <col min="3" max="3" width="19.140625" customWidth="1"/>
    <col min="4" max="4" width="15.5703125" bestFit="1" customWidth="1"/>
    <col min="5" max="5" width="14.140625" customWidth="1"/>
    <col min="6" max="6" width="16.28515625" bestFit="1" customWidth="1"/>
    <col min="7" max="7" width="16.42578125" customWidth="1"/>
    <col min="9" max="9" width="20.5703125" customWidth="1"/>
    <col min="10" max="10" width="19.140625" customWidth="1"/>
    <col min="11" max="11" width="15.5703125" bestFit="1" customWidth="1"/>
    <col min="12" max="12" width="14.140625" customWidth="1"/>
    <col min="13" max="13" width="16.28515625" bestFit="1" customWidth="1"/>
    <col min="14" max="14" width="16.42578125" customWidth="1"/>
  </cols>
  <sheetData>
    <row r="2" spans="2:14" x14ac:dyDescent="0.25">
      <c r="B2" t="s">
        <v>0</v>
      </c>
      <c r="D2" s="4">
        <v>1000000</v>
      </c>
    </row>
    <row r="3" spans="2:14" x14ac:dyDescent="0.25">
      <c r="B3" t="s">
        <v>2</v>
      </c>
      <c r="D3" s="3">
        <f ca="1">TODAY()</f>
        <v>42982</v>
      </c>
    </row>
    <row r="4" spans="2:14" x14ac:dyDescent="0.25">
      <c r="B4" t="s">
        <v>4</v>
      </c>
      <c r="D4" s="6">
        <v>5</v>
      </c>
    </row>
    <row r="5" spans="2:14" x14ac:dyDescent="0.25">
      <c r="B5" t="s">
        <v>9</v>
      </c>
      <c r="D5" s="2">
        <v>8.9999999999999993E-3</v>
      </c>
      <c r="E5" s="7" t="s">
        <v>11</v>
      </c>
    </row>
    <row r="6" spans="2:14" x14ac:dyDescent="0.25">
      <c r="E6" s="7"/>
    </row>
    <row r="7" spans="2:14" x14ac:dyDescent="0.25">
      <c r="B7" s="1" t="s">
        <v>1</v>
      </c>
      <c r="C7" s="1" t="s">
        <v>3</v>
      </c>
      <c r="D7" s="1" t="s">
        <v>5</v>
      </c>
      <c r="E7" s="1" t="s">
        <v>6</v>
      </c>
      <c r="F7" s="1" t="s">
        <v>7</v>
      </c>
      <c r="G7" s="1" t="s">
        <v>8</v>
      </c>
      <c r="I7" s="1" t="s">
        <v>1</v>
      </c>
      <c r="J7" s="1" t="s">
        <v>3</v>
      </c>
      <c r="K7" s="1" t="s">
        <v>5</v>
      </c>
      <c r="L7" s="1" t="s">
        <v>6</v>
      </c>
      <c r="M7" s="1" t="s">
        <v>7</v>
      </c>
      <c r="N7" s="1" t="s">
        <v>8</v>
      </c>
    </row>
    <row r="8" spans="2:14" x14ac:dyDescent="0.25">
      <c r="B8" s="1">
        <f>IF(ROW(B1)-1&lt;=D$4,ROW(B1)-1,IF(ROW(B1)-2=D$4,"Итого:",""))</f>
        <v>0</v>
      </c>
      <c r="C8" s="3">
        <f ca="1">IF(ISNUMBER(B8),EDATE(D$3,B8),"")</f>
        <v>42982</v>
      </c>
      <c r="D8" s="5">
        <f>IF(ISNUMBER(B8),IF(B8&gt;0,FV(D$5,C8-C7,,-D$2,0),),"")</f>
        <v>0</v>
      </c>
      <c r="E8" s="5" t="str">
        <f>IF(B8="Итого:",SUM(E$7:E7),"")</f>
        <v/>
      </c>
      <c r="F8" s="5">
        <f>IF(ISNUMBER(B8),IF(B8&gt;0,D8-SUM(E8),D$2),"")</f>
        <v>1000000</v>
      </c>
      <c r="G8" s="5">
        <f>IF(ISNUMBER(B8),IF(B8&gt;0,D8-F7,D$2),IF(B8="Итого:",SUM(G$7:G7),""))</f>
        <v>1000000</v>
      </c>
      <c r="I8" s="1">
        <v>0</v>
      </c>
      <c r="J8" s="3">
        <v>42982</v>
      </c>
      <c r="K8" s="5">
        <v>0</v>
      </c>
      <c r="L8" s="5">
        <v>0</v>
      </c>
      <c r="M8" s="5">
        <v>1000000</v>
      </c>
      <c r="N8" s="5">
        <v>0</v>
      </c>
    </row>
    <row r="9" spans="2:14" x14ac:dyDescent="0.25">
      <c r="B9" s="1">
        <f t="shared" ref="B9:B20" si="0">IF(ROW(B2)-1&lt;=D$4,ROW(B2)-1,IF(ROW(B2)-2=D$4,"Итого:",""))</f>
        <v>1</v>
      </c>
      <c r="C9" s="3">
        <f t="shared" ref="C9:C21" ca="1" si="1">IF(ISNUMBER(B9),EDATE(D$3,B9),"")</f>
        <v>43012</v>
      </c>
      <c r="D9" s="5">
        <f t="shared" ref="D9:D20" ca="1" si="2">IF(ISNUMBER(B9),IF(B9&gt;0,FV(D$5,C9-C8,,-D$2,0),),"")</f>
        <v>1308383.2845929374</v>
      </c>
      <c r="E9" s="5" t="str">
        <f>IF(B9="Итого:",SUM(E$7:E8),"")</f>
        <v/>
      </c>
      <c r="F9" s="5">
        <f t="shared" ref="F9:F21" ca="1" si="3">IF(ISNUMBER(B9),IF(B9&gt;0,D9-SUM(E9),D$2),"")</f>
        <v>1308383.2845929374</v>
      </c>
      <c r="G9" s="5">
        <f ca="1">IF(ISNUMBER(B9),IF(B9&gt;0,D9-F8,D$2),IF(B9="Итого:",SUM(G$7:G8),""))</f>
        <v>308383.28459293745</v>
      </c>
      <c r="I9" s="1">
        <v>1</v>
      </c>
      <c r="J9" s="3">
        <v>43012</v>
      </c>
      <c r="K9" s="5">
        <v>1308383.2845929374</v>
      </c>
      <c r="L9" s="5">
        <v>308383</v>
      </c>
      <c r="M9" s="5">
        <v>1000000.2845929374</v>
      </c>
      <c r="N9" s="5">
        <v>308383.28459293745</v>
      </c>
    </row>
    <row r="10" spans="2:14" x14ac:dyDescent="0.25">
      <c r="B10" s="1">
        <f t="shared" si="0"/>
        <v>2</v>
      </c>
      <c r="C10" s="3">
        <f t="shared" ca="1" si="1"/>
        <v>43043</v>
      </c>
      <c r="D10" s="5">
        <f t="shared" ca="1" si="2"/>
        <v>1320158.7341542735</v>
      </c>
      <c r="E10" s="5" t="str">
        <f>IF(B10="Итого:",SUM(E$7:E9),"")</f>
        <v/>
      </c>
      <c r="F10" s="5">
        <f t="shared" ca="1" si="3"/>
        <v>1320158.7341542735</v>
      </c>
      <c r="G10" s="5">
        <f ca="1">IF(ISNUMBER(B10),IF(B10&gt;0,D10-F9,D$2),IF(B10="Итого:",SUM(G$7:G9),""))</f>
        <v>11775.449561336078</v>
      </c>
      <c r="I10" s="1">
        <v>2</v>
      </c>
      <c r="J10" s="3">
        <v>43043</v>
      </c>
      <c r="K10" s="5">
        <v>1320159.1098621255</v>
      </c>
      <c r="L10" s="5">
        <v>320159</v>
      </c>
      <c r="M10" s="5">
        <v>1000000.1098621255</v>
      </c>
      <c r="N10" s="5">
        <v>320158.82526918803</v>
      </c>
    </row>
    <row r="11" spans="2:14" x14ac:dyDescent="0.25">
      <c r="B11" s="1">
        <f t="shared" si="0"/>
        <v>3</v>
      </c>
      <c r="C11" s="3">
        <f t="shared" ca="1" si="1"/>
        <v>43073</v>
      </c>
      <c r="D11" s="5">
        <f t="shared" ca="1" si="2"/>
        <v>1308383.2845929374</v>
      </c>
      <c r="E11" s="5" t="str">
        <f>IF(B11="Итого:",SUM(E$7:E10),"")</f>
        <v/>
      </c>
      <c r="F11" s="5">
        <f t="shared" ca="1" si="3"/>
        <v>1308383.2845929374</v>
      </c>
      <c r="G11" s="5">
        <f ca="1">IF(ISNUMBER(B11),IF(B11&gt;0,D11-F10,D$2),IF(B11="Итого:",SUM(G$7:G10),""))</f>
        <v>-11775.449561336078</v>
      </c>
      <c r="I11" s="1">
        <v>3</v>
      </c>
      <c r="J11" s="3">
        <v>43073</v>
      </c>
      <c r="K11" s="5">
        <v>1308383.428334706</v>
      </c>
      <c r="L11" s="5">
        <v>308383</v>
      </c>
      <c r="M11" s="5">
        <v>1000000.428334706</v>
      </c>
      <c r="N11" s="5">
        <v>308383.31847258052</v>
      </c>
    </row>
    <row r="12" spans="2:14" x14ac:dyDescent="0.25">
      <c r="B12" s="1">
        <f t="shared" si="0"/>
        <v>4</v>
      </c>
      <c r="C12" s="3">
        <f t="shared" ca="1" si="1"/>
        <v>43104</v>
      </c>
      <c r="D12" s="5">
        <f t="shared" ca="1" si="2"/>
        <v>1320158.7341542735</v>
      </c>
      <c r="E12" s="5" t="str">
        <f>IF(B12="Итого:",SUM(E$7:E11),"")</f>
        <v/>
      </c>
      <c r="F12" s="5">
        <f t="shared" ca="1" si="3"/>
        <v>1320158.7341542735</v>
      </c>
      <c r="G12" s="5">
        <f ca="1">IF(ISNUMBER(B12),IF(B12&gt;0,D12-F11,D$2),IF(B12="Итого:",SUM(G$7:G11),""))</f>
        <v>11775.449561336078</v>
      </c>
      <c r="I12" s="1">
        <v>4</v>
      </c>
      <c r="J12" s="3">
        <v>43104</v>
      </c>
      <c r="K12" s="5">
        <v>1320159.2996240768</v>
      </c>
      <c r="L12" s="5">
        <v>320159</v>
      </c>
      <c r="M12" s="5">
        <v>1000000.2996240768</v>
      </c>
      <c r="N12" s="5">
        <v>320158.87128937081</v>
      </c>
    </row>
    <row r="13" spans="2:14" x14ac:dyDescent="0.25">
      <c r="B13" s="1">
        <f t="shared" si="0"/>
        <v>5</v>
      </c>
      <c r="C13" s="3">
        <f t="shared" ca="1" si="1"/>
        <v>43135</v>
      </c>
      <c r="D13" s="5">
        <f t="shared" ca="1" si="2"/>
        <v>1320158.7341542735</v>
      </c>
      <c r="E13" s="5" t="str">
        <f>IF(B13="Итого:",SUM(E$7:E12),"")</f>
        <v/>
      </c>
      <c r="F13" s="5">
        <f t="shared" ca="1" si="3"/>
        <v>1320158.7341542735</v>
      </c>
      <c r="G13" s="5">
        <f ca="1">IF(ISNUMBER(B13),IF(B13&gt;0,D13-F12,D$2),IF(B13="Итого:",SUM(G$7:G12),""))</f>
        <v>0</v>
      </c>
      <c r="I13" s="1">
        <v>5</v>
      </c>
      <c r="J13" s="3">
        <v>43135</v>
      </c>
      <c r="K13" s="5">
        <v>1320159.1297056156</v>
      </c>
      <c r="L13" s="5">
        <v>320159</v>
      </c>
      <c r="M13" s="5">
        <v>1000000.1297056156</v>
      </c>
      <c r="N13" s="5">
        <v>320158.83008153876</v>
      </c>
    </row>
    <row r="14" spans="2:14" x14ac:dyDescent="0.25">
      <c r="B14" s="1" t="str">
        <f t="shared" si="0"/>
        <v>Итого:</v>
      </c>
      <c r="C14" s="3" t="str">
        <f t="shared" si="1"/>
        <v/>
      </c>
      <c r="D14" s="5" t="str">
        <f t="shared" si="2"/>
        <v/>
      </c>
      <c r="E14" s="5">
        <f>IF(B14="Итого:",SUM(E$7:E13),"")</f>
        <v>0</v>
      </c>
      <c r="F14" s="5" t="str">
        <f t="shared" si="3"/>
        <v/>
      </c>
      <c r="G14" s="5">
        <f ca="1">IF(ISNUMBER(B14),IF(B14&gt;0,D14-F13,D$2),IF(B14="Итого:",SUM(G$7:G13),""))</f>
        <v>1320158.7341542735</v>
      </c>
      <c r="I14" s="1">
        <v>6</v>
      </c>
      <c r="J14" s="3">
        <v>43163</v>
      </c>
      <c r="K14" s="5">
        <v>1285146.7165162663</v>
      </c>
      <c r="L14" s="5">
        <v>285147</v>
      </c>
      <c r="M14" s="5">
        <v>999999.71651626634</v>
      </c>
      <c r="N14" s="5">
        <v>285146.58681065077</v>
      </c>
    </row>
    <row r="15" spans="2:14" x14ac:dyDescent="0.25">
      <c r="B15" s="1" t="str">
        <f t="shared" si="0"/>
        <v/>
      </c>
      <c r="C15" s="3" t="str">
        <f t="shared" si="1"/>
        <v/>
      </c>
      <c r="D15" s="5" t="str">
        <f t="shared" si="2"/>
        <v/>
      </c>
      <c r="E15" s="5" t="str">
        <f>IF(B15="Итого:",SUM(E$7:E14),"")</f>
        <v/>
      </c>
      <c r="F15" s="5" t="str">
        <f t="shared" si="3"/>
        <v/>
      </c>
      <c r="G15" s="5" t="str">
        <f>IF(ISNUMBER(B15),IF(B15&gt;0,D15-F14,D$2),IF(B15="Итого:",SUM(G$7:G14),""))</f>
        <v/>
      </c>
      <c r="I15" s="1">
        <v>7</v>
      </c>
      <c r="J15" s="3">
        <v>43194</v>
      </c>
      <c r="K15" s="5">
        <v>1320158.3599107466</v>
      </c>
      <c r="L15" s="5">
        <v>320158</v>
      </c>
      <c r="M15" s="5">
        <v>1000000.3599107466</v>
      </c>
      <c r="N15" s="5">
        <v>320158.64339448023</v>
      </c>
    </row>
    <row r="16" spans="2:14" x14ac:dyDescent="0.25">
      <c r="B16" s="1" t="str">
        <f t="shared" si="0"/>
        <v/>
      </c>
      <c r="C16" s="3" t="str">
        <f t="shared" si="1"/>
        <v/>
      </c>
      <c r="D16" s="5" t="str">
        <f t="shared" si="2"/>
        <v/>
      </c>
      <c r="E16" s="5" t="str">
        <f>IF(B16="Итого:",SUM(E$7:E15),"")</f>
        <v/>
      </c>
      <c r="F16" s="5" t="str">
        <f t="shared" si="3"/>
        <v/>
      </c>
      <c r="G16" s="5" t="str">
        <f>IF(ISNUMBER(B16),IF(B16&gt;0,D16-F15,D$2),IF(B16="Итого:",SUM(G$7:G15),""))</f>
        <v/>
      </c>
      <c r="I16" s="1">
        <v>8</v>
      </c>
      <c r="J16" s="3">
        <v>43224</v>
      </c>
      <c r="K16" s="5">
        <v>1308383.7554941422</v>
      </c>
      <c r="L16" s="5">
        <v>308384</v>
      </c>
      <c r="M16" s="5">
        <v>999999.75549414218</v>
      </c>
      <c r="N16" s="5">
        <v>308383.39558339561</v>
      </c>
    </row>
    <row r="17" spans="2:14" x14ac:dyDescent="0.25">
      <c r="B17" s="1" t="str">
        <f t="shared" si="0"/>
        <v/>
      </c>
      <c r="C17" s="3" t="str">
        <f t="shared" si="1"/>
        <v/>
      </c>
      <c r="D17" s="5" t="str">
        <f t="shared" si="2"/>
        <v/>
      </c>
      <c r="E17" s="5" t="str">
        <f>IF(B17="Итого:",SUM(E$7:E16),"")</f>
        <v/>
      </c>
      <c r="F17" s="5" t="str">
        <f t="shared" si="3"/>
        <v/>
      </c>
      <c r="G17" s="5" t="str">
        <f>IF(ISNUMBER(B17),IF(B17&gt;0,D17-F16,D$2),IF(B17="Итого:",SUM(G$7:G16),""))</f>
        <v/>
      </c>
      <c r="I17" s="1">
        <v>9</v>
      </c>
      <c r="J17" s="3">
        <v>43255</v>
      </c>
      <c r="K17" s="5">
        <v>1320158.4113677298</v>
      </c>
      <c r="L17" s="5">
        <v>320158</v>
      </c>
      <c r="M17" s="5">
        <v>1000000.4113677298</v>
      </c>
      <c r="N17" s="5">
        <v>320158.65587358759</v>
      </c>
    </row>
    <row r="18" spans="2:14" x14ac:dyDescent="0.25">
      <c r="B18" s="1" t="str">
        <f t="shared" si="0"/>
        <v/>
      </c>
      <c r="C18" s="3" t="str">
        <f t="shared" si="1"/>
        <v/>
      </c>
      <c r="D18" s="5" t="str">
        <f t="shared" si="2"/>
        <v/>
      </c>
      <c r="E18" s="5" t="str">
        <f>IF(B18="Итого:",SUM(E$7:E17),"")</f>
        <v/>
      </c>
      <c r="F18" s="5" t="str">
        <f t="shared" si="3"/>
        <v/>
      </c>
      <c r="G18" s="5" t="str">
        <f>IF(ISNUMBER(B18),IF(B18&gt;0,D18-F17,D$2),IF(B18="Итого:",SUM(G$7:G17),""))</f>
        <v/>
      </c>
      <c r="I18" s="1">
        <v>10</v>
      </c>
      <c r="J18" s="3">
        <v>43285</v>
      </c>
      <c r="K18" s="5">
        <v>1308383.822819599</v>
      </c>
      <c r="L18" s="5">
        <v>308384</v>
      </c>
      <c r="M18" s="5">
        <v>999999.82281959895</v>
      </c>
      <c r="N18" s="5">
        <v>308383.41145186918</v>
      </c>
    </row>
    <row r="19" spans="2:14" x14ac:dyDescent="0.25">
      <c r="B19" s="1" t="str">
        <f t="shared" si="0"/>
        <v/>
      </c>
      <c r="C19" s="3" t="str">
        <f t="shared" si="1"/>
        <v/>
      </c>
      <c r="D19" s="5" t="str">
        <f t="shared" si="2"/>
        <v/>
      </c>
      <c r="E19" s="5" t="str">
        <f>IF(B19="Итого:",SUM(E$7:E18),"")</f>
        <v/>
      </c>
      <c r="F19" s="5" t="str">
        <f t="shared" si="3"/>
        <v/>
      </c>
      <c r="G19" s="5" t="str">
        <f>IF(ISNUMBER(B19),IF(B19&gt;0,D19-F18,D$2),IF(B19="Итого:",SUM(G$7:G18),""))</f>
        <v/>
      </c>
      <c r="I19" s="1">
        <v>11</v>
      </c>
      <c r="J19" s="3">
        <v>43316</v>
      </c>
      <c r="K19" s="5">
        <v>1320158.5002480196</v>
      </c>
      <c r="L19" s="5">
        <v>320159</v>
      </c>
      <c r="M19" s="5">
        <v>999999.50024801958</v>
      </c>
      <c r="N19" s="5">
        <v>320158.67742842063</v>
      </c>
    </row>
    <row r="20" spans="2:14" x14ac:dyDescent="0.25">
      <c r="B20" s="1" t="str">
        <f t="shared" si="0"/>
        <v/>
      </c>
      <c r="C20" s="3" t="str">
        <f t="shared" si="1"/>
        <v/>
      </c>
      <c r="D20" s="5" t="str">
        <f t="shared" si="2"/>
        <v/>
      </c>
      <c r="E20" s="5" t="str">
        <f>IF(B20="Итого:",SUM(E$7:E19),"")</f>
        <v/>
      </c>
      <c r="F20" s="5" t="str">
        <f t="shared" si="3"/>
        <v/>
      </c>
      <c r="G20" s="5" t="str">
        <f>IF(ISNUMBER(B20),IF(B20&gt;0,D20-F19,D$2),IF(B20="Итого:",SUM(G$7:G19),""))</f>
        <v/>
      </c>
      <c r="I20" s="1">
        <v>12</v>
      </c>
      <c r="J20" s="3">
        <v>43347</v>
      </c>
      <c r="K20" s="5">
        <v>1320158.0744023316</v>
      </c>
      <c r="L20" s="5">
        <v>320158</v>
      </c>
      <c r="M20" s="5">
        <v>1000000.0744023316</v>
      </c>
      <c r="N20" s="5">
        <v>320158.57415431202</v>
      </c>
    </row>
    <row r="21" spans="2:14" x14ac:dyDescent="0.25">
      <c r="B21" s="1" t="str">
        <f>IF(ROW(B14)-1&lt;=D$4,ROW(B14)-1,IF(ROW(B14)-2=D$4,"Итого:",""))</f>
        <v/>
      </c>
      <c r="C21" s="3" t="str">
        <f t="shared" si="1"/>
        <v/>
      </c>
      <c r="D21" s="5" t="str">
        <f>IF(ISNUMBER(B21),IF(B21&gt;0,FV(D$5,C21-C20,,-D$2,0),),"")</f>
        <v/>
      </c>
      <c r="E21" s="5" t="str">
        <f>IF(B21="Итого:",SUM(E$7:E20),"")</f>
        <v/>
      </c>
      <c r="F21" s="5" t="str">
        <f t="shared" si="3"/>
        <v/>
      </c>
      <c r="G21" s="5" t="str">
        <f>IF(ISNUMBER(B21),IF(B21&gt;0,D21-F20,D$2),IF(B21="Итого:",SUM(G$7:G20),""))</f>
        <v/>
      </c>
      <c r="I21" s="1" t="s">
        <v>10</v>
      </c>
      <c r="J21" s="1"/>
      <c r="K21" s="5"/>
      <c r="L21" s="5">
        <v>3759791</v>
      </c>
      <c r="M21" s="5"/>
      <c r="N21" s="5">
        <v>3759791.0744023314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2017-09-04T07:04:28Z</dcterms:created>
  <dcterms:modified xsi:type="dcterms:W3CDTF">2017-09-04T10:09:18Z</dcterms:modified>
</cp:coreProperties>
</file>