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Лист1!$A$3:$C$37</definedName>
    <definedName name="Диап">Лист1!$A$3:INDEX(Лист1!$C:$C,COUNTA(Лист1!$A:$A)+2-COUNTA(Лист1!$A$1:$A$2))</definedName>
  </definedNames>
  <calcPr calcId="152511" calcOnSave="0"/>
  <pivotCaches>
    <pivotCache cacheId="7" r:id="rId4"/>
  </pivotCaches>
</workbook>
</file>

<file path=xl/calcChain.xml><?xml version="1.0" encoding="utf-8"?>
<calcChain xmlns="http://schemas.openxmlformats.org/spreadsheetml/2006/main">
  <c r="N4" i="1" l="1" a="1"/>
  <c r="N4" i="1" s="1"/>
  <c r="M4" i="1" s="1" a="1"/>
  <c r="M4" i="1" s="1"/>
  <c r="Q5" i="1" a="1"/>
  <c r="Q5" i="1" s="1"/>
  <c r="Q4" i="1" a="1"/>
  <c r="Q4" i="1" s="1"/>
  <c r="R4" i="1" a="1"/>
  <c r="R4" i="1" s="1"/>
  <c r="G16" i="1"/>
  <c r="Q6" i="1" l="1" a="1"/>
  <c r="Q6" i="1" s="1"/>
  <c r="R5" i="1" a="1"/>
  <c r="R5" i="1" s="1"/>
  <c r="R6" i="1" a="1"/>
  <c r="R6" i="1" s="1"/>
  <c r="N5" i="1" a="1"/>
  <c r="N5" i="1" s="1"/>
  <c r="M5" i="1" s="1" a="1"/>
  <c r="M5" i="1" s="1"/>
  <c r="G23" i="1"/>
  <c r="G24" i="1"/>
  <c r="G25" i="1"/>
  <c r="G26" i="1"/>
  <c r="G27" i="1"/>
  <c r="G28" i="1"/>
  <c r="G29" i="1"/>
  <c r="G30" i="1"/>
  <c r="G22" i="1"/>
  <c r="G5" i="1"/>
  <c r="G4" i="1"/>
  <c r="G14" i="1"/>
  <c r="G15" i="1"/>
  <c r="G17" i="1"/>
  <c r="G18" i="1"/>
  <c r="G19" i="1"/>
  <c r="G20" i="1"/>
  <c r="G21" i="1"/>
  <c r="G13" i="1"/>
  <c r="G10" i="1"/>
  <c r="G11" i="1"/>
  <c r="G7" i="1"/>
  <c r="G6" i="1"/>
  <c r="G8" i="1"/>
  <c r="G9" i="1"/>
  <c r="G12" i="1"/>
  <c r="R7" i="1" l="1" a="1"/>
  <c r="R7" i="1" s="1"/>
  <c r="Q7" i="1" a="1"/>
  <c r="Q7" i="1" s="1"/>
  <c r="N6" i="1" a="1"/>
  <c r="N6" i="1" s="1"/>
  <c r="M6" i="1" s="1" a="1"/>
  <c r="M6" i="1" s="1"/>
  <c r="N7" i="1" s="1" a="1"/>
  <c r="N7" i="1" s="1"/>
  <c r="M7" i="1" s="1" a="1"/>
  <c r="M7" i="1" s="1"/>
  <c r="Q8" i="1" l="1" a="1"/>
  <c r="Q8" i="1" s="1"/>
  <c r="R8" i="1" a="1"/>
  <c r="R8" i="1" s="1"/>
  <c r="R9" i="1" l="1" a="1"/>
  <c r="R9" i="1" s="1"/>
  <c r="Q9" i="1" a="1"/>
  <c r="Q9" i="1" s="1"/>
  <c r="R10" i="1" s="1" a="1"/>
  <c r="R10" i="1" s="1"/>
  <c r="N8" i="1" a="1"/>
  <c r="N8" i="1" s="1"/>
  <c r="M8" i="1" s="1" a="1"/>
  <c r="M8" i="1" s="1"/>
  <c r="N9" i="1" s="1" a="1"/>
  <c r="N9" i="1" s="1"/>
  <c r="M9" i="1" s="1" a="1"/>
  <c r="M9" i="1" s="1"/>
  <c r="Q10" i="1" l="1" a="1"/>
  <c r="Q10" i="1" s="1"/>
  <c r="R12" i="1" s="1" a="1"/>
  <c r="R12" i="1" s="1"/>
  <c r="Q11" i="1" a="1"/>
  <c r="Q11" i="1" s="1"/>
  <c r="Q12" i="1" s="1" a="1"/>
  <c r="Q12" i="1" s="1"/>
  <c r="N10" i="1" a="1"/>
  <c r="N10" i="1" s="1"/>
  <c r="M10" i="1" s="1" a="1"/>
  <c r="M10" i="1" s="1"/>
  <c r="R11" i="1" l="1" a="1"/>
  <c r="R11" i="1" s="1"/>
  <c r="N11" i="1" a="1"/>
  <c r="N11" i="1" s="1"/>
  <c r="M11" i="1" s="1" a="1"/>
  <c r="M11" i="1" s="1"/>
  <c r="N12" i="1" s="1" a="1"/>
  <c r="N12" i="1" s="1"/>
  <c r="M12" i="1" s="1" a="1"/>
  <c r="M12" i="1" s="1"/>
</calcChain>
</file>

<file path=xl/sharedStrings.xml><?xml version="1.0" encoding="utf-8"?>
<sst xmlns="http://schemas.openxmlformats.org/spreadsheetml/2006/main" count="79" uniqueCount="8">
  <si>
    <t>Код клиента</t>
  </si>
  <si>
    <t>Сегмент</t>
  </si>
  <si>
    <t>РБ</t>
  </si>
  <si>
    <t>КБ</t>
  </si>
  <si>
    <t>СБ</t>
  </si>
  <si>
    <t>остаток по клиенту</t>
  </si>
  <si>
    <t>выбираем только эти</t>
  </si>
  <si>
    <t>Сумма по полю остаток по клиенту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</si>
</sst>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0" fillId="0" borderId="2" xfId="0" applyFill="1" applyBorder="1"/>
    <xf numFmtId="0" fontId="3" fillId="0" borderId="4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0" fillId="0" borderId="0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3" fillId="0" borderId="7" xfId="0" applyFont="1" applyBorder="1"/>
    <xf numFmtId="0" fontId="0" fillId="2" borderId="0" xfId="0" applyFill="1"/>
    <xf numFmtId="0" fontId="3" fillId="2" borderId="0" xfId="0" applyFont="1" applyFill="1" applyBorder="1"/>
    <xf numFmtId="0" fontId="4" fillId="2" borderId="0" xfId="0" applyFont="1" applyFill="1"/>
    <xf numFmtId="0" fontId="0" fillId="0" borderId="0" xfId="0" pivotButton="1"/>
    <xf numFmtId="0" fontId="0" fillId="0" borderId="0" xfId="0" applyNumberFormat="1"/>
  </cellXfs>
  <cellStyles count="4">
    <cellStyle name="Обычный" xfId="0" builtinId="0"/>
    <cellStyle name="Обычный 2" xfId="1"/>
    <cellStyle name="Обычный 3_Шаблон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usev\&#1052;&#1086;&#1103;\&#1057;&#1090;&#1077;&#1088;&#1077;&#1090;&#1100;\4667773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90.536699652781" createdVersion="5" refreshedVersion="5" minRefreshableVersion="3" recordCount="34">
  <cacheSource type="worksheet">
    <worksheetSource name="Диап" r:id="rId2"/>
  </cacheSource>
  <cacheFields count="3">
    <cacheField name="Сегмент" numFmtId="0">
      <sharedItems count="3">
        <s v="РБ"/>
        <s v="СБ"/>
        <s v="КБ"/>
      </sharedItems>
    </cacheField>
    <cacheField name="Код клиента" numFmtId="0">
      <sharedItems containsSemiMixedTypes="0" containsString="0" containsNumber="1" containsInteger="1" minValue="1" maxValue="9" count="9">
        <n v="9"/>
        <n v="8"/>
        <n v="7"/>
        <n v="4"/>
        <n v="2"/>
        <n v="1"/>
        <n v="6"/>
        <n v="3"/>
        <n v="5"/>
      </sharedItems>
    </cacheField>
    <cacheField name="остаток по клиенту" numFmtId="0">
      <sharedItems containsSemiMixedTypes="0" containsString="0" containsNumber="1" containsInteger="1" minValue="12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n v="60"/>
  </r>
  <r>
    <x v="0"/>
    <x v="1"/>
    <n v="99"/>
  </r>
  <r>
    <x v="0"/>
    <x v="1"/>
    <n v="38"/>
  </r>
  <r>
    <x v="0"/>
    <x v="1"/>
    <n v="15"/>
  </r>
  <r>
    <x v="0"/>
    <x v="2"/>
    <n v="45"/>
  </r>
  <r>
    <x v="0"/>
    <x v="3"/>
    <n v="99"/>
  </r>
  <r>
    <x v="0"/>
    <x v="3"/>
    <n v="12"/>
  </r>
  <r>
    <x v="0"/>
    <x v="4"/>
    <n v="75"/>
  </r>
  <r>
    <x v="0"/>
    <x v="4"/>
    <n v="21"/>
  </r>
  <r>
    <x v="0"/>
    <x v="5"/>
    <n v="27"/>
  </r>
  <r>
    <x v="0"/>
    <x v="5"/>
    <n v="26"/>
  </r>
  <r>
    <x v="1"/>
    <x v="2"/>
    <n v="94"/>
  </r>
  <r>
    <x v="1"/>
    <x v="3"/>
    <n v="46"/>
  </r>
  <r>
    <x v="1"/>
    <x v="3"/>
    <n v="62"/>
  </r>
  <r>
    <x v="1"/>
    <x v="6"/>
    <n v="40"/>
  </r>
  <r>
    <x v="1"/>
    <x v="2"/>
    <n v="28"/>
  </r>
  <r>
    <x v="1"/>
    <x v="0"/>
    <n v="70"/>
  </r>
  <r>
    <x v="1"/>
    <x v="4"/>
    <n v="67"/>
  </r>
  <r>
    <x v="2"/>
    <x v="0"/>
    <n v="72"/>
  </r>
  <r>
    <x v="2"/>
    <x v="5"/>
    <n v="69"/>
  </r>
  <r>
    <x v="2"/>
    <x v="7"/>
    <n v="54"/>
  </r>
  <r>
    <x v="2"/>
    <x v="3"/>
    <n v="97"/>
  </r>
  <r>
    <x v="2"/>
    <x v="8"/>
    <n v="52"/>
  </r>
  <r>
    <x v="2"/>
    <x v="3"/>
    <n v="48"/>
  </r>
  <r>
    <x v="2"/>
    <x v="5"/>
    <n v="54"/>
  </r>
  <r>
    <x v="2"/>
    <x v="0"/>
    <n v="35"/>
  </r>
  <r>
    <x v="2"/>
    <x v="7"/>
    <n v="91"/>
  </r>
  <r>
    <x v="2"/>
    <x v="0"/>
    <n v="50"/>
  </r>
  <r>
    <x v="1"/>
    <x v="8"/>
    <n v="18"/>
  </r>
  <r>
    <x v="1"/>
    <x v="0"/>
    <n v="26"/>
  </r>
  <r>
    <x v="1"/>
    <x v="4"/>
    <n v="70"/>
  </r>
  <r>
    <x v="1"/>
    <x v="0"/>
    <n v="34"/>
  </r>
  <r>
    <x v="1"/>
    <x v="8"/>
    <n v="54"/>
  </r>
  <r>
    <x v="1"/>
    <x v="4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L20:N29" firstHeaderRow="1" firstDataRow="1" firstDataCol="2"/>
  <pivotFields count="3">
    <pivotField axis="axisRow" compact="0" outline="0" showAll="0" sortType="descending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measureFilter="1" sortType="descending" defaultSubtotal="0">
      <items count="9">
        <item x="5"/>
        <item x="4"/>
        <item x="7"/>
        <item x="3"/>
        <item x="8"/>
        <item x="6"/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9">
    <i>
      <x/>
      <x v="7"/>
    </i>
    <i r="1">
      <x v="3"/>
    </i>
    <i r="1">
      <x v="1"/>
    </i>
    <i>
      <x v="1"/>
      <x v="8"/>
    </i>
    <i r="1">
      <x v="2"/>
    </i>
    <i r="1">
      <x v="3"/>
    </i>
    <i>
      <x v="2"/>
      <x v="1"/>
    </i>
    <i r="1">
      <x v="8"/>
    </i>
    <i r="1">
      <x v="6"/>
    </i>
  </rowItems>
  <colItems count="1">
    <i/>
  </colItems>
  <dataFields count="1">
    <dataField name="Сумма по полю остаток по клиенту" fld="2" baseField="0" baseItem="0"/>
  </dataFields>
  <pivotTableStyleInfo name="PivotStyleMedium9" showRowHeaders="1" showColHeaders="1" showRowStripes="0" showColStripes="0" showLastColumn="1"/>
  <filters count="1">
    <filter fld="1" type="count" evalOrder="-1" id="1" iMeasureFld="0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tabSelected="1" workbookViewId="0">
      <selection activeCell="G35" sqref="G35"/>
    </sheetView>
  </sheetViews>
  <sheetFormatPr defaultRowHeight="15" x14ac:dyDescent="0.25"/>
  <cols>
    <col min="2" max="2" width="14.42578125" customWidth="1"/>
    <col min="3" max="3" width="17.42578125" customWidth="1"/>
    <col min="5" max="5" width="13.140625" customWidth="1"/>
    <col min="6" max="6" width="17.28515625" style="10" customWidth="1"/>
    <col min="7" max="7" width="39.42578125" customWidth="1"/>
    <col min="12" max="12" width="11.85546875" customWidth="1"/>
    <col min="13" max="13" width="14.7109375" bestFit="1" customWidth="1"/>
  </cols>
  <sheetData>
    <row r="3" spans="1:18" ht="21" customHeight="1" x14ac:dyDescent="0.25">
      <c r="A3" t="s">
        <v>1</v>
      </c>
      <c r="B3" t="s">
        <v>0</v>
      </c>
      <c r="C3" t="s">
        <v>5</v>
      </c>
    </row>
    <row r="4" spans="1:18" x14ac:dyDescent="0.25">
      <c r="A4" t="s">
        <v>2</v>
      </c>
      <c r="B4">
        <v>9</v>
      </c>
      <c r="C4">
        <v>60</v>
      </c>
      <c r="E4" s="1" t="s">
        <v>2</v>
      </c>
      <c r="F4" s="11">
        <v>1</v>
      </c>
      <c r="G4" s="2">
        <f>SUMIFS($C$4:$C$37,$B$4:$B$37,F4,$A$4:$A$37,$E$4)</f>
        <v>53</v>
      </c>
      <c r="H4" s="2"/>
      <c r="I4" s="2"/>
      <c r="J4" s="3"/>
      <c r="L4" s="1" t="s">
        <v>2</v>
      </c>
      <c r="M4">
        <f t="array" ref="M4">INDEX(B$4:B$37,MATCH(N4,SUMIFS(C$4:C$37,A$4:A$37,A$4:A$37,A$4:A$37,L4,B$4:B$37,B$4:B$37),))</f>
        <v>8</v>
      </c>
      <c r="N4">
        <f t="array" ref="N4">LARGE(SUMIFS(C$4:C$37,A$4:A$37,A$4:A$37,A$4:A$37,L4,B$4:B$37,B$4:B$37),1+SUMPRODUCT(COUNTIFS(A$4:A$37,L4,B$4:B$37,IF(L$3:L3=L4,M$3:M3))))</f>
        <v>152</v>
      </c>
      <c r="P4" s="1" t="s">
        <v>2</v>
      </c>
      <c r="Q4">
        <f t="array" ref="Q4">INDEX(B$4:B$37,MATCH(LARGE(SUMIFS(C$4:C$37,A$4:A$37,A$4:A$37,A$4:A$37,P4,B$4:B$37,B$4:B$37)+MATCH(B$4:B$37,B$4:B$37,)%%,1+SUMPRODUCT(COUNTIFS(A$4:A$37,P4,B$4:B$37,IF(P$3:P3=P4,Q$3:Q3)))),SUMIFS(C$4:C$37,A$4:A$37,A$4:A$37,A$4:A$37,P4,B$4:B$37,B$4:B$37)+MATCH(B$4:B$37,B$4:B$37,)%%,))</f>
        <v>8</v>
      </c>
      <c r="R4">
        <f t="array" ref="R4">LARGE(SUMIFS(C$4:C$37,A$4:A$37,A$4:A$37,A$4:A$37,P4,B$4:B$37,B$4:B$37),1+SUMPRODUCT(COUNTIFS(A$4:A$37,P4,B$4:B$37,IF(P$3:P3=P4,Q$3:Q3))))</f>
        <v>152</v>
      </c>
    </row>
    <row r="5" spans="1:18" x14ac:dyDescent="0.25">
      <c r="A5" t="s">
        <v>2</v>
      </c>
      <c r="B5">
        <v>8</v>
      </c>
      <c r="C5">
        <v>99</v>
      </c>
      <c r="E5" s="12"/>
      <c r="F5" s="13">
        <v>2</v>
      </c>
      <c r="G5" s="14">
        <f>SUMIFS($C$4:$C$37,$B$4:$B$37,F5,$A$4:$A$37,$E$4)</f>
        <v>96</v>
      </c>
      <c r="H5" s="14" t="s">
        <v>6</v>
      </c>
      <c r="I5" s="5"/>
      <c r="J5" s="6"/>
      <c r="L5" t="s">
        <v>2</v>
      </c>
      <c r="M5">
        <f t="array" ref="M5">INDEX(B$4:B$37,MATCH(N5,SUMIFS(C$4:C$37,A$4:A$37,A$4:A$37,A$4:A$37,L5,B$4:B$37,B$4:B$37),))</f>
        <v>4</v>
      </c>
      <c r="N5">
        <f t="array" ref="N5">LARGE(SUMIFS(C$4:C$37,A$4:A$37,A$4:A$37,A$4:A$37,L5,B$4:B$37,B$4:B$37),1+SUMPRODUCT(COUNTIFS(A$4:A$37,L5,B$4:B$37,IF(L$3:L4=L5,M$3:M4))))</f>
        <v>111</v>
      </c>
      <c r="P5" t="s">
        <v>2</v>
      </c>
      <c r="Q5">
        <f t="array" ref="Q5">INDEX(B$4:B$37,MATCH(LARGE(SUMIFS(C$4:C$37,A$4:A$37,A$4:A$37,A$4:A$37,P5,B$4:B$37,B$4:B$37)+MATCH(B$4:B$37,B$4:B$37,)%%,1+SUMPRODUCT(COUNTIFS(A$4:A$37,P5,B$4:B$37,IF(P$3:P4=P5,Q$3:Q4)))),SUMIFS(C$4:C$37,A$4:A$37,A$4:A$37,A$4:A$37,P5,B$4:B$37,B$4:B$37)+MATCH(B$4:B$37,B$4:B$37,)%%,))</f>
        <v>4</v>
      </c>
      <c r="R5">
        <f t="array" ref="R5">LARGE(SUMIFS(C$4:C$37,A$4:A$37,A$4:A$37,A$4:A$37,P5,B$4:B$37,B$4:B$37),1+SUMPRODUCT(COUNTIFS(A$4:A$37,P5,B$4:B$37,IF(P$3:P4=P5,Q$3:Q4))))</f>
        <v>111</v>
      </c>
    </row>
    <row r="6" spans="1:18" x14ac:dyDescent="0.25">
      <c r="A6" t="s">
        <v>2</v>
      </c>
      <c r="B6">
        <v>8</v>
      </c>
      <c r="C6">
        <v>38</v>
      </c>
      <c r="E6" s="4"/>
      <c r="F6" s="15">
        <v>3</v>
      </c>
      <c r="G6" s="5">
        <f t="shared" ref="G6:G12" si="0">SUMIFS($C$4:$C$37,$B$4:$B$37,F6,$A$4:$A$37,$E$4)</f>
        <v>0</v>
      </c>
      <c r="H6" s="5"/>
      <c r="I6" s="5"/>
      <c r="J6" s="6"/>
      <c r="L6" t="s">
        <v>2</v>
      </c>
      <c r="M6">
        <f t="array" ref="M6">INDEX(B$4:B$37,MATCH(N6,SUMIFS(C$4:C$37,A$4:A$37,A$4:A$37,A$4:A$37,L6,B$4:B$37,B$4:B$37),))</f>
        <v>2</v>
      </c>
      <c r="N6">
        <f t="array" ref="N6">LARGE(SUMIFS(C$4:C$37,A$4:A$37,A$4:A$37,A$4:A$37,L6,B$4:B$37,B$4:B$37),1+SUMPRODUCT(COUNTIFS(A$4:A$37,L6,B$4:B$37,IF(L$3:L5=L6,M$3:M5))))</f>
        <v>96</v>
      </c>
      <c r="P6" t="s">
        <v>2</v>
      </c>
      <c r="Q6">
        <f t="array" ref="Q6">INDEX(B$4:B$37,MATCH(LARGE(SUMIFS(C$4:C$37,A$4:A$37,A$4:A$37,A$4:A$37,P6,B$4:B$37,B$4:B$37)+MATCH(B$4:B$37,B$4:B$37,)%%,1+SUMPRODUCT(COUNTIFS(A$4:A$37,P6,B$4:B$37,IF(P$3:P5=P6,Q$3:Q5)))),SUMIFS(C$4:C$37,A$4:A$37,A$4:A$37,A$4:A$37,P6,B$4:B$37,B$4:B$37)+MATCH(B$4:B$37,B$4:B$37,)%%,))</f>
        <v>2</v>
      </c>
      <c r="R6">
        <f t="array" ref="R6">LARGE(SUMIFS(C$4:C$37,A$4:A$37,A$4:A$37,A$4:A$37,P6,B$4:B$37,B$4:B$37),1+SUMPRODUCT(COUNTIFS(A$4:A$37,P6,B$4:B$37,IF(P$3:P5=P6,Q$3:Q5))))</f>
        <v>96</v>
      </c>
    </row>
    <row r="7" spans="1:18" x14ac:dyDescent="0.25">
      <c r="A7" t="s">
        <v>2</v>
      </c>
      <c r="B7">
        <v>8</v>
      </c>
      <c r="C7">
        <v>15</v>
      </c>
      <c r="E7" s="12"/>
      <c r="F7" s="13">
        <v>4</v>
      </c>
      <c r="G7" s="14">
        <f>SUMIFS($C$4:$C$37,$B$4:$B$37,F7,$A$4:$A$37,$E$4)</f>
        <v>111</v>
      </c>
      <c r="H7" s="14" t="s">
        <v>6</v>
      </c>
      <c r="I7" s="5"/>
      <c r="J7" s="6"/>
      <c r="L7" s="1" t="s">
        <v>3</v>
      </c>
      <c r="M7">
        <f t="array" ref="M7">INDEX(B$4:B$37,MATCH(N7,SUMIFS(C$4:C$37,A$4:A$37,A$4:A$37,A$4:A$37,L7,B$4:B$37,B$4:B$37),))</f>
        <v>9</v>
      </c>
      <c r="N7">
        <f t="array" ref="N7">LARGE(SUMIFS(C$4:C$37,A$4:A$37,A$4:A$37,A$4:A$37,L7,B$4:B$37,B$4:B$37),1+SUMPRODUCT(COUNTIFS(A$4:A$37,L7,B$4:B$37,IF(L$3:L6=L7,M$3:M6))))</f>
        <v>157</v>
      </c>
      <c r="P7" s="1" t="s">
        <v>3</v>
      </c>
      <c r="Q7">
        <f t="array" ref="Q7">INDEX(B$4:B$37,MATCH(LARGE(SUMIFS(C$4:C$37,A$4:A$37,A$4:A$37,A$4:A$37,P7,B$4:B$37,B$4:B$37)+MATCH(B$4:B$37,B$4:B$37,)%%,1+SUMPRODUCT(COUNTIFS(A$4:A$37,P7,B$4:B$37,IF(P$3:P6=P7,Q$3:Q6)))),SUMIFS(C$4:C$37,A$4:A$37,A$4:A$37,A$4:A$37,P7,B$4:B$37,B$4:B$37)+MATCH(B$4:B$37,B$4:B$37,)%%,))</f>
        <v>9</v>
      </c>
      <c r="R7">
        <f t="array" ref="R7">LARGE(SUMIFS(C$4:C$37,A$4:A$37,A$4:A$37,A$4:A$37,P7,B$4:B$37,B$4:B$37),1+SUMPRODUCT(COUNTIFS(A$4:A$37,P7,B$4:B$37,IF(P$3:P6=P7,Q$3:Q6))))</f>
        <v>157</v>
      </c>
    </row>
    <row r="8" spans="1:18" x14ac:dyDescent="0.25">
      <c r="A8" t="s">
        <v>2</v>
      </c>
      <c r="B8">
        <v>7</v>
      </c>
      <c r="C8">
        <v>45</v>
      </c>
      <c r="E8" s="4"/>
      <c r="F8" s="15">
        <v>5</v>
      </c>
      <c r="G8" s="5">
        <f t="shared" si="0"/>
        <v>0</v>
      </c>
      <c r="H8" s="5"/>
      <c r="I8" s="5"/>
      <c r="J8" s="6"/>
      <c r="L8" t="s">
        <v>3</v>
      </c>
      <c r="M8" s="19">
        <f t="array" ref="M8">INDEX(B$4:B$37,MATCH(N8,SUMIFS(C$4:C$37,A$4:A$37,A$4:A$37,A$4:A$37,L8,B$4:B$37,B$4:B$37),))</f>
        <v>3</v>
      </c>
      <c r="N8" s="19">
        <f t="array" ref="N8">LARGE(SUMIFS(C$4:C$37,A$4:A$37,A$4:A$37,A$4:A$37,L8,B$4:B$37,B$4:B$37),1+SUMPRODUCT(COUNTIFS(A$4:A$37,L8,B$4:B$37,IF(L$3:L7=L8,M$3:M7))))</f>
        <v>145</v>
      </c>
      <c r="O8" s="19"/>
      <c r="P8" s="19" t="s">
        <v>3</v>
      </c>
      <c r="Q8" s="19">
        <f t="array" ref="Q8">INDEX(B$4:B$37,MATCH(LARGE(SUMIFS(C$4:C$37,A$4:A$37,A$4:A$37,A$4:A$37,P8,B$4:B$37,B$4:B$37)+MATCH(B$4:B$37,B$4:B$37,)%%,1+SUMPRODUCT(COUNTIFS(A$4:A$37,P8,B$4:B$37,IF(P$3:P7=P8,Q$3:Q7)))),SUMIFS(C$4:C$37,A$4:A$37,A$4:A$37,A$4:A$37,P8,B$4:B$37,B$4:B$37)+MATCH(B$4:B$37,B$4:B$37,)%%,))</f>
        <v>3</v>
      </c>
      <c r="R8" s="19">
        <f t="array" ref="R8">LARGE(SUMIFS(C$4:C$37,A$4:A$37,A$4:A$37,A$4:A$37,P8,B$4:B$37,B$4:B$37),1+SUMPRODUCT(COUNTIFS(A$4:A$37,P8,B$4:B$37,IF(P$3:P7=P8,Q$3:Q7))))</f>
        <v>145</v>
      </c>
    </row>
    <row r="9" spans="1:18" x14ac:dyDescent="0.25">
      <c r="A9" t="s">
        <v>2</v>
      </c>
      <c r="B9">
        <v>4</v>
      </c>
      <c r="C9">
        <v>99</v>
      </c>
      <c r="E9" s="4"/>
      <c r="F9" s="15">
        <v>6</v>
      </c>
      <c r="G9" s="5">
        <f t="shared" si="0"/>
        <v>0</v>
      </c>
      <c r="H9" s="5"/>
      <c r="I9" s="5"/>
      <c r="J9" s="6"/>
      <c r="L9" t="s">
        <v>3</v>
      </c>
      <c r="M9" s="19">
        <f t="array" ref="M9">INDEX(B$4:B$37,MATCH(N9,SUMIFS(C$4:C$37,A$4:A$37,A$4:A$37,A$4:A$37,L9,B$4:B$37,B$4:B$37),))</f>
        <v>3</v>
      </c>
      <c r="N9" s="19">
        <f t="array" ref="N9">LARGE(SUMIFS(C$4:C$37,A$4:A$37,A$4:A$37,A$4:A$37,L9,B$4:B$37,B$4:B$37),1+SUMPRODUCT(COUNTIFS(A$4:A$37,L9,B$4:B$37,IF(L$3:L8=L9,M$3:M8))))</f>
        <v>145</v>
      </c>
      <c r="O9" s="19"/>
      <c r="P9" s="19" t="s">
        <v>3</v>
      </c>
      <c r="Q9" s="19">
        <f t="array" ref="Q9">INDEX(B$4:B$37,MATCH(LARGE(SUMIFS(C$4:C$37,A$4:A$37,A$4:A$37,A$4:A$37,P9,B$4:B$37,B$4:B$37)+MATCH(B$4:B$37,B$4:B$37,)%%,1+SUMPRODUCT(COUNTIFS(A$4:A$37,P9,B$4:B$37,IF(P$3:P8=P9,Q$3:Q8)))),SUMIFS(C$4:C$37,A$4:A$37,A$4:A$37,A$4:A$37,P9,B$4:B$37,B$4:B$37)+MATCH(B$4:B$37,B$4:B$37,)%%,))</f>
        <v>4</v>
      </c>
      <c r="R9" s="19">
        <f t="array" ref="R9">LARGE(SUMIFS(C$4:C$37,A$4:A$37,A$4:A$37,A$4:A$37,P9,B$4:B$37,B$4:B$37),1+SUMPRODUCT(COUNTIFS(A$4:A$37,P9,B$4:B$37,IF(P$3:P8=P9,Q$3:Q8))))</f>
        <v>145</v>
      </c>
    </row>
    <row r="10" spans="1:18" x14ac:dyDescent="0.25">
      <c r="A10" t="s">
        <v>2</v>
      </c>
      <c r="B10">
        <v>4</v>
      </c>
      <c r="C10">
        <v>12</v>
      </c>
      <c r="E10" s="4"/>
      <c r="F10" s="15">
        <v>7</v>
      </c>
      <c r="G10" s="5">
        <f>SUMIFS($C$4:$C$37,$B$4:$B$37,F10,$A$4:$A$37,$E$4)</f>
        <v>45</v>
      </c>
      <c r="H10" s="5"/>
      <c r="I10" s="5"/>
      <c r="J10" s="6"/>
      <c r="L10" s="1" t="s">
        <v>4</v>
      </c>
      <c r="M10">
        <f t="array" ref="M10">INDEX(B$4:B$37,MATCH(N10,SUMIFS(C$4:C$37,A$4:A$37,A$4:A$37,A$4:A$37,L10,B$4:B$37,B$4:B$37),))</f>
        <v>2</v>
      </c>
      <c r="N10">
        <f t="array" ref="N10">LARGE(SUMIFS(C$4:C$37,A$4:A$37,A$4:A$37,A$4:A$37,L10,B$4:B$37,B$4:B$37),1+SUMPRODUCT(COUNTIFS(A$4:A$37,L10,B$4:B$37,IF(L$3:L9=L10,M$3:M9))))</f>
        <v>167</v>
      </c>
      <c r="P10" s="1" t="s">
        <v>4</v>
      </c>
      <c r="Q10">
        <f t="array" ref="Q10">INDEX(B$4:B$37,MATCH(LARGE(SUMIFS(C$4:C$37,A$4:A$37,A$4:A$37,A$4:A$37,P10,B$4:B$37,B$4:B$37)+MATCH(B$4:B$37,B$4:B$37,)%%,1+SUMPRODUCT(COUNTIFS(A$4:A$37,P10,B$4:B$37,IF(P$3:P9=P10,Q$3:Q9)))),SUMIFS(C$4:C$37,A$4:A$37,A$4:A$37,A$4:A$37,P10,B$4:B$37,B$4:B$37)+MATCH(B$4:B$37,B$4:B$37,)%%,))</f>
        <v>2</v>
      </c>
      <c r="R10">
        <f t="array" ref="R10">LARGE(SUMIFS(C$4:C$37,A$4:A$37,A$4:A$37,A$4:A$37,P10,B$4:B$37,B$4:B$37),1+SUMPRODUCT(COUNTIFS(A$4:A$37,P10,B$4:B$37,IF(P$3:P9=P10,Q$3:Q9))))</f>
        <v>167</v>
      </c>
    </row>
    <row r="11" spans="1:18" x14ac:dyDescent="0.25">
      <c r="A11" t="s">
        <v>2</v>
      </c>
      <c r="B11">
        <v>2</v>
      </c>
      <c r="C11">
        <v>75</v>
      </c>
      <c r="E11" s="12"/>
      <c r="F11" s="13">
        <v>8</v>
      </c>
      <c r="G11" s="14">
        <f>SUMIFS($C$4:$C$37,$B$4:$B$37,F11,$A$4:$A$37,$E$4)</f>
        <v>152</v>
      </c>
      <c r="H11" s="14" t="s">
        <v>6</v>
      </c>
      <c r="I11" s="5"/>
      <c r="J11" s="6"/>
      <c r="L11" t="s">
        <v>4</v>
      </c>
      <c r="M11">
        <f t="array" ref="M11">INDEX(B$4:B$37,MATCH(N11,SUMIFS(C$4:C$37,A$4:A$37,A$4:A$37,A$4:A$37,L11,B$4:B$37,B$4:B$37),))</f>
        <v>9</v>
      </c>
      <c r="N11">
        <f t="array" ref="N11">LARGE(SUMIFS(C$4:C$37,A$4:A$37,A$4:A$37,A$4:A$37,L11,B$4:B$37,B$4:B$37),1+SUMPRODUCT(COUNTIFS(A$4:A$37,L11,B$4:B$37,IF(L$3:L10=L11,M$3:M10))))</f>
        <v>130</v>
      </c>
      <c r="P11" t="s">
        <v>4</v>
      </c>
      <c r="Q11">
        <f t="array" ref="Q11">INDEX(B$4:B$37,MATCH(LARGE(SUMIFS(C$4:C$37,A$4:A$37,A$4:A$37,A$4:A$37,P11,B$4:B$37,B$4:B$37)+MATCH(B$4:B$37,B$4:B$37,)%%,1+SUMPRODUCT(COUNTIFS(A$4:A$37,P11,B$4:B$37,IF(P$3:P10=P11,Q$3:Q10)))),SUMIFS(C$4:C$37,A$4:A$37,A$4:A$37,A$4:A$37,P11,B$4:B$37,B$4:B$37)+MATCH(B$4:B$37,B$4:B$37,)%%,))</f>
        <v>9</v>
      </c>
      <c r="R11">
        <f t="array" ref="R11">LARGE(SUMIFS(C$4:C$37,A$4:A$37,A$4:A$37,A$4:A$37,P11,B$4:B$37,B$4:B$37),1+SUMPRODUCT(COUNTIFS(A$4:A$37,P11,B$4:B$37,IF(P$3:P10=P11,Q$3:Q10))))</f>
        <v>130</v>
      </c>
    </row>
    <row r="12" spans="1:18" x14ac:dyDescent="0.25">
      <c r="A12" t="s">
        <v>2</v>
      </c>
      <c r="B12">
        <v>2</v>
      </c>
      <c r="C12">
        <v>21</v>
      </c>
      <c r="E12" s="7"/>
      <c r="F12" s="16">
        <v>9</v>
      </c>
      <c r="G12" s="8">
        <f t="shared" si="0"/>
        <v>60</v>
      </c>
      <c r="H12" s="8"/>
      <c r="I12" s="8"/>
      <c r="J12" s="9"/>
      <c r="L12" t="s">
        <v>4</v>
      </c>
      <c r="M12">
        <f t="array" ref="M12">INDEX(B$4:B$37,MATCH(N12,SUMIFS(C$4:C$37,A$4:A$37,A$4:A$37,A$4:A$37,L12,B$4:B$37,B$4:B$37),))</f>
        <v>7</v>
      </c>
      <c r="N12">
        <f t="array" ref="N12">LARGE(SUMIFS(C$4:C$37,A$4:A$37,A$4:A$37,A$4:A$37,L12,B$4:B$37,B$4:B$37),1+SUMPRODUCT(COUNTIFS(A$4:A$37,L12,B$4:B$37,IF(L$3:L11=L12,M$3:M11))))</f>
        <v>122</v>
      </c>
      <c r="P12" t="s">
        <v>4</v>
      </c>
      <c r="Q12">
        <f t="array" ref="Q12">INDEX(B$4:B$37,MATCH(LARGE(SUMIFS(C$4:C$37,A$4:A$37,A$4:A$37,A$4:A$37,P12,B$4:B$37,B$4:B$37)+MATCH(B$4:B$37,B$4:B$37,)%%,1+SUMPRODUCT(COUNTIFS(A$4:A$37,P12,B$4:B$37,IF(P$3:P11=P12,Q$3:Q11)))),SUMIFS(C$4:C$37,A$4:A$37,A$4:A$37,A$4:A$37,P12,B$4:B$37,B$4:B$37)+MATCH(B$4:B$37,B$4:B$37,)%%,))</f>
        <v>7</v>
      </c>
      <c r="R12">
        <f t="array" ref="R12">LARGE(SUMIFS(C$4:C$37,A$4:A$37,A$4:A$37,A$4:A$37,P12,B$4:B$37,B$4:B$37),1+SUMPRODUCT(COUNTIFS(A$4:A$37,P12,B$4:B$37,IF(P$3:P11=P12,Q$3:Q11))))</f>
        <v>122</v>
      </c>
    </row>
    <row r="13" spans="1:18" x14ac:dyDescent="0.25">
      <c r="A13" t="s">
        <v>2</v>
      </c>
      <c r="B13">
        <v>1</v>
      </c>
      <c r="C13">
        <v>27</v>
      </c>
      <c r="E13" s="1" t="s">
        <v>3</v>
      </c>
      <c r="F13" s="11">
        <v>1</v>
      </c>
      <c r="G13" s="2">
        <f>SUMIFS($C$4:$C$37,$B$4:$B$37,F13,$A$4:$A$37,$E$13)</f>
        <v>123</v>
      </c>
      <c r="H13" s="2"/>
      <c r="I13" s="2"/>
      <c r="J13" s="3"/>
    </row>
    <row r="14" spans="1:18" x14ac:dyDescent="0.25">
      <c r="A14" t="s">
        <v>2</v>
      </c>
      <c r="B14">
        <v>1</v>
      </c>
      <c r="C14">
        <v>26</v>
      </c>
      <c r="E14" s="4"/>
      <c r="F14" s="15">
        <v>2</v>
      </c>
      <c r="G14" s="5">
        <f t="shared" ref="G14:G21" si="1">SUMIFS($C$4:$C$37,$B$4:$B$37,F14,$A$4:$A$37,$E$13)</f>
        <v>0</v>
      </c>
      <c r="H14" s="5"/>
      <c r="I14" s="5"/>
      <c r="J14" s="6"/>
    </row>
    <row r="15" spans="1:18" x14ac:dyDescent="0.25">
      <c r="A15" t="s">
        <v>4</v>
      </c>
      <c r="B15">
        <v>7</v>
      </c>
      <c r="C15">
        <v>94</v>
      </c>
      <c r="E15" s="4"/>
      <c r="F15" s="20">
        <v>3</v>
      </c>
      <c r="G15" s="20">
        <f t="shared" si="1"/>
        <v>145</v>
      </c>
      <c r="H15" s="14" t="s">
        <v>6</v>
      </c>
      <c r="I15" s="5"/>
      <c r="J15" s="6"/>
    </row>
    <row r="16" spans="1:18" x14ac:dyDescent="0.25">
      <c r="A16" t="s">
        <v>4</v>
      </c>
      <c r="B16">
        <v>4</v>
      </c>
      <c r="C16">
        <v>46</v>
      </c>
      <c r="E16" s="4"/>
      <c r="F16" s="20">
        <v>4</v>
      </c>
      <c r="G16" s="20">
        <f>SUMIFS($C$4:$C$37,$B$4:$B$37,F16,$A$4:$A$37,$E$13)</f>
        <v>145</v>
      </c>
      <c r="H16" s="14" t="s">
        <v>6</v>
      </c>
      <c r="I16" s="5"/>
      <c r="J16" s="6"/>
    </row>
    <row r="17" spans="1:14" x14ac:dyDescent="0.25">
      <c r="A17" t="s">
        <v>4</v>
      </c>
      <c r="B17">
        <v>4</v>
      </c>
      <c r="C17">
        <v>62</v>
      </c>
      <c r="E17" s="4"/>
      <c r="F17" s="15">
        <v>5</v>
      </c>
      <c r="G17" s="5">
        <f t="shared" si="1"/>
        <v>52</v>
      </c>
      <c r="H17" s="5"/>
      <c r="I17" s="5"/>
      <c r="J17" s="6"/>
    </row>
    <row r="18" spans="1:14" x14ac:dyDescent="0.25">
      <c r="A18" t="s">
        <v>4</v>
      </c>
      <c r="B18">
        <v>6</v>
      </c>
      <c r="C18">
        <v>40</v>
      </c>
      <c r="E18" s="4"/>
      <c r="F18" s="15">
        <v>6</v>
      </c>
      <c r="G18" s="5">
        <f t="shared" si="1"/>
        <v>0</v>
      </c>
      <c r="H18" s="5"/>
      <c r="I18" s="5"/>
      <c r="J18" s="6"/>
    </row>
    <row r="19" spans="1:14" x14ac:dyDescent="0.25">
      <c r="A19" t="s">
        <v>4</v>
      </c>
      <c r="B19">
        <v>7</v>
      </c>
      <c r="C19">
        <v>28</v>
      </c>
      <c r="E19" s="4"/>
      <c r="F19" s="15">
        <v>7</v>
      </c>
      <c r="G19" s="5">
        <f t="shared" si="1"/>
        <v>0</v>
      </c>
      <c r="H19" s="5"/>
      <c r="I19" s="5"/>
      <c r="J19" s="6"/>
    </row>
    <row r="20" spans="1:14" x14ac:dyDescent="0.25">
      <c r="A20" t="s">
        <v>4</v>
      </c>
      <c r="B20">
        <v>9</v>
      </c>
      <c r="C20">
        <v>70</v>
      </c>
      <c r="E20" s="4"/>
      <c r="F20" s="15">
        <v>8</v>
      </c>
      <c r="G20" s="5">
        <f t="shared" si="1"/>
        <v>0</v>
      </c>
      <c r="H20" s="5"/>
      <c r="I20" s="5"/>
      <c r="J20" s="6"/>
      <c r="L20" s="22" t="s">
        <v>1</v>
      </c>
      <c r="M20" s="22" t="s">
        <v>0</v>
      </c>
      <c r="N20" t="s">
        <v>7</v>
      </c>
    </row>
    <row r="21" spans="1:14" x14ac:dyDescent="0.25">
      <c r="A21" t="s">
        <v>4</v>
      </c>
      <c r="B21">
        <v>2</v>
      </c>
      <c r="C21">
        <v>67</v>
      </c>
      <c r="E21" s="7"/>
      <c r="F21" s="17">
        <v>9</v>
      </c>
      <c r="G21" s="18">
        <f t="shared" si="1"/>
        <v>157</v>
      </c>
      <c r="H21" s="14" t="s">
        <v>6</v>
      </c>
      <c r="I21" s="8"/>
      <c r="J21" s="9"/>
      <c r="L21" t="s">
        <v>2</v>
      </c>
      <c r="M21">
        <v>8</v>
      </c>
      <c r="N21" s="23">
        <v>152</v>
      </c>
    </row>
    <row r="22" spans="1:14" x14ac:dyDescent="0.25">
      <c r="A22" t="s">
        <v>3</v>
      </c>
      <c r="B22">
        <v>9</v>
      </c>
      <c r="C22">
        <v>72</v>
      </c>
      <c r="E22" s="1" t="s">
        <v>4</v>
      </c>
      <c r="F22" s="11">
        <v>1</v>
      </c>
      <c r="G22" s="2">
        <f>SUMIFS($C$4:$C$37,$B$4:$B$37,F22,$A$4:$A$37,$E$22)</f>
        <v>0</v>
      </c>
      <c r="H22" s="2"/>
      <c r="I22" s="2"/>
      <c r="J22" s="3"/>
      <c r="L22" t="s">
        <v>2</v>
      </c>
      <c r="M22">
        <v>4</v>
      </c>
      <c r="N22" s="23">
        <v>111</v>
      </c>
    </row>
    <row r="23" spans="1:14" x14ac:dyDescent="0.25">
      <c r="A23" t="s">
        <v>3</v>
      </c>
      <c r="B23">
        <v>1</v>
      </c>
      <c r="C23">
        <v>69</v>
      </c>
      <c r="E23" s="4"/>
      <c r="F23" s="13">
        <v>2</v>
      </c>
      <c r="G23" s="14">
        <f t="shared" ref="G23:G30" si="2">SUMIFS($C$4:$C$37,$B$4:$B$37,F23,$A$4:$A$37,$E$22)</f>
        <v>167</v>
      </c>
      <c r="H23" s="14" t="s">
        <v>6</v>
      </c>
      <c r="I23" s="5"/>
      <c r="J23" s="6"/>
      <c r="L23" t="s">
        <v>2</v>
      </c>
      <c r="M23">
        <v>2</v>
      </c>
      <c r="N23" s="23">
        <v>96</v>
      </c>
    </row>
    <row r="24" spans="1:14" x14ac:dyDescent="0.25">
      <c r="A24" t="s">
        <v>3</v>
      </c>
      <c r="B24">
        <v>3</v>
      </c>
      <c r="C24" s="21">
        <v>54</v>
      </c>
      <c r="E24" s="4"/>
      <c r="F24" s="15">
        <v>3</v>
      </c>
      <c r="G24" s="5">
        <f t="shared" si="2"/>
        <v>0</v>
      </c>
      <c r="H24" s="5"/>
      <c r="I24" s="5"/>
      <c r="J24" s="6"/>
      <c r="L24" t="s">
        <v>3</v>
      </c>
      <c r="M24">
        <v>9</v>
      </c>
      <c r="N24" s="23">
        <v>157</v>
      </c>
    </row>
    <row r="25" spans="1:14" x14ac:dyDescent="0.25">
      <c r="A25" t="s">
        <v>3</v>
      </c>
      <c r="B25">
        <v>4</v>
      </c>
      <c r="C25">
        <v>97</v>
      </c>
      <c r="E25" s="4"/>
      <c r="F25" s="15">
        <v>4</v>
      </c>
      <c r="G25" s="5">
        <f t="shared" si="2"/>
        <v>108</v>
      </c>
      <c r="H25" s="5"/>
      <c r="I25" s="5"/>
      <c r="J25" s="6"/>
      <c r="L25" t="s">
        <v>3</v>
      </c>
      <c r="M25">
        <v>3</v>
      </c>
      <c r="N25" s="23">
        <v>145</v>
      </c>
    </row>
    <row r="26" spans="1:14" x14ac:dyDescent="0.25">
      <c r="A26" t="s">
        <v>3</v>
      </c>
      <c r="B26">
        <v>5</v>
      </c>
      <c r="C26">
        <v>52</v>
      </c>
      <c r="E26" s="4"/>
      <c r="F26" s="15">
        <v>5</v>
      </c>
      <c r="G26" s="5">
        <f t="shared" si="2"/>
        <v>72</v>
      </c>
      <c r="H26" s="5"/>
      <c r="I26" s="5"/>
      <c r="J26" s="6"/>
      <c r="L26" t="s">
        <v>3</v>
      </c>
      <c r="M26">
        <v>4</v>
      </c>
      <c r="N26" s="23">
        <v>145</v>
      </c>
    </row>
    <row r="27" spans="1:14" x14ac:dyDescent="0.25">
      <c r="A27" t="s">
        <v>3</v>
      </c>
      <c r="B27">
        <v>4</v>
      </c>
      <c r="C27">
        <v>48</v>
      </c>
      <c r="E27" s="4"/>
      <c r="F27" s="15">
        <v>6</v>
      </c>
      <c r="G27" s="5">
        <f t="shared" si="2"/>
        <v>40</v>
      </c>
      <c r="H27" s="5"/>
      <c r="I27" s="5"/>
      <c r="J27" s="6"/>
      <c r="L27" t="s">
        <v>4</v>
      </c>
      <c r="M27">
        <v>2</v>
      </c>
      <c r="N27" s="23">
        <v>167</v>
      </c>
    </row>
    <row r="28" spans="1:14" x14ac:dyDescent="0.25">
      <c r="A28" t="s">
        <v>3</v>
      </c>
      <c r="B28">
        <v>1</v>
      </c>
      <c r="C28">
        <v>54</v>
      </c>
      <c r="E28" s="4"/>
      <c r="F28" s="13">
        <v>7</v>
      </c>
      <c r="G28" s="14">
        <f t="shared" si="2"/>
        <v>122</v>
      </c>
      <c r="H28" s="14" t="s">
        <v>6</v>
      </c>
      <c r="I28" s="5"/>
      <c r="J28" s="6"/>
      <c r="L28" t="s">
        <v>4</v>
      </c>
      <c r="M28">
        <v>9</v>
      </c>
      <c r="N28" s="23">
        <v>130</v>
      </c>
    </row>
    <row r="29" spans="1:14" x14ac:dyDescent="0.25">
      <c r="A29" t="s">
        <v>3</v>
      </c>
      <c r="B29">
        <v>9</v>
      </c>
      <c r="C29">
        <v>35</v>
      </c>
      <c r="E29" s="4"/>
      <c r="F29" s="15">
        <v>8</v>
      </c>
      <c r="G29" s="5">
        <f t="shared" si="2"/>
        <v>0</v>
      </c>
      <c r="H29" s="5"/>
      <c r="I29" s="5"/>
      <c r="J29" s="6"/>
      <c r="L29" t="s">
        <v>4</v>
      </c>
      <c r="M29">
        <v>7</v>
      </c>
      <c r="N29" s="23">
        <v>122</v>
      </c>
    </row>
    <row r="30" spans="1:14" x14ac:dyDescent="0.25">
      <c r="A30" t="s">
        <v>3</v>
      </c>
      <c r="B30">
        <v>3</v>
      </c>
      <c r="C30">
        <v>91</v>
      </c>
      <c r="E30" s="7"/>
      <c r="F30" s="17">
        <v>9</v>
      </c>
      <c r="G30" s="18">
        <f t="shared" si="2"/>
        <v>130</v>
      </c>
      <c r="H30" s="14" t="s">
        <v>6</v>
      </c>
      <c r="I30" s="8"/>
      <c r="J30" s="9"/>
    </row>
    <row r="31" spans="1:14" x14ac:dyDescent="0.25">
      <c r="A31" t="s">
        <v>3</v>
      </c>
      <c r="B31">
        <v>9</v>
      </c>
      <c r="C31">
        <v>50</v>
      </c>
    </row>
    <row r="32" spans="1:14" x14ac:dyDescent="0.25">
      <c r="A32" t="s">
        <v>4</v>
      </c>
      <c r="B32">
        <v>5</v>
      </c>
      <c r="C32">
        <v>18</v>
      </c>
    </row>
    <row r="33" spans="1:3" x14ac:dyDescent="0.25">
      <c r="A33" t="s">
        <v>4</v>
      </c>
      <c r="B33">
        <v>9</v>
      </c>
      <c r="C33">
        <v>26</v>
      </c>
    </row>
    <row r="34" spans="1:3" x14ac:dyDescent="0.25">
      <c r="A34" t="s">
        <v>4</v>
      </c>
      <c r="B34">
        <v>2</v>
      </c>
      <c r="C34">
        <v>70</v>
      </c>
    </row>
    <row r="35" spans="1:3" x14ac:dyDescent="0.25">
      <c r="A35" t="s">
        <v>4</v>
      </c>
      <c r="B35">
        <v>9</v>
      </c>
      <c r="C35">
        <v>34</v>
      </c>
    </row>
    <row r="36" spans="1:3" x14ac:dyDescent="0.25">
      <c r="A36" t="s">
        <v>4</v>
      </c>
      <c r="B36">
        <v>5</v>
      </c>
      <c r="C36">
        <v>54</v>
      </c>
    </row>
    <row r="37" spans="1:3" x14ac:dyDescent="0.25">
      <c r="A37" t="s">
        <v>4</v>
      </c>
      <c r="B37">
        <v>2</v>
      </c>
      <c r="C37">
        <v>30</v>
      </c>
    </row>
  </sheetData>
  <autoFilter ref="A3:C37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2017-09-12T09:52:55Z</dcterms:modified>
</cp:coreProperties>
</file>