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1100" activeTab="2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5" i="2"/>
  <c r="F26" i="2"/>
  <c r="F27" i="2"/>
  <c r="F23" i="2"/>
  <c r="E24" i="2"/>
  <c r="E25" i="2"/>
  <c r="E26" i="2"/>
  <c r="E27" i="2"/>
  <c r="E23" i="2"/>
  <c r="C26" i="3"/>
  <c r="B26" i="3"/>
  <c r="D26" i="3"/>
  <c r="C29" i="3"/>
  <c r="C28" i="3"/>
  <c r="C33" i="3"/>
  <c r="C31" i="3"/>
  <c r="C40" i="3"/>
  <c r="C34" i="3"/>
  <c r="C30" i="3"/>
  <c r="C36" i="3"/>
  <c r="C32" i="3"/>
  <c r="C35" i="3"/>
  <c r="C38" i="3"/>
  <c r="C45" i="3"/>
  <c r="C39" i="3"/>
  <c r="C41" i="3"/>
  <c r="C43" i="3"/>
  <c r="C37" i="3"/>
  <c r="C44" i="3"/>
  <c r="C42" i="3"/>
  <c r="C27" i="3"/>
  <c r="B29" i="3"/>
  <c r="B28" i="3"/>
  <c r="B33" i="3"/>
  <c r="B31" i="3"/>
  <c r="B40" i="3"/>
  <c r="B34" i="3"/>
  <c r="B30" i="3"/>
  <c r="B36" i="3"/>
  <c r="B32" i="3"/>
  <c r="B35" i="3"/>
  <c r="B38" i="3"/>
  <c r="B45" i="3"/>
  <c r="B39" i="3"/>
  <c r="B41" i="3"/>
  <c r="B43" i="3"/>
  <c r="B37" i="3"/>
  <c r="B44" i="3"/>
  <c r="B42" i="3"/>
  <c r="B27" i="3"/>
  <c r="D29" i="3"/>
  <c r="D28" i="3"/>
  <c r="D33" i="3"/>
  <c r="D31" i="3"/>
  <c r="D40" i="3"/>
  <c r="D34" i="3"/>
  <c r="D30" i="3"/>
  <c r="D36" i="3"/>
  <c r="D32" i="3"/>
  <c r="D35" i="3"/>
  <c r="D38" i="3"/>
  <c r="D45" i="3"/>
  <c r="D39" i="3"/>
  <c r="D41" i="3"/>
  <c r="D43" i="3"/>
  <c r="D37" i="3"/>
  <c r="D44" i="3"/>
  <c r="D42" i="3"/>
  <c r="D27" i="3"/>
  <c r="H5" i="2"/>
  <c r="H6" i="2"/>
  <c r="H7" i="2"/>
  <c r="H8" i="2"/>
  <c r="H4" i="2"/>
  <c r="G5" i="2"/>
  <c r="G6" i="2"/>
  <c r="G7" i="2"/>
  <c r="G8" i="2"/>
  <c r="G4" i="2"/>
  <c r="C14" i="3"/>
  <c r="D14" i="3"/>
  <c r="C21" i="3"/>
  <c r="D21" i="3"/>
  <c r="C7" i="3"/>
  <c r="D7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9" i="3"/>
  <c r="D9" i="3"/>
  <c r="C10" i="3"/>
  <c r="D10" i="3"/>
  <c r="C15" i="3"/>
  <c r="D15" i="3"/>
  <c r="C18" i="3"/>
  <c r="D18" i="3"/>
  <c r="C19" i="3"/>
  <c r="D19" i="3"/>
  <c r="C16" i="3"/>
  <c r="D16" i="3"/>
  <c r="C20" i="3"/>
  <c r="D20" i="3"/>
  <c r="C13" i="3"/>
  <c r="D13" i="3"/>
  <c r="C22" i="3"/>
  <c r="D22" i="3"/>
  <c r="D11" i="3"/>
  <c r="C11" i="3"/>
  <c r="B3" i="3"/>
  <c r="B19" i="3"/>
  <c r="B14" i="3"/>
  <c r="B21" i="3"/>
  <c r="B7" i="3"/>
  <c r="B4" i="3"/>
  <c r="B17" i="3"/>
  <c r="B8" i="3"/>
  <c r="B12" i="3"/>
  <c r="B5" i="3"/>
  <c r="B6" i="3"/>
  <c r="B9" i="3"/>
  <c r="B10" i="3"/>
  <c r="B15" i="3"/>
  <c r="B18" i="3"/>
  <c r="B16" i="3"/>
  <c r="B20" i="3"/>
  <c r="B13" i="3"/>
  <c r="B22" i="3"/>
  <c r="B11" i="3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22" i="1"/>
  <c r="AJ122" i="1"/>
  <c r="AI123" i="1"/>
  <c r="AJ123" i="1"/>
  <c r="AI124" i="1"/>
  <c r="AJ124" i="1"/>
  <c r="AI125" i="1"/>
  <c r="AJ125" i="1"/>
  <c r="AI126" i="1"/>
  <c r="AJ126" i="1"/>
  <c r="AI127" i="1"/>
  <c r="AJ127" i="1"/>
  <c r="AI128" i="1"/>
  <c r="AJ128" i="1"/>
  <c r="AI129" i="1"/>
  <c r="AJ129" i="1"/>
  <c r="AI130" i="1"/>
  <c r="AJ130" i="1"/>
  <c r="AI131" i="1"/>
  <c r="AJ131" i="1"/>
  <c r="AI132" i="1"/>
  <c r="AJ132" i="1"/>
  <c r="AI133" i="1"/>
  <c r="AJ133" i="1"/>
  <c r="AI134" i="1"/>
  <c r="AJ134" i="1"/>
  <c r="AI135" i="1"/>
  <c r="AJ135" i="1"/>
  <c r="AI136" i="1"/>
  <c r="AJ136" i="1"/>
  <c r="AI137" i="1"/>
  <c r="AJ137" i="1"/>
  <c r="AI138" i="1"/>
  <c r="AJ138" i="1"/>
  <c r="AI139" i="1"/>
  <c r="AJ139" i="1"/>
  <c r="AI140" i="1"/>
  <c r="AJ140" i="1"/>
  <c r="AI141" i="1"/>
  <c r="AJ141" i="1"/>
  <c r="AI142" i="1"/>
  <c r="AJ142" i="1"/>
  <c r="AI143" i="1"/>
  <c r="AJ143" i="1"/>
  <c r="AI144" i="1"/>
  <c r="AJ144" i="1"/>
  <c r="AI145" i="1"/>
  <c r="AJ145" i="1"/>
  <c r="AI146" i="1"/>
  <c r="AJ146" i="1"/>
  <c r="AI147" i="1"/>
  <c r="AJ147" i="1"/>
  <c r="AI148" i="1"/>
  <c r="AJ148" i="1"/>
  <c r="AI149" i="1"/>
  <c r="AJ149" i="1"/>
  <c r="AI150" i="1"/>
  <c r="AJ150" i="1"/>
  <c r="AI151" i="1"/>
  <c r="AJ151" i="1"/>
  <c r="AI152" i="1"/>
  <c r="AJ152" i="1"/>
  <c r="AI153" i="1"/>
  <c r="AJ153" i="1"/>
  <c r="AI154" i="1"/>
  <c r="AJ154" i="1"/>
  <c r="AI155" i="1"/>
  <c r="AJ155" i="1"/>
  <c r="AI156" i="1"/>
  <c r="AJ156" i="1"/>
  <c r="AI157" i="1"/>
  <c r="AJ157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I166" i="1"/>
  <c r="AJ166" i="1"/>
  <c r="AI167" i="1"/>
  <c r="AJ167" i="1"/>
  <c r="AI168" i="1"/>
  <c r="AJ168" i="1"/>
  <c r="AI169" i="1"/>
  <c r="AJ169" i="1"/>
  <c r="AI170" i="1"/>
  <c r="AJ170" i="1"/>
  <c r="AI171" i="1"/>
  <c r="AJ171" i="1"/>
  <c r="AI172" i="1"/>
  <c r="AJ172" i="1"/>
  <c r="AI173" i="1"/>
  <c r="AJ173" i="1"/>
  <c r="AI174" i="1"/>
  <c r="AJ174" i="1"/>
  <c r="AI175" i="1"/>
  <c r="AJ175" i="1"/>
  <c r="AI176" i="1"/>
  <c r="AJ176" i="1"/>
  <c r="AI177" i="1"/>
  <c r="AJ177" i="1"/>
  <c r="AI178" i="1"/>
  <c r="AJ178" i="1"/>
  <c r="AI179" i="1"/>
  <c r="AJ179" i="1"/>
  <c r="AI180" i="1"/>
  <c r="AJ180" i="1"/>
  <c r="AI181" i="1"/>
  <c r="AJ181" i="1"/>
  <c r="AI182" i="1"/>
  <c r="AJ182" i="1"/>
  <c r="AI183" i="1"/>
  <c r="AJ183" i="1"/>
  <c r="AI184" i="1"/>
  <c r="AJ184" i="1"/>
  <c r="AI185" i="1"/>
  <c r="AJ185" i="1"/>
  <c r="AI186" i="1"/>
  <c r="AJ186" i="1"/>
  <c r="AI187" i="1"/>
  <c r="AJ187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6" i="1"/>
  <c r="AJ196" i="1"/>
  <c r="AI197" i="1"/>
  <c r="AJ197" i="1"/>
  <c r="AI198" i="1"/>
  <c r="AJ198" i="1"/>
  <c r="AI199" i="1"/>
  <c r="AJ199" i="1"/>
  <c r="AI200" i="1"/>
  <c r="AJ200" i="1"/>
  <c r="AI201" i="1"/>
  <c r="AJ201" i="1"/>
  <c r="AI202" i="1"/>
  <c r="AJ202" i="1"/>
  <c r="AI203" i="1"/>
  <c r="AJ203" i="1"/>
  <c r="AI204" i="1"/>
  <c r="AJ204" i="1"/>
  <c r="AI205" i="1"/>
  <c r="AJ205" i="1"/>
  <c r="AI206" i="1"/>
  <c r="AJ206" i="1"/>
  <c r="AI207" i="1"/>
  <c r="AJ207" i="1"/>
  <c r="AI208" i="1"/>
  <c r="AJ208" i="1"/>
  <c r="AI209" i="1"/>
  <c r="AJ209" i="1"/>
  <c r="AI210" i="1"/>
  <c r="AJ210" i="1"/>
  <c r="AI211" i="1"/>
  <c r="AJ211" i="1"/>
  <c r="AI212" i="1"/>
  <c r="AJ212" i="1"/>
  <c r="AI213" i="1"/>
  <c r="AJ213" i="1"/>
  <c r="AI214" i="1"/>
  <c r="AJ214" i="1"/>
  <c r="AI215" i="1"/>
  <c r="AJ215" i="1"/>
  <c r="AI216" i="1"/>
  <c r="AJ216" i="1"/>
  <c r="AI217" i="1"/>
  <c r="AJ217" i="1"/>
  <c r="AI218" i="1"/>
  <c r="AJ218" i="1"/>
  <c r="AI219" i="1"/>
  <c r="AJ219" i="1"/>
  <c r="AI5" i="1"/>
  <c r="AJ5" i="1"/>
</calcChain>
</file>

<file path=xl/sharedStrings.xml><?xml version="1.0" encoding="utf-8"?>
<sst xmlns="http://schemas.openxmlformats.org/spreadsheetml/2006/main" count="1051" uniqueCount="179">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</sst>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5" xfId="0" applyFill="1" applyBorder="1"/>
    <xf numFmtId="0" fontId="0" fillId="5" borderId="8" xfId="0" applyFill="1" applyBorder="1"/>
    <xf numFmtId="0" fontId="0" fillId="5" borderId="1" xfId="0" applyFill="1" applyBorder="1"/>
    <xf numFmtId="9" fontId="0" fillId="0" borderId="1" xfId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</cellXfs>
  <cellStyles count="2">
    <cellStyle name="Обычный" xfId="0" builtinId="0"/>
    <cellStyle name="Процентный" xfId="1" builtinId="5"/>
  </cellStyles>
  <dxfs count="16">
    <dxf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2:B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COUNTIF(БД!$AB$5:$AB$219,Таблица2[[#This Row],[Наименование организации]])</calculatedColumnFormula>
    </tableColumn>
    <tableColumn id="3" name="Сумма НМЦ" dataDxfId="9">
      <calculatedColumnFormula>SUMIF(БД!AB:AB,Таблица2[[#This Row],[Наименование организации]],БД!X:X)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организации]],БД!$AK$5:$AK$219)</calculatedColumnFormula>
    </tableColumn>
    <tableColumn id="3" name="сумма договора типа 2" dataDxfId="1">
      <calculatedColumnFormula>SUMIF(БД!AB:AB,Таблица3[[#This Row],[Наименование организации]],БД!$AL$5:$AL$219)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219"/>
  <sheetViews>
    <sheetView topLeftCell="B1" workbookViewId="0">
      <selection activeCell="X203" sqref="X203"/>
    </sheetView>
  </sheetViews>
  <sheetFormatPr defaultRowHeight="15" x14ac:dyDescent="0.2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</cols>
  <sheetData>
    <row r="1" spans="1:41" ht="15" customHeight="1" x14ac:dyDescent="0.25">
      <c r="A1" s="45" t="s">
        <v>0</v>
      </c>
      <c r="B1" s="45" t="s">
        <v>152</v>
      </c>
      <c r="C1" s="45" t="s">
        <v>1</v>
      </c>
      <c r="D1" s="45" t="s">
        <v>2</v>
      </c>
      <c r="E1" s="45" t="s">
        <v>3</v>
      </c>
      <c r="F1" s="48" t="s">
        <v>4</v>
      </c>
      <c r="G1" s="45" t="s">
        <v>5</v>
      </c>
      <c r="H1" s="51" t="s">
        <v>6</v>
      </c>
      <c r="I1" s="45" t="s">
        <v>7</v>
      </c>
      <c r="J1" s="63" t="s">
        <v>8</v>
      </c>
      <c r="K1" s="68"/>
      <c r="L1" s="64"/>
      <c r="M1" s="69" t="s">
        <v>9</v>
      </c>
      <c r="N1" s="71" t="s">
        <v>10</v>
      </c>
      <c r="O1" s="72"/>
      <c r="P1" s="72"/>
      <c r="Q1" s="72"/>
      <c r="R1" s="72"/>
      <c r="S1" s="72"/>
      <c r="T1" s="72"/>
      <c r="U1" s="72"/>
      <c r="V1" s="72"/>
      <c r="W1" s="73"/>
      <c r="X1" s="74" t="s">
        <v>11</v>
      </c>
      <c r="Y1" s="51" t="s">
        <v>12</v>
      </c>
      <c r="Z1" s="51" t="s">
        <v>13</v>
      </c>
      <c r="AA1" s="51" t="s">
        <v>14</v>
      </c>
      <c r="AB1" s="51" t="s">
        <v>15</v>
      </c>
      <c r="AC1" s="54" t="s">
        <v>16</v>
      </c>
      <c r="AD1" s="55"/>
      <c r="AE1" s="56" t="s">
        <v>17</v>
      </c>
      <c r="AF1" s="57"/>
      <c r="AG1" s="51" t="s">
        <v>18</v>
      </c>
      <c r="AH1" s="60" t="s">
        <v>19</v>
      </c>
      <c r="AI1" s="63" t="s">
        <v>20</v>
      </c>
      <c r="AJ1" s="64"/>
      <c r="AK1" s="65" t="s">
        <v>21</v>
      </c>
      <c r="AL1" s="66"/>
      <c r="AM1" s="67"/>
      <c r="AN1" s="51" t="s">
        <v>22</v>
      </c>
      <c r="AO1" s="51" t="s">
        <v>23</v>
      </c>
    </row>
    <row r="2" spans="1:41" ht="76.5" x14ac:dyDescent="0.25">
      <c r="A2" s="46"/>
      <c r="B2" s="46"/>
      <c r="C2" s="46"/>
      <c r="D2" s="46"/>
      <c r="E2" s="46"/>
      <c r="F2" s="49"/>
      <c r="G2" s="46"/>
      <c r="H2" s="53"/>
      <c r="I2" s="46"/>
      <c r="J2" s="45" t="s">
        <v>24</v>
      </c>
      <c r="K2" s="45" t="s">
        <v>25</v>
      </c>
      <c r="L2" s="45" t="s">
        <v>26</v>
      </c>
      <c r="M2" s="70"/>
      <c r="N2" s="71" t="s">
        <v>27</v>
      </c>
      <c r="O2" s="73"/>
      <c r="P2" s="1" t="s">
        <v>28</v>
      </c>
      <c r="Q2" s="71" t="s">
        <v>29</v>
      </c>
      <c r="R2" s="73"/>
      <c r="S2" s="71" t="s">
        <v>30</v>
      </c>
      <c r="T2" s="73"/>
      <c r="U2" s="1" t="s">
        <v>31</v>
      </c>
      <c r="V2" s="71" t="s">
        <v>32</v>
      </c>
      <c r="W2" s="73"/>
      <c r="X2" s="75"/>
      <c r="Y2" s="53"/>
      <c r="Z2" s="53"/>
      <c r="AA2" s="53"/>
      <c r="AB2" s="53"/>
      <c r="AC2" s="51" t="s">
        <v>33</v>
      </c>
      <c r="AD2" s="2" t="s">
        <v>32</v>
      </c>
      <c r="AE2" s="58"/>
      <c r="AF2" s="59"/>
      <c r="AG2" s="52"/>
      <c r="AH2" s="61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52"/>
      <c r="AO2" s="53"/>
    </row>
    <row r="3" spans="1:41" ht="51" x14ac:dyDescent="0.25">
      <c r="A3" s="47"/>
      <c r="B3" s="47"/>
      <c r="C3" s="47"/>
      <c r="D3" s="47"/>
      <c r="E3" s="47"/>
      <c r="F3" s="50"/>
      <c r="G3" s="47"/>
      <c r="H3" s="52"/>
      <c r="I3" s="47"/>
      <c r="J3" s="47"/>
      <c r="K3" s="47"/>
      <c r="L3" s="47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52"/>
      <c r="Z3" s="52"/>
      <c r="AA3" s="52"/>
      <c r="AB3" s="52"/>
      <c r="AC3" s="52"/>
      <c r="AD3" s="2" t="s">
        <v>41</v>
      </c>
      <c r="AE3" s="2" t="s">
        <v>43</v>
      </c>
      <c r="AF3" s="2" t="s">
        <v>44</v>
      </c>
      <c r="AG3" s="2" t="s">
        <v>45</v>
      </c>
      <c r="AH3" s="62"/>
      <c r="AI3" s="3" t="s">
        <v>46</v>
      </c>
      <c r="AJ3" s="4" t="s">
        <v>47</v>
      </c>
      <c r="AK3" s="65" t="s">
        <v>48</v>
      </c>
      <c r="AL3" s="66"/>
      <c r="AM3" s="67"/>
      <c r="AN3" s="2" t="s">
        <v>49</v>
      </c>
      <c r="AO3" s="52"/>
    </row>
    <row r="4" spans="1:41" x14ac:dyDescent="0.25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1" hidden="1" x14ac:dyDescent="0.25">
      <c r="B5" t="s">
        <v>155</v>
      </c>
      <c r="C5" s="11" t="s">
        <v>94</v>
      </c>
      <c r="H5" t="s">
        <v>93</v>
      </c>
      <c r="X5">
        <v>1246116</v>
      </c>
      <c r="AA5">
        <v>3258866873</v>
      </c>
      <c r="AB5" t="s">
        <v>130</v>
      </c>
      <c r="AH5">
        <v>900808</v>
      </c>
      <c r="AI5">
        <f>X5-AH5</f>
        <v>345308</v>
      </c>
      <c r="AJ5" s="13">
        <f>AI5/X5</f>
        <v>0.27710742820090584</v>
      </c>
      <c r="AK5">
        <v>122457013</v>
      </c>
      <c r="AL5">
        <v>9245244</v>
      </c>
    </row>
    <row r="6" spans="1:41" hidden="1" x14ac:dyDescent="0.25">
      <c r="B6" t="s">
        <v>116</v>
      </c>
      <c r="C6" s="11" t="s">
        <v>95</v>
      </c>
      <c r="H6" t="s">
        <v>90</v>
      </c>
      <c r="X6">
        <v>4660596</v>
      </c>
      <c r="AA6">
        <v>1806511619</v>
      </c>
      <c r="AB6" t="s">
        <v>131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>
        <v>156509005</v>
      </c>
      <c r="AL6">
        <v>150210472</v>
      </c>
    </row>
    <row r="7" spans="1:41" hidden="1" x14ac:dyDescent="0.25">
      <c r="B7" t="s">
        <v>156</v>
      </c>
      <c r="C7" s="11" t="s">
        <v>96</v>
      </c>
      <c r="H7" t="s">
        <v>91</v>
      </c>
      <c r="X7">
        <v>4958679</v>
      </c>
      <c r="AA7">
        <v>619392991</v>
      </c>
      <c r="AB7" t="s">
        <v>132</v>
      </c>
      <c r="AH7">
        <v>4927912</v>
      </c>
      <c r="AI7">
        <f t="shared" si="0"/>
        <v>30767</v>
      </c>
      <c r="AJ7" s="13">
        <f t="shared" si="1"/>
        <v>6.2046766890940111E-3</v>
      </c>
      <c r="AK7">
        <v>29223737</v>
      </c>
      <c r="AL7">
        <v>99136453</v>
      </c>
    </row>
    <row r="8" spans="1:41" hidden="1" x14ac:dyDescent="0.25">
      <c r="B8" t="s">
        <v>113</v>
      </c>
      <c r="C8" s="11" t="s">
        <v>97</v>
      </c>
      <c r="H8" t="s">
        <v>92</v>
      </c>
      <c r="X8">
        <v>5171472</v>
      </c>
      <c r="AA8">
        <v>1445262744</v>
      </c>
      <c r="AB8" t="s">
        <v>133</v>
      </c>
      <c r="AH8">
        <v>4797667</v>
      </c>
      <c r="AI8">
        <f t="shared" si="0"/>
        <v>373805</v>
      </c>
      <c r="AJ8" s="13">
        <f t="shared" si="1"/>
        <v>7.2282127796495857E-2</v>
      </c>
      <c r="AK8">
        <v>183508929</v>
      </c>
      <c r="AL8">
        <v>104224484</v>
      </c>
    </row>
    <row r="9" spans="1:41" hidden="1" x14ac:dyDescent="0.25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t="s">
        <v>134</v>
      </c>
      <c r="AH9">
        <v>6274235</v>
      </c>
      <c r="AI9">
        <f t="shared" si="0"/>
        <v>264359</v>
      </c>
      <c r="AJ9" s="13">
        <f t="shared" si="1"/>
        <v>4.0430557395060775E-2</v>
      </c>
      <c r="AL9">
        <v>15954015</v>
      </c>
    </row>
    <row r="10" spans="1:41" hidden="1" x14ac:dyDescent="0.25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t="s">
        <v>135</v>
      </c>
      <c r="AH10">
        <v>8493380</v>
      </c>
      <c r="AI10">
        <f t="shared" si="0"/>
        <v>29448</v>
      </c>
      <c r="AJ10" s="13">
        <f t="shared" si="1"/>
        <v>3.4551911642473603E-3</v>
      </c>
      <c r="AL10">
        <v>137452793</v>
      </c>
    </row>
    <row r="11" spans="1:41" hidden="1" x14ac:dyDescent="0.25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B11" t="s">
        <v>136</v>
      </c>
      <c r="AH11">
        <v>8510102</v>
      </c>
      <c r="AI11">
        <f t="shared" si="0"/>
        <v>381287</v>
      </c>
      <c r="AJ11" s="13">
        <f t="shared" si="1"/>
        <v>4.2882726197222956E-2</v>
      </c>
      <c r="AL11">
        <v>61211610</v>
      </c>
    </row>
    <row r="12" spans="1:41" hidden="1" x14ac:dyDescent="0.25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 t="s">
        <v>133</v>
      </c>
      <c r="AH12">
        <v>1139498</v>
      </c>
      <c r="AI12">
        <f t="shared" si="0"/>
        <v>372310</v>
      </c>
      <c r="AJ12" s="13">
        <f t="shared" si="1"/>
        <v>0.24626804461942256</v>
      </c>
      <c r="AL12">
        <v>72989477</v>
      </c>
    </row>
    <row r="13" spans="1:41" ht="30" hidden="1" x14ac:dyDescent="0.25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t="s">
        <v>134</v>
      </c>
      <c r="AH13">
        <v>1132098</v>
      </c>
      <c r="AI13">
        <f t="shared" si="0"/>
        <v>175590</v>
      </c>
      <c r="AJ13" s="13">
        <f t="shared" si="1"/>
        <v>0.13427514820048819</v>
      </c>
      <c r="AL13">
        <v>98842654</v>
      </c>
    </row>
    <row r="14" spans="1:41" hidden="1" x14ac:dyDescent="0.25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t="s">
        <v>131</v>
      </c>
      <c r="AH14">
        <v>917699</v>
      </c>
      <c r="AI14">
        <f t="shared" si="0"/>
        <v>384155</v>
      </c>
      <c r="AJ14" s="13">
        <f t="shared" si="1"/>
        <v>0.29508301238080459</v>
      </c>
      <c r="AL14">
        <v>47362086</v>
      </c>
    </row>
    <row r="15" spans="1:41" hidden="1" x14ac:dyDescent="0.25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B15" t="s">
        <v>137</v>
      </c>
      <c r="AH15">
        <v>4416988</v>
      </c>
      <c r="AI15">
        <f t="shared" si="0"/>
        <v>213364</v>
      </c>
      <c r="AJ15" s="13">
        <f t="shared" si="1"/>
        <v>4.6079434133733242E-2</v>
      </c>
      <c r="AL15">
        <v>98682086</v>
      </c>
    </row>
    <row r="16" spans="1:41" hidden="1" x14ac:dyDescent="0.25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t="s">
        <v>138</v>
      </c>
      <c r="AH16">
        <v>9499031</v>
      </c>
      <c r="AI16">
        <f t="shared" si="0"/>
        <v>390225</v>
      </c>
      <c r="AJ16" s="13">
        <f t="shared" si="1"/>
        <v>3.9459490178027551E-2</v>
      </c>
      <c r="AL16">
        <v>38943598</v>
      </c>
    </row>
    <row r="17" spans="2:38" hidden="1" x14ac:dyDescent="0.25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t="s">
        <v>139</v>
      </c>
      <c r="AH17">
        <v>9554350</v>
      </c>
      <c r="AI17">
        <f t="shared" si="0"/>
        <v>128012</v>
      </c>
      <c r="AJ17" s="13">
        <f t="shared" si="1"/>
        <v>1.3221154094424481E-2</v>
      </c>
      <c r="AL17">
        <v>101755536</v>
      </c>
    </row>
    <row r="18" spans="2:38" hidden="1" x14ac:dyDescent="0.25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 t="s">
        <v>139</v>
      </c>
      <c r="AH18">
        <v>6956683</v>
      </c>
      <c r="AI18">
        <f t="shared" si="0"/>
        <v>91496</v>
      </c>
      <c r="AJ18" s="13">
        <f t="shared" si="1"/>
        <v>1.2981509124555434E-2</v>
      </c>
      <c r="AL18">
        <v>165006888</v>
      </c>
    </row>
    <row r="19" spans="2:38" hidden="1" x14ac:dyDescent="0.25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t="s">
        <v>140</v>
      </c>
      <c r="AH19">
        <v>3413463</v>
      </c>
      <c r="AI19">
        <f t="shared" si="0"/>
        <v>32966</v>
      </c>
      <c r="AJ19" s="13">
        <f t="shared" si="1"/>
        <v>9.5652630592418988E-3</v>
      </c>
      <c r="AL19">
        <v>87223477</v>
      </c>
    </row>
    <row r="20" spans="2:38" hidden="1" x14ac:dyDescent="0.25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t="s">
        <v>130</v>
      </c>
      <c r="AH20">
        <v>7436126</v>
      </c>
      <c r="AI20">
        <f t="shared" si="0"/>
        <v>6559</v>
      </c>
      <c r="AJ20" s="13">
        <f t="shared" si="1"/>
        <v>8.8126798326141709E-4</v>
      </c>
      <c r="AL20">
        <v>64956075</v>
      </c>
    </row>
    <row r="21" spans="2:38" hidden="1" x14ac:dyDescent="0.25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t="s">
        <v>131</v>
      </c>
      <c r="AH21">
        <v>4575862</v>
      </c>
      <c r="AI21">
        <f t="shared" si="0"/>
        <v>308771</v>
      </c>
      <c r="AJ21" s="13">
        <f t="shared" si="1"/>
        <v>6.3212732665893223E-2</v>
      </c>
      <c r="AL21">
        <v>170157747</v>
      </c>
    </row>
    <row r="22" spans="2:38" hidden="1" x14ac:dyDescent="0.25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t="s">
        <v>134</v>
      </c>
      <c r="AH22">
        <v>1445190</v>
      </c>
      <c r="AI22">
        <f t="shared" si="0"/>
        <v>276360</v>
      </c>
      <c r="AJ22" s="13">
        <f t="shared" si="1"/>
        <v>0.1605297551624989</v>
      </c>
      <c r="AL22">
        <v>186339322</v>
      </c>
    </row>
    <row r="23" spans="2:38" x14ac:dyDescent="0.25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t="s">
        <v>141</v>
      </c>
      <c r="AH23">
        <v>3810502</v>
      </c>
      <c r="AI23">
        <f t="shared" si="0"/>
        <v>238875</v>
      </c>
      <c r="AJ23" s="13">
        <f t="shared" si="1"/>
        <v>5.8990555831180944E-2</v>
      </c>
      <c r="AL23">
        <v>4272102</v>
      </c>
    </row>
    <row r="24" spans="2:38" hidden="1" x14ac:dyDescent="0.25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 t="s">
        <v>142</v>
      </c>
      <c r="AH24">
        <v>1374909</v>
      </c>
      <c r="AI24">
        <f t="shared" si="0"/>
        <v>125290</v>
      </c>
      <c r="AJ24" s="13">
        <f t="shared" si="1"/>
        <v>8.3515586932133665E-2</v>
      </c>
      <c r="AL24">
        <v>209682104</v>
      </c>
    </row>
    <row r="25" spans="2:38" hidden="1" x14ac:dyDescent="0.25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t="s">
        <v>139</v>
      </c>
      <c r="AH25">
        <v>9296059</v>
      </c>
      <c r="AI25">
        <f t="shared" si="0"/>
        <v>219070</v>
      </c>
      <c r="AJ25" s="13">
        <f t="shared" si="1"/>
        <v>2.3023334733559577E-2</v>
      </c>
      <c r="AL25">
        <v>106795062</v>
      </c>
    </row>
    <row r="26" spans="2:38" hidden="1" x14ac:dyDescent="0.25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 t="s">
        <v>143</v>
      </c>
      <c r="AH26">
        <v>-315733</v>
      </c>
      <c r="AI26">
        <f t="shared" si="0"/>
        <v>390509</v>
      </c>
      <c r="AJ26" s="13">
        <f t="shared" si="1"/>
        <v>5.22238418743982</v>
      </c>
      <c r="AK26">
        <v>173273612</v>
      </c>
      <c r="AL26">
        <v>185925859</v>
      </c>
    </row>
    <row r="27" spans="2:38" hidden="1" x14ac:dyDescent="0.25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 t="s">
        <v>134</v>
      </c>
      <c r="AH27">
        <v>5815168</v>
      </c>
      <c r="AI27">
        <f t="shared" si="0"/>
        <v>325862</v>
      </c>
      <c r="AJ27" s="13">
        <f t="shared" si="1"/>
        <v>5.306308550845705E-2</v>
      </c>
      <c r="AK27">
        <v>162111357</v>
      </c>
      <c r="AL27">
        <v>213564981</v>
      </c>
    </row>
    <row r="28" spans="2:38" hidden="1" x14ac:dyDescent="0.25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 t="s">
        <v>144</v>
      </c>
      <c r="AH28">
        <v>1087254</v>
      </c>
      <c r="AI28">
        <f t="shared" si="0"/>
        <v>355051</v>
      </c>
      <c r="AJ28" s="13">
        <f t="shared" si="1"/>
        <v>0.24616915284908533</v>
      </c>
      <c r="AK28">
        <v>186281171</v>
      </c>
      <c r="AL28">
        <v>133080922</v>
      </c>
    </row>
    <row r="29" spans="2:38" hidden="1" x14ac:dyDescent="0.25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 t="s">
        <v>142</v>
      </c>
      <c r="AH29">
        <v>6574052</v>
      </c>
      <c r="AI29">
        <f t="shared" si="0"/>
        <v>162086</v>
      </c>
      <c r="AJ29" s="13">
        <f t="shared" si="1"/>
        <v>2.4062155496220535E-2</v>
      </c>
      <c r="AK29">
        <v>168738038</v>
      </c>
      <c r="AL29">
        <v>38753437</v>
      </c>
    </row>
    <row r="30" spans="2:38" ht="30" hidden="1" x14ac:dyDescent="0.25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 t="s">
        <v>140</v>
      </c>
      <c r="AH30">
        <v>3702230</v>
      </c>
      <c r="AI30">
        <f t="shared" si="0"/>
        <v>234691</v>
      </c>
      <c r="AJ30" s="13">
        <f t="shared" si="1"/>
        <v>5.9612829416693908E-2</v>
      </c>
      <c r="AK30">
        <v>84248193</v>
      </c>
      <c r="AL30">
        <v>152795956</v>
      </c>
    </row>
    <row r="31" spans="2:38" hidden="1" x14ac:dyDescent="0.25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 t="s">
        <v>134</v>
      </c>
      <c r="AH31">
        <v>4218849</v>
      </c>
      <c r="AI31">
        <f t="shared" si="0"/>
        <v>42757</v>
      </c>
      <c r="AJ31" s="13">
        <f t="shared" si="1"/>
        <v>1.0033072039038804E-2</v>
      </c>
      <c r="AK31">
        <v>111909302</v>
      </c>
      <c r="AL31">
        <v>20217401</v>
      </c>
    </row>
    <row r="32" spans="2:38" hidden="1" x14ac:dyDescent="0.25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t="s">
        <v>145</v>
      </c>
      <c r="AH32">
        <v>5605697</v>
      </c>
      <c r="AI32">
        <f t="shared" si="0"/>
        <v>221266</v>
      </c>
      <c r="AJ32" s="13">
        <f t="shared" si="1"/>
        <v>3.797278273433348E-2</v>
      </c>
      <c r="AK32">
        <v>107354968</v>
      </c>
    </row>
    <row r="33" spans="2:38" hidden="1" x14ac:dyDescent="0.25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t="s">
        <v>132</v>
      </c>
      <c r="AH33">
        <v>9309018</v>
      </c>
      <c r="AI33">
        <f t="shared" si="0"/>
        <v>249029</v>
      </c>
      <c r="AJ33" s="13">
        <f t="shared" si="1"/>
        <v>2.6054381193145421E-2</v>
      </c>
      <c r="AK33">
        <v>179588747</v>
      </c>
    </row>
    <row r="34" spans="2:38" hidden="1" x14ac:dyDescent="0.25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 t="s">
        <v>144</v>
      </c>
      <c r="AH34">
        <v>3286984</v>
      </c>
      <c r="AI34">
        <f t="shared" si="0"/>
        <v>336539</v>
      </c>
      <c r="AJ34" s="13">
        <f t="shared" si="1"/>
        <v>9.2876187069876465E-2</v>
      </c>
      <c r="AK34">
        <v>10217507</v>
      </c>
    </row>
    <row r="35" spans="2:38" hidden="1" x14ac:dyDescent="0.25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 t="s">
        <v>140</v>
      </c>
      <c r="AH35">
        <v>572342</v>
      </c>
      <c r="AI35">
        <f t="shared" si="0"/>
        <v>347178</v>
      </c>
      <c r="AJ35" s="13">
        <f t="shared" si="1"/>
        <v>0.37756438141639115</v>
      </c>
      <c r="AK35">
        <v>35991371</v>
      </c>
    </row>
    <row r="36" spans="2:38" hidden="1" x14ac:dyDescent="0.25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t="s">
        <v>137</v>
      </c>
      <c r="AH36">
        <v>3706523</v>
      </c>
      <c r="AI36">
        <f t="shared" si="0"/>
        <v>289827</v>
      </c>
      <c r="AJ36" s="13">
        <f t="shared" si="1"/>
        <v>7.2522927171043583E-2</v>
      </c>
      <c r="AK36">
        <v>88194935</v>
      </c>
    </row>
    <row r="37" spans="2:38" hidden="1" x14ac:dyDescent="0.25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t="s">
        <v>138</v>
      </c>
      <c r="AH37">
        <v>1073455</v>
      </c>
      <c r="AI37">
        <f t="shared" si="0"/>
        <v>279996</v>
      </c>
      <c r="AJ37" s="13">
        <f t="shared" si="1"/>
        <v>0.20687560909113076</v>
      </c>
      <c r="AK37">
        <v>93181583</v>
      </c>
    </row>
    <row r="38" spans="2:38" hidden="1" x14ac:dyDescent="0.25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t="s">
        <v>146</v>
      </c>
      <c r="AH38">
        <v>1501349</v>
      </c>
      <c r="AI38">
        <f t="shared" si="0"/>
        <v>359112</v>
      </c>
      <c r="AJ38" s="13">
        <f t="shared" si="1"/>
        <v>0.19302312706366861</v>
      </c>
      <c r="AK38">
        <v>208762242</v>
      </c>
    </row>
    <row r="39" spans="2:38" hidden="1" x14ac:dyDescent="0.25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t="s">
        <v>139</v>
      </c>
      <c r="AH39">
        <v>3434863</v>
      </c>
      <c r="AI39">
        <f t="shared" si="0"/>
        <v>311109</v>
      </c>
      <c r="AJ39" s="13">
        <f t="shared" si="1"/>
        <v>8.3051608501077956E-2</v>
      </c>
      <c r="AK39">
        <v>83673031</v>
      </c>
    </row>
    <row r="40" spans="2:38" hidden="1" x14ac:dyDescent="0.25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t="s">
        <v>145</v>
      </c>
      <c r="AH40">
        <v>6246001</v>
      </c>
      <c r="AI40">
        <f t="shared" si="0"/>
        <v>380419</v>
      </c>
      <c r="AJ40" s="13">
        <f t="shared" si="1"/>
        <v>5.7409430733337159E-2</v>
      </c>
      <c r="AK40">
        <v>104278292</v>
      </c>
    </row>
    <row r="41" spans="2:38" hidden="1" x14ac:dyDescent="0.25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 t="s">
        <v>131</v>
      </c>
      <c r="AH41">
        <v>395793</v>
      </c>
      <c r="AI41">
        <f t="shared" si="0"/>
        <v>208289</v>
      </c>
      <c r="AJ41" s="13">
        <f t="shared" si="1"/>
        <v>0.34480252680927426</v>
      </c>
      <c r="AK41">
        <v>226509787</v>
      </c>
    </row>
    <row r="42" spans="2:38" hidden="1" x14ac:dyDescent="0.25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 t="s">
        <v>133</v>
      </c>
      <c r="AH42">
        <v>2401354</v>
      </c>
      <c r="AI42">
        <f t="shared" si="0"/>
        <v>132340</v>
      </c>
      <c r="AJ42" s="13">
        <f t="shared" si="1"/>
        <v>5.2232037491504499E-2</v>
      </c>
      <c r="AK42">
        <v>131338897</v>
      </c>
    </row>
    <row r="43" spans="2:38" hidden="1" x14ac:dyDescent="0.25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 t="s">
        <v>140</v>
      </c>
      <c r="AH43">
        <v>7171941</v>
      </c>
      <c r="AI43">
        <f t="shared" si="0"/>
        <v>357987</v>
      </c>
      <c r="AJ43" s="13">
        <f t="shared" si="1"/>
        <v>4.7541888846745942E-2</v>
      </c>
      <c r="AK43">
        <v>222613479</v>
      </c>
    </row>
    <row r="44" spans="2:38" hidden="1" x14ac:dyDescent="0.25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B44" t="s">
        <v>134</v>
      </c>
      <c r="AH44">
        <v>4750538</v>
      </c>
      <c r="AI44">
        <f t="shared" si="0"/>
        <v>26051</v>
      </c>
      <c r="AJ44" s="13">
        <f t="shared" si="1"/>
        <v>5.453891888123512E-3</v>
      </c>
      <c r="AK44">
        <v>194070409</v>
      </c>
    </row>
    <row r="45" spans="2:38" hidden="1" x14ac:dyDescent="0.25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B45" t="s">
        <v>147</v>
      </c>
      <c r="AH45">
        <v>8609402</v>
      </c>
      <c r="AI45">
        <f t="shared" si="0"/>
        <v>359740</v>
      </c>
      <c r="AJ45" s="13">
        <f t="shared" si="1"/>
        <v>4.0108630234642291E-2</v>
      </c>
      <c r="AK45">
        <v>230866136</v>
      </c>
    </row>
    <row r="46" spans="2:38" hidden="1" x14ac:dyDescent="0.25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B46" t="s">
        <v>148</v>
      </c>
      <c r="AH46">
        <v>9588099</v>
      </c>
      <c r="AI46">
        <f t="shared" si="0"/>
        <v>174465</v>
      </c>
      <c r="AJ46" s="13">
        <f t="shared" si="1"/>
        <v>1.7870817543424043E-2</v>
      </c>
      <c r="AK46">
        <v>204018189</v>
      </c>
    </row>
    <row r="47" spans="2:38" hidden="1" x14ac:dyDescent="0.25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B47" t="s">
        <v>137</v>
      </c>
      <c r="AH47">
        <v>8425665</v>
      </c>
      <c r="AI47">
        <f t="shared" si="0"/>
        <v>280406</v>
      </c>
      <c r="AJ47" s="13">
        <f t="shared" si="1"/>
        <v>3.2208099382603245E-2</v>
      </c>
      <c r="AK47">
        <v>42802221</v>
      </c>
      <c r="AL47">
        <v>231390646</v>
      </c>
    </row>
    <row r="48" spans="2:38" hidden="1" x14ac:dyDescent="0.25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t="s">
        <v>137</v>
      </c>
      <c r="AH48">
        <v>81374</v>
      </c>
      <c r="AI48">
        <f t="shared" si="0"/>
        <v>231238</v>
      </c>
      <c r="AJ48" s="13">
        <f t="shared" si="1"/>
        <v>0.73969649277698868</v>
      </c>
      <c r="AK48">
        <v>190092157</v>
      </c>
      <c r="AL48">
        <v>38023283</v>
      </c>
    </row>
    <row r="49" spans="2:38" x14ac:dyDescent="0.25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t="s">
        <v>141</v>
      </c>
      <c r="AH49">
        <v>5627611</v>
      </c>
      <c r="AI49">
        <f t="shared" si="0"/>
        <v>46261</v>
      </c>
      <c r="AJ49" s="13">
        <f t="shared" si="1"/>
        <v>8.1533386724268724E-3</v>
      </c>
      <c r="AK49">
        <v>50328541</v>
      </c>
      <c r="AL49">
        <v>108741311</v>
      </c>
    </row>
    <row r="50" spans="2:38" hidden="1" x14ac:dyDescent="0.25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t="s">
        <v>147</v>
      </c>
      <c r="AH50">
        <v>5332234</v>
      </c>
      <c r="AI50">
        <f t="shared" si="0"/>
        <v>323737</v>
      </c>
      <c r="AJ50" s="13">
        <f t="shared" si="1"/>
        <v>5.7238094042561395E-2</v>
      </c>
      <c r="AK50">
        <v>23488652</v>
      </c>
      <c r="AL50">
        <v>110758096</v>
      </c>
    </row>
    <row r="51" spans="2:38" hidden="1" x14ac:dyDescent="0.25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B51" t="s">
        <v>133</v>
      </c>
      <c r="AH51">
        <v>2969997</v>
      </c>
      <c r="AI51">
        <f t="shared" si="0"/>
        <v>254133</v>
      </c>
      <c r="AJ51" s="13">
        <f t="shared" si="1"/>
        <v>7.8822193894166795E-2</v>
      </c>
      <c r="AK51">
        <v>18661179</v>
      </c>
      <c r="AL51">
        <v>27118110</v>
      </c>
    </row>
    <row r="52" spans="2:38" x14ac:dyDescent="0.25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t="s">
        <v>141</v>
      </c>
      <c r="AH52">
        <v>3278975</v>
      </c>
      <c r="AI52">
        <f t="shared" si="0"/>
        <v>300454</v>
      </c>
      <c r="AJ52" s="13">
        <f t="shared" si="1"/>
        <v>8.3939086373832253E-2</v>
      </c>
      <c r="AK52">
        <v>104818700</v>
      </c>
      <c r="AL52">
        <v>14644465</v>
      </c>
    </row>
    <row r="53" spans="2:38" hidden="1" x14ac:dyDescent="0.25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t="s">
        <v>140</v>
      </c>
      <c r="AH53">
        <v>895694</v>
      </c>
      <c r="AI53">
        <f t="shared" si="0"/>
        <v>381510</v>
      </c>
      <c r="AJ53" s="13">
        <f t="shared" si="1"/>
        <v>0.29870717598754781</v>
      </c>
      <c r="AK53">
        <v>143071492</v>
      </c>
      <c r="AL53">
        <v>161946478</v>
      </c>
    </row>
    <row r="54" spans="2:38" hidden="1" x14ac:dyDescent="0.25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B54" t="s">
        <v>132</v>
      </c>
      <c r="AH54">
        <v>7299592</v>
      </c>
      <c r="AI54">
        <f t="shared" si="0"/>
        <v>98031</v>
      </c>
      <c r="AJ54" s="13">
        <f t="shared" si="1"/>
        <v>1.3251689089860351E-2</v>
      </c>
      <c r="AL54">
        <v>213319331</v>
      </c>
    </row>
    <row r="55" spans="2:38" x14ac:dyDescent="0.25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t="s">
        <v>141</v>
      </c>
      <c r="AH55">
        <v>1230804</v>
      </c>
      <c r="AI55">
        <f t="shared" si="0"/>
        <v>217545</v>
      </c>
      <c r="AJ55" s="13">
        <f t="shared" si="1"/>
        <v>0.15020205765323136</v>
      </c>
      <c r="AL55">
        <v>215865978</v>
      </c>
    </row>
    <row r="56" spans="2:38" ht="30" hidden="1" x14ac:dyDescent="0.25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t="s">
        <v>139</v>
      </c>
      <c r="AH56">
        <v>4986890</v>
      </c>
      <c r="AI56">
        <f t="shared" si="0"/>
        <v>280753</v>
      </c>
      <c r="AJ56" s="13">
        <f t="shared" si="1"/>
        <v>5.3297651340457206E-2</v>
      </c>
      <c r="AL56">
        <v>47183805</v>
      </c>
    </row>
    <row r="57" spans="2:38" hidden="1" x14ac:dyDescent="0.25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B57" t="s">
        <v>140</v>
      </c>
      <c r="AH57">
        <v>594398</v>
      </c>
      <c r="AI57">
        <f t="shared" si="0"/>
        <v>339058</v>
      </c>
      <c r="AJ57" s="13">
        <f t="shared" si="1"/>
        <v>0.36322868994360741</v>
      </c>
      <c r="AL57">
        <v>207091701</v>
      </c>
    </row>
    <row r="58" spans="2:38" hidden="1" x14ac:dyDescent="0.25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t="s">
        <v>142</v>
      </c>
      <c r="AH58">
        <v>1169518</v>
      </c>
      <c r="AI58">
        <f t="shared" si="0"/>
        <v>417941</v>
      </c>
      <c r="AJ58" s="13">
        <f t="shared" si="1"/>
        <v>0.26327672084759357</v>
      </c>
      <c r="AL58">
        <v>226877524</v>
      </c>
    </row>
    <row r="59" spans="2:38" hidden="1" x14ac:dyDescent="0.25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t="s">
        <v>137</v>
      </c>
      <c r="AH59">
        <v>1947487</v>
      </c>
      <c r="AI59">
        <f t="shared" si="0"/>
        <v>385864</v>
      </c>
      <c r="AJ59" s="13">
        <f t="shared" si="1"/>
        <v>0.16536903363445962</v>
      </c>
      <c r="AL59">
        <v>174044817</v>
      </c>
    </row>
    <row r="60" spans="2:38" hidden="1" x14ac:dyDescent="0.25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B60" t="s">
        <v>144</v>
      </c>
      <c r="AH60">
        <v>6988085</v>
      </c>
      <c r="AI60">
        <f t="shared" si="0"/>
        <v>368495</v>
      </c>
      <c r="AJ60" s="13">
        <f t="shared" si="1"/>
        <v>5.0090531197920771E-2</v>
      </c>
      <c r="AL60">
        <v>96474015</v>
      </c>
    </row>
    <row r="61" spans="2:38" hidden="1" x14ac:dyDescent="0.25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B61" t="s">
        <v>134</v>
      </c>
      <c r="AH61">
        <v>8785031</v>
      </c>
      <c r="AI61">
        <f t="shared" si="0"/>
        <v>315996</v>
      </c>
      <c r="AJ61" s="13">
        <f t="shared" si="1"/>
        <v>3.4720916661383383E-2</v>
      </c>
      <c r="AL61">
        <v>222373476</v>
      </c>
    </row>
    <row r="62" spans="2:38" hidden="1" x14ac:dyDescent="0.25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t="s">
        <v>146</v>
      </c>
      <c r="AH62">
        <v>8238188</v>
      </c>
      <c r="AI62">
        <f t="shared" si="0"/>
        <v>170614</v>
      </c>
      <c r="AJ62" s="13">
        <f t="shared" si="1"/>
        <v>2.0289929528605859E-2</v>
      </c>
      <c r="AL62">
        <v>26492854</v>
      </c>
    </row>
    <row r="63" spans="2:38" hidden="1" x14ac:dyDescent="0.25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t="s">
        <v>145</v>
      </c>
      <c r="AH63">
        <v>7421459</v>
      </c>
      <c r="AI63">
        <f t="shared" si="0"/>
        <v>195486</v>
      </c>
      <c r="AJ63" s="13">
        <f t="shared" si="1"/>
        <v>2.5664620133137368E-2</v>
      </c>
      <c r="AL63">
        <v>116517551</v>
      </c>
    </row>
    <row r="64" spans="2:38" hidden="1" x14ac:dyDescent="0.25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t="s">
        <v>134</v>
      </c>
      <c r="AH64">
        <v>5907568</v>
      </c>
      <c r="AI64">
        <f t="shared" si="0"/>
        <v>42982</v>
      </c>
      <c r="AJ64" s="13">
        <f t="shared" si="1"/>
        <v>7.2231978556604008E-3</v>
      </c>
      <c r="AL64">
        <v>45180240</v>
      </c>
    </row>
    <row r="65" spans="2:38" hidden="1" x14ac:dyDescent="0.25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t="s">
        <v>140</v>
      </c>
      <c r="AH65">
        <v>2999695</v>
      </c>
      <c r="AI65">
        <f t="shared" si="0"/>
        <v>171648</v>
      </c>
      <c r="AJ65" s="13">
        <f t="shared" si="1"/>
        <v>5.4124703635021504E-2</v>
      </c>
      <c r="AL65">
        <v>48975037</v>
      </c>
    </row>
    <row r="66" spans="2:38" hidden="1" x14ac:dyDescent="0.25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B66" t="s">
        <v>144</v>
      </c>
      <c r="AH66">
        <v>1975655</v>
      </c>
      <c r="AI66">
        <f t="shared" si="0"/>
        <v>416940</v>
      </c>
      <c r="AJ66" s="13">
        <f t="shared" si="1"/>
        <v>0.17426267295551484</v>
      </c>
      <c r="AL66">
        <v>73561414</v>
      </c>
    </row>
    <row r="67" spans="2:38" hidden="1" x14ac:dyDescent="0.25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t="s">
        <v>137</v>
      </c>
      <c r="AH67">
        <v>5230033</v>
      </c>
      <c r="AI67">
        <f t="shared" si="0"/>
        <v>41006</v>
      </c>
      <c r="AJ67" s="13">
        <f t="shared" si="1"/>
        <v>7.7794909125126948E-3</v>
      </c>
      <c r="AL67">
        <v>68903221</v>
      </c>
    </row>
    <row r="68" spans="2:38" x14ac:dyDescent="0.25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t="s">
        <v>141</v>
      </c>
      <c r="AH68">
        <v>8709422</v>
      </c>
      <c r="AI68">
        <f t="shared" si="0"/>
        <v>415400</v>
      </c>
      <c r="AJ68" s="13">
        <f t="shared" si="1"/>
        <v>4.5524175704468539E-2</v>
      </c>
      <c r="AL68">
        <v>185189027</v>
      </c>
    </row>
    <row r="69" spans="2:38" hidden="1" x14ac:dyDescent="0.25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t="s">
        <v>146</v>
      </c>
      <c r="AH69">
        <v>4043476</v>
      </c>
      <c r="AI69">
        <f t="shared" si="0"/>
        <v>439677</v>
      </c>
      <c r="AJ69" s="13">
        <f t="shared" si="1"/>
        <v>9.8073164132475521E-2</v>
      </c>
      <c r="AL69">
        <v>21518930</v>
      </c>
    </row>
    <row r="70" spans="2:38" hidden="1" x14ac:dyDescent="0.25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t="s">
        <v>149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L70">
        <v>59787888</v>
      </c>
    </row>
    <row r="71" spans="2:38" hidden="1" x14ac:dyDescent="0.25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t="s">
        <v>137</v>
      </c>
      <c r="AH71">
        <v>1600306</v>
      </c>
      <c r="AI71">
        <f t="shared" si="2"/>
        <v>47592</v>
      </c>
      <c r="AJ71" s="13">
        <f t="shared" si="3"/>
        <v>2.888042827893474E-2</v>
      </c>
      <c r="AK71">
        <v>39922471</v>
      </c>
      <c r="AL71">
        <v>97322465</v>
      </c>
    </row>
    <row r="72" spans="2:38" hidden="1" x14ac:dyDescent="0.25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t="s">
        <v>147</v>
      </c>
      <c r="AH72">
        <v>5134904</v>
      </c>
      <c r="AI72">
        <f t="shared" si="2"/>
        <v>312095</v>
      </c>
      <c r="AJ72" s="13">
        <f t="shared" si="3"/>
        <v>5.7296687588890692E-2</v>
      </c>
      <c r="AK72">
        <v>185581014</v>
      </c>
      <c r="AL72">
        <v>140391219</v>
      </c>
    </row>
    <row r="73" spans="2:38" ht="30" hidden="1" x14ac:dyDescent="0.25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t="s">
        <v>145</v>
      </c>
      <c r="AH73">
        <v>518280</v>
      </c>
      <c r="AI73">
        <f t="shared" si="2"/>
        <v>50551</v>
      </c>
      <c r="AJ73" s="13">
        <f t="shared" si="3"/>
        <v>8.8868222723445106E-2</v>
      </c>
      <c r="AK73">
        <v>43522289</v>
      </c>
    </row>
    <row r="74" spans="2:38" hidden="1" x14ac:dyDescent="0.25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t="s">
        <v>138</v>
      </c>
      <c r="AH74">
        <v>8294581</v>
      </c>
      <c r="AI74">
        <f t="shared" si="2"/>
        <v>274769</v>
      </c>
      <c r="AJ74" s="13">
        <f t="shared" si="3"/>
        <v>3.2064158891864612E-2</v>
      </c>
      <c r="AK74">
        <v>51306875</v>
      </c>
    </row>
    <row r="75" spans="2:38" hidden="1" x14ac:dyDescent="0.25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B75" t="s">
        <v>142</v>
      </c>
      <c r="AH75">
        <v>9118024</v>
      </c>
      <c r="AI75">
        <f t="shared" si="2"/>
        <v>380947</v>
      </c>
      <c r="AJ75" s="13">
        <f t="shared" si="3"/>
        <v>4.0104028109992126E-2</v>
      </c>
      <c r="AK75">
        <v>76155020</v>
      </c>
    </row>
    <row r="76" spans="2:38" hidden="1" x14ac:dyDescent="0.25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t="s">
        <v>140</v>
      </c>
      <c r="AH76">
        <v>1233100</v>
      </c>
      <c r="AI76">
        <f t="shared" si="2"/>
        <v>260867</v>
      </c>
      <c r="AJ76" s="13">
        <f t="shared" si="3"/>
        <v>0.17461362935058136</v>
      </c>
      <c r="AK76">
        <v>156039130</v>
      </c>
    </row>
    <row r="77" spans="2:38" hidden="1" x14ac:dyDescent="0.25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B77" t="s">
        <v>137</v>
      </c>
      <c r="AH77">
        <v>7651202</v>
      </c>
      <c r="AI77">
        <f t="shared" si="2"/>
        <v>136433</v>
      </c>
      <c r="AJ77" s="13">
        <f t="shared" si="3"/>
        <v>1.7519182653013398E-2</v>
      </c>
      <c r="AK77">
        <v>112746665</v>
      </c>
    </row>
    <row r="78" spans="2:38" hidden="1" x14ac:dyDescent="0.25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t="s">
        <v>136</v>
      </c>
      <c r="AH78">
        <v>1111193</v>
      </c>
      <c r="AI78">
        <f t="shared" si="2"/>
        <v>73675</v>
      </c>
      <c r="AJ78" s="13">
        <f t="shared" si="3"/>
        <v>6.2179922151665838E-2</v>
      </c>
      <c r="AK78">
        <v>88623434</v>
      </c>
    </row>
    <row r="79" spans="2:38" hidden="1" x14ac:dyDescent="0.25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t="s">
        <v>136</v>
      </c>
      <c r="AH79">
        <v>2790510</v>
      </c>
      <c r="AI79">
        <f t="shared" si="2"/>
        <v>100215</v>
      </c>
      <c r="AJ79" s="13">
        <f t="shared" si="3"/>
        <v>3.4667773655397867E-2</v>
      </c>
      <c r="AK79">
        <v>218378872</v>
      </c>
    </row>
    <row r="80" spans="2:38" hidden="1" x14ac:dyDescent="0.25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t="s">
        <v>139</v>
      </c>
      <c r="AH80">
        <v>8234126</v>
      </c>
      <c r="AI80">
        <f t="shared" si="2"/>
        <v>330163</v>
      </c>
      <c r="AJ80" s="13">
        <f t="shared" si="3"/>
        <v>3.8551127828591492E-2</v>
      </c>
      <c r="AK80">
        <v>159937238</v>
      </c>
    </row>
    <row r="81" spans="2:38" hidden="1" x14ac:dyDescent="0.25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t="s">
        <v>143</v>
      </c>
      <c r="AH81">
        <v>3110266</v>
      </c>
      <c r="AI81">
        <f t="shared" si="2"/>
        <v>228404</v>
      </c>
      <c r="AJ81" s="13">
        <f t="shared" si="3"/>
        <v>6.8411672911668414E-2</v>
      </c>
      <c r="AK81">
        <v>144020328</v>
      </c>
    </row>
    <row r="82" spans="2:38" hidden="1" x14ac:dyDescent="0.25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t="s">
        <v>147</v>
      </c>
      <c r="AH82">
        <v>7948235</v>
      </c>
      <c r="AI82">
        <f t="shared" si="2"/>
        <v>261271</v>
      </c>
      <c r="AJ82" s="13">
        <f t="shared" si="3"/>
        <v>3.1825422869536851E-2</v>
      </c>
      <c r="AK82">
        <v>209270591</v>
      </c>
    </row>
    <row r="83" spans="2:38" hidden="1" x14ac:dyDescent="0.25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 t="s">
        <v>138</v>
      </c>
      <c r="AH83">
        <v>4512</v>
      </c>
      <c r="AI83">
        <f t="shared" si="2"/>
        <v>196409</v>
      </c>
      <c r="AJ83" s="13">
        <f t="shared" si="3"/>
        <v>0.97754341258504585</v>
      </c>
      <c r="AK83">
        <v>34135301</v>
      </c>
    </row>
    <row r="84" spans="2:38" hidden="1" x14ac:dyDescent="0.25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B84" t="s">
        <v>134</v>
      </c>
      <c r="AH84">
        <v>5327084</v>
      </c>
      <c r="AI84">
        <f t="shared" si="2"/>
        <v>324488</v>
      </c>
      <c r="AJ84" s="13">
        <f t="shared" si="3"/>
        <v>5.7415529696870179E-2</v>
      </c>
      <c r="AK84">
        <v>22557169</v>
      </c>
    </row>
    <row r="85" spans="2:38" hidden="1" x14ac:dyDescent="0.25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t="s">
        <v>148</v>
      </c>
      <c r="AH85">
        <v>3278012</v>
      </c>
      <c r="AI85">
        <f t="shared" si="2"/>
        <v>111846</v>
      </c>
      <c r="AJ85" s="13">
        <f t="shared" si="3"/>
        <v>3.2994302416207405E-2</v>
      </c>
      <c r="AK85">
        <v>174588546</v>
      </c>
    </row>
    <row r="86" spans="2:38" hidden="1" x14ac:dyDescent="0.25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t="s">
        <v>148</v>
      </c>
      <c r="AH86">
        <v>9257366</v>
      </c>
      <c r="AI86">
        <f t="shared" si="2"/>
        <v>10046</v>
      </c>
      <c r="AJ86" s="13">
        <f t="shared" si="3"/>
        <v>1.0840135304225171E-3</v>
      </c>
      <c r="AK86">
        <v>142610590</v>
      </c>
      <c r="AL86">
        <v>191756588</v>
      </c>
    </row>
    <row r="87" spans="2:38" hidden="1" x14ac:dyDescent="0.25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t="s">
        <v>148</v>
      </c>
      <c r="AH87">
        <v>2768711</v>
      </c>
      <c r="AI87">
        <f t="shared" si="2"/>
        <v>101154</v>
      </c>
      <c r="AJ87" s="13">
        <f t="shared" si="3"/>
        <v>3.5246954125019818E-2</v>
      </c>
      <c r="AK87">
        <v>162950670</v>
      </c>
      <c r="AL87">
        <v>40606303</v>
      </c>
    </row>
    <row r="88" spans="2:38" x14ac:dyDescent="0.25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t="s">
        <v>141</v>
      </c>
      <c r="AH88">
        <v>2537223</v>
      </c>
      <c r="AI88">
        <f t="shared" si="2"/>
        <v>200899</v>
      </c>
      <c r="AJ88" s="13">
        <f t="shared" si="3"/>
        <v>7.337109157298323E-2</v>
      </c>
      <c r="AK88">
        <v>63105744</v>
      </c>
      <c r="AL88">
        <v>155440098</v>
      </c>
    </row>
    <row r="89" spans="2:38" hidden="1" x14ac:dyDescent="0.25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t="s">
        <v>130</v>
      </c>
      <c r="AH89">
        <v>6353508</v>
      </c>
      <c r="AI89">
        <f t="shared" si="2"/>
        <v>261161</v>
      </c>
      <c r="AJ89" s="13">
        <f t="shared" si="3"/>
        <v>3.9482096534233235E-2</v>
      </c>
      <c r="AK89">
        <v>31083126</v>
      </c>
      <c r="AL89">
        <v>107315315</v>
      </c>
    </row>
    <row r="90" spans="2:38" hidden="1" x14ac:dyDescent="0.25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t="s">
        <v>148</v>
      </c>
      <c r="AH90">
        <v>2655299</v>
      </c>
      <c r="AI90">
        <f t="shared" si="2"/>
        <v>101889</v>
      </c>
      <c r="AJ90" s="13">
        <f t="shared" si="3"/>
        <v>3.6953954536288421E-2</v>
      </c>
      <c r="AL90">
        <v>202712388</v>
      </c>
    </row>
    <row r="91" spans="2:38" hidden="1" x14ac:dyDescent="0.25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t="s">
        <v>133</v>
      </c>
      <c r="AH91">
        <v>6479778</v>
      </c>
      <c r="AI91">
        <f t="shared" si="2"/>
        <v>272350</v>
      </c>
      <c r="AJ91" s="13">
        <f t="shared" si="3"/>
        <v>4.0335432029724554E-2</v>
      </c>
      <c r="AL91">
        <v>22094512</v>
      </c>
    </row>
    <row r="92" spans="2:38" hidden="1" x14ac:dyDescent="0.25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t="s">
        <v>147</v>
      </c>
      <c r="AH92">
        <v>4365199</v>
      </c>
      <c r="AI92">
        <f t="shared" si="2"/>
        <v>22412</v>
      </c>
      <c r="AJ92" s="13">
        <f t="shared" si="3"/>
        <v>5.1080189196353095E-3</v>
      </c>
      <c r="AL92">
        <v>190416691</v>
      </c>
    </row>
    <row r="93" spans="2:38" hidden="1" x14ac:dyDescent="0.25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t="s">
        <v>134</v>
      </c>
      <c r="AH93">
        <v>410535</v>
      </c>
      <c r="AI93">
        <f t="shared" si="2"/>
        <v>332968</v>
      </c>
      <c r="AJ93" s="13">
        <f t="shared" si="3"/>
        <v>0.44783679420257888</v>
      </c>
      <c r="AL93">
        <v>195364579</v>
      </c>
    </row>
    <row r="94" spans="2:38" hidden="1" x14ac:dyDescent="0.25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t="s">
        <v>134</v>
      </c>
      <c r="AH94">
        <v>6831205</v>
      </c>
      <c r="AI94">
        <f t="shared" si="2"/>
        <v>280672</v>
      </c>
      <c r="AJ94" s="13">
        <f t="shared" si="3"/>
        <v>3.946524946930325E-2</v>
      </c>
      <c r="AL94">
        <v>146196211</v>
      </c>
    </row>
    <row r="95" spans="2:38" hidden="1" x14ac:dyDescent="0.25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t="s">
        <v>131</v>
      </c>
      <c r="AH95">
        <v>1369759</v>
      </c>
      <c r="AI95">
        <f t="shared" si="2"/>
        <v>310533</v>
      </c>
      <c r="AJ95" s="13">
        <f t="shared" si="3"/>
        <v>0.18480894987299826</v>
      </c>
      <c r="AL95">
        <v>9315121</v>
      </c>
    </row>
    <row r="96" spans="2:38" hidden="1" x14ac:dyDescent="0.25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t="s">
        <v>136</v>
      </c>
      <c r="AH96">
        <v>5608341</v>
      </c>
      <c r="AI96">
        <f t="shared" si="2"/>
        <v>117300</v>
      </c>
      <c r="AJ96" s="13">
        <f t="shared" si="3"/>
        <v>2.0486789164741556E-2</v>
      </c>
      <c r="AL96">
        <v>189153234</v>
      </c>
    </row>
    <row r="97" spans="2:38" hidden="1" x14ac:dyDescent="0.25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t="s">
        <v>143</v>
      </c>
      <c r="AH97">
        <v>9569004</v>
      </c>
      <c r="AI97">
        <f t="shared" si="2"/>
        <v>331117</v>
      </c>
      <c r="AJ97" s="13">
        <f t="shared" si="3"/>
        <v>3.3445752834738079E-2</v>
      </c>
      <c r="AL97">
        <v>73124553</v>
      </c>
    </row>
    <row r="98" spans="2:38" hidden="1" x14ac:dyDescent="0.25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t="s">
        <v>133</v>
      </c>
      <c r="AH98">
        <v>1776102</v>
      </c>
      <c r="AI98">
        <f t="shared" si="2"/>
        <v>52412</v>
      </c>
      <c r="AJ98" s="13">
        <f t="shared" si="3"/>
        <v>2.8663712719727605E-2</v>
      </c>
      <c r="AL98">
        <v>16262337</v>
      </c>
    </row>
    <row r="99" spans="2:38" ht="30" hidden="1" x14ac:dyDescent="0.25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t="s">
        <v>139</v>
      </c>
      <c r="AH99">
        <v>8374177</v>
      </c>
      <c r="AI99">
        <f t="shared" si="2"/>
        <v>305184</v>
      </c>
      <c r="AJ99" s="13">
        <f t="shared" si="3"/>
        <v>3.5162035546165205E-2</v>
      </c>
      <c r="AL99">
        <v>144946008</v>
      </c>
    </row>
    <row r="100" spans="2:38" hidden="1" x14ac:dyDescent="0.25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B100" t="s">
        <v>134</v>
      </c>
      <c r="AH100">
        <v>6497324</v>
      </c>
      <c r="AI100">
        <f t="shared" si="2"/>
        <v>381362</v>
      </c>
      <c r="AJ100" s="13">
        <f t="shared" si="3"/>
        <v>5.5441111863515795E-2</v>
      </c>
      <c r="AL100">
        <v>64050939</v>
      </c>
    </row>
    <row r="101" spans="2:38" hidden="1" x14ac:dyDescent="0.25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B101" t="s">
        <v>132</v>
      </c>
      <c r="AH101">
        <v>2307877</v>
      </c>
      <c r="AI101">
        <f t="shared" si="2"/>
        <v>282793</v>
      </c>
      <c r="AJ101" s="13">
        <f t="shared" si="3"/>
        <v>0.10915824863838312</v>
      </c>
      <c r="AL101">
        <v>152463094</v>
      </c>
    </row>
    <row r="102" spans="2:38" hidden="1" x14ac:dyDescent="0.25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t="s">
        <v>136</v>
      </c>
      <c r="AH102">
        <v>6984286</v>
      </c>
      <c r="AI102">
        <f t="shared" si="2"/>
        <v>307407</v>
      </c>
      <c r="AJ102" s="13">
        <f t="shared" si="3"/>
        <v>4.2158522033223289E-2</v>
      </c>
      <c r="AK102">
        <v>47109514</v>
      </c>
      <c r="AL102">
        <v>184053184</v>
      </c>
    </row>
    <row r="103" spans="2:38" hidden="1" x14ac:dyDescent="0.25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t="s">
        <v>137</v>
      </c>
      <c r="AH103">
        <v>3932381</v>
      </c>
      <c r="AI103">
        <f t="shared" si="2"/>
        <v>400684</v>
      </c>
      <c r="AJ103" s="13">
        <f t="shared" si="3"/>
        <v>9.2471264566767408E-2</v>
      </c>
      <c r="AK103">
        <v>140068491</v>
      </c>
      <c r="AL103">
        <v>43778253</v>
      </c>
    </row>
    <row r="104" spans="2:38" hidden="1" x14ac:dyDescent="0.25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t="s">
        <v>142</v>
      </c>
      <c r="AH104">
        <v>8684571</v>
      </c>
      <c r="AI104">
        <f t="shared" si="2"/>
        <v>58331</v>
      </c>
      <c r="AJ104" s="13">
        <f t="shared" si="3"/>
        <v>6.6718121740355777E-3</v>
      </c>
      <c r="AK104">
        <v>180493864</v>
      </c>
      <c r="AL104">
        <v>186985672</v>
      </c>
    </row>
    <row r="105" spans="2:38" hidden="1" x14ac:dyDescent="0.25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B105" t="s">
        <v>149</v>
      </c>
      <c r="AH105">
        <v>923654</v>
      </c>
      <c r="AI105">
        <f t="shared" si="2"/>
        <v>308820</v>
      </c>
      <c r="AJ105" s="13">
        <f t="shared" si="3"/>
        <v>0.25056918036404824</v>
      </c>
      <c r="AK105">
        <v>46601500</v>
      </c>
      <c r="AL105">
        <v>195720661</v>
      </c>
    </row>
    <row r="106" spans="2:38" hidden="1" x14ac:dyDescent="0.25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t="s">
        <v>133</v>
      </c>
      <c r="AH106">
        <v>5035462</v>
      </c>
      <c r="AI106">
        <f t="shared" si="2"/>
        <v>143736</v>
      </c>
      <c r="AJ106" s="13">
        <f t="shared" si="3"/>
        <v>2.7752559373092126E-2</v>
      </c>
      <c r="AK106">
        <v>99329629</v>
      </c>
      <c r="AL106">
        <v>86239978</v>
      </c>
    </row>
    <row r="107" spans="2:38" hidden="1" x14ac:dyDescent="0.25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B107" t="s">
        <v>133</v>
      </c>
      <c r="AH107">
        <v>645741</v>
      </c>
      <c r="AI107">
        <f t="shared" si="2"/>
        <v>375431</v>
      </c>
      <c r="AJ107" s="13">
        <f t="shared" si="3"/>
        <v>0.36764717403140706</v>
      </c>
      <c r="AK107">
        <v>144497447</v>
      </c>
      <c r="AL107">
        <v>111918358</v>
      </c>
    </row>
    <row r="108" spans="2:38" hidden="1" x14ac:dyDescent="0.25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t="s">
        <v>137</v>
      </c>
      <c r="AH108">
        <v>787663</v>
      </c>
      <c r="AI108">
        <f t="shared" si="2"/>
        <v>429126</v>
      </c>
      <c r="AJ108" s="13">
        <f t="shared" si="3"/>
        <v>0.3526708410414624</v>
      </c>
      <c r="AK108">
        <v>152209443</v>
      </c>
      <c r="AL108">
        <v>111814453</v>
      </c>
    </row>
    <row r="109" spans="2:38" hidden="1" x14ac:dyDescent="0.25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t="s">
        <v>130</v>
      </c>
      <c r="AH109">
        <v>5569395</v>
      </c>
      <c r="AI109">
        <f t="shared" si="2"/>
        <v>211616</v>
      </c>
      <c r="AJ109" s="13">
        <f t="shared" si="3"/>
        <v>3.6605361934097684E-2</v>
      </c>
      <c r="AK109">
        <v>208652482</v>
      </c>
      <c r="AL109">
        <v>193365788</v>
      </c>
    </row>
    <row r="110" spans="2:38" hidden="1" x14ac:dyDescent="0.25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t="s">
        <v>140</v>
      </c>
      <c r="AH110">
        <v>1558497</v>
      </c>
      <c r="AI110">
        <f t="shared" si="2"/>
        <v>418807</v>
      </c>
      <c r="AJ110" s="13">
        <f t="shared" si="3"/>
        <v>0.21180708682124752</v>
      </c>
      <c r="AK110">
        <v>77809628</v>
      </c>
      <c r="AL110">
        <v>172091488</v>
      </c>
    </row>
    <row r="111" spans="2:38" hidden="1" x14ac:dyDescent="0.25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B111" t="s">
        <v>140</v>
      </c>
      <c r="AH111">
        <v>5528612</v>
      </c>
      <c r="AI111">
        <f t="shared" si="2"/>
        <v>184367</v>
      </c>
      <c r="AJ111" s="13">
        <f t="shared" si="3"/>
        <v>3.2271604709206876E-2</v>
      </c>
      <c r="AK111">
        <v>146689610</v>
      </c>
      <c r="AL111">
        <v>129564074</v>
      </c>
    </row>
    <row r="112" spans="2:38" hidden="1" x14ac:dyDescent="0.25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t="s">
        <v>131</v>
      </c>
      <c r="AH112">
        <v>6409342</v>
      </c>
      <c r="AI112">
        <f t="shared" si="2"/>
        <v>229712</v>
      </c>
      <c r="AJ112" s="13">
        <f t="shared" si="3"/>
        <v>3.4600110196422562E-2</v>
      </c>
      <c r="AK112">
        <v>60480860</v>
      </c>
      <c r="AL112">
        <v>26788484</v>
      </c>
    </row>
    <row r="113" spans="2:38" hidden="1" x14ac:dyDescent="0.25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t="s">
        <v>139</v>
      </c>
      <c r="AH113">
        <v>5569267</v>
      </c>
      <c r="AI113">
        <f t="shared" si="2"/>
        <v>27297</v>
      </c>
      <c r="AJ113" s="13">
        <f t="shared" si="3"/>
        <v>4.8774569539453139E-3</v>
      </c>
      <c r="AK113">
        <v>106266403</v>
      </c>
      <c r="AL113">
        <v>198445938</v>
      </c>
    </row>
    <row r="114" spans="2:38" hidden="1" x14ac:dyDescent="0.25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B114" t="s">
        <v>133</v>
      </c>
      <c r="AH114">
        <v>9475587</v>
      </c>
      <c r="AI114">
        <f t="shared" si="2"/>
        <v>333001</v>
      </c>
      <c r="AJ114" s="13">
        <f t="shared" si="3"/>
        <v>3.394994264210098E-2</v>
      </c>
      <c r="AK114">
        <v>135618772</v>
      </c>
      <c r="AL114">
        <v>20617570</v>
      </c>
    </row>
    <row r="115" spans="2:38" hidden="1" x14ac:dyDescent="0.25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t="s">
        <v>142</v>
      </c>
      <c r="AH115">
        <v>146612</v>
      </c>
      <c r="AI115">
        <f t="shared" si="2"/>
        <v>312881</v>
      </c>
      <c r="AJ115" s="13">
        <f t="shared" si="3"/>
        <v>0.68092658647683424</v>
      </c>
      <c r="AK115">
        <v>212536325</v>
      </c>
      <c r="AL115">
        <v>215173542</v>
      </c>
    </row>
    <row r="116" spans="2:38" ht="30" hidden="1" x14ac:dyDescent="0.25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t="s">
        <v>135</v>
      </c>
      <c r="AH116">
        <v>9415937</v>
      </c>
      <c r="AI116">
        <f t="shared" si="2"/>
        <v>111456</v>
      </c>
      <c r="AJ116" s="13">
        <f t="shared" si="3"/>
        <v>1.1698478272072958E-2</v>
      </c>
      <c r="AK116">
        <v>198279118</v>
      </c>
      <c r="AL116">
        <v>51946705</v>
      </c>
    </row>
    <row r="117" spans="2:38" hidden="1" x14ac:dyDescent="0.25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B117" t="s">
        <v>130</v>
      </c>
      <c r="AH117">
        <v>2474665</v>
      </c>
      <c r="AI117">
        <f t="shared" si="2"/>
        <v>367323</v>
      </c>
      <c r="AJ117" s="13">
        <f t="shared" si="3"/>
        <v>0.12924861047970646</v>
      </c>
      <c r="AK117">
        <v>168089038</v>
      </c>
      <c r="AL117">
        <v>114571964</v>
      </c>
    </row>
    <row r="118" spans="2:38" hidden="1" x14ac:dyDescent="0.25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B118" t="s">
        <v>137</v>
      </c>
      <c r="AH118">
        <v>4266358</v>
      </c>
      <c r="AI118">
        <f t="shared" si="2"/>
        <v>59909</v>
      </c>
      <c r="AJ118" s="13">
        <f t="shared" si="3"/>
        <v>1.3847735241491105E-2</v>
      </c>
      <c r="AK118">
        <v>123561415</v>
      </c>
    </row>
    <row r="119" spans="2:38" hidden="1" x14ac:dyDescent="0.25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t="s">
        <v>139</v>
      </c>
      <c r="AH119">
        <v>6944230</v>
      </c>
      <c r="AI119">
        <f t="shared" si="2"/>
        <v>36984</v>
      </c>
      <c r="AJ119" s="13">
        <f t="shared" si="3"/>
        <v>5.2976459395171101E-3</v>
      </c>
      <c r="AK119">
        <v>232045902</v>
      </c>
    </row>
    <row r="120" spans="2:38" hidden="1" x14ac:dyDescent="0.25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t="s">
        <v>142</v>
      </c>
      <c r="AH120">
        <v>5111798</v>
      </c>
      <c r="AI120">
        <f t="shared" si="2"/>
        <v>424751</v>
      </c>
      <c r="AJ120" s="13">
        <f t="shared" si="3"/>
        <v>7.6717644872284163E-2</v>
      </c>
      <c r="AK120">
        <v>177872687</v>
      </c>
    </row>
    <row r="121" spans="2:38" hidden="1" x14ac:dyDescent="0.25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t="s">
        <v>139</v>
      </c>
      <c r="AH121">
        <v>6242302</v>
      </c>
      <c r="AI121">
        <f t="shared" si="2"/>
        <v>232099</v>
      </c>
      <c r="AJ121" s="13">
        <f t="shared" si="3"/>
        <v>3.5848721758198171E-2</v>
      </c>
      <c r="AK121">
        <v>154857188</v>
      </c>
    </row>
    <row r="122" spans="2:38" hidden="1" x14ac:dyDescent="0.25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t="s">
        <v>136</v>
      </c>
      <c r="AH122">
        <v>1792079</v>
      </c>
      <c r="AI122">
        <f t="shared" si="2"/>
        <v>45905</v>
      </c>
      <c r="AJ122" s="13">
        <f t="shared" si="3"/>
        <v>2.4975734282779393E-2</v>
      </c>
      <c r="AK122">
        <v>22752657</v>
      </c>
    </row>
    <row r="123" spans="2:38" hidden="1" x14ac:dyDescent="0.25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t="s">
        <v>142</v>
      </c>
      <c r="AH123">
        <v>7117022</v>
      </c>
      <c r="AI123">
        <f t="shared" si="2"/>
        <v>352087</v>
      </c>
      <c r="AJ123" s="13">
        <f t="shared" si="3"/>
        <v>4.7139089816469408E-2</v>
      </c>
      <c r="AK123">
        <v>228819087</v>
      </c>
    </row>
    <row r="124" spans="2:38" hidden="1" x14ac:dyDescent="0.25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t="s">
        <v>149</v>
      </c>
      <c r="AH124">
        <v>6939272</v>
      </c>
      <c r="AI124">
        <f t="shared" si="2"/>
        <v>438266</v>
      </c>
      <c r="AJ124" s="13">
        <f t="shared" si="3"/>
        <v>5.9405454773665683E-2</v>
      </c>
      <c r="AK124">
        <v>93725284</v>
      </c>
    </row>
    <row r="125" spans="2:38" hidden="1" x14ac:dyDescent="0.25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t="s">
        <v>137</v>
      </c>
      <c r="AH125">
        <v>5468647</v>
      </c>
      <c r="AI125">
        <f t="shared" si="2"/>
        <v>82206</v>
      </c>
      <c r="AJ125" s="13">
        <f t="shared" si="3"/>
        <v>1.4809615747345498E-2</v>
      </c>
      <c r="AK125">
        <v>66972446</v>
      </c>
    </row>
    <row r="126" spans="2:38" hidden="1" x14ac:dyDescent="0.25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t="s">
        <v>143</v>
      </c>
      <c r="AH126">
        <v>1700824</v>
      </c>
      <c r="AI126">
        <f t="shared" si="2"/>
        <v>116558</v>
      </c>
      <c r="AJ126" s="13">
        <f t="shared" si="3"/>
        <v>6.4135113036224642E-2</v>
      </c>
      <c r="AK126">
        <v>2331296</v>
      </c>
    </row>
    <row r="127" spans="2:38" x14ac:dyDescent="0.25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t="s">
        <v>141</v>
      </c>
      <c r="AH127">
        <v>3802530</v>
      </c>
      <c r="AI127">
        <f t="shared" si="2"/>
        <v>151430</v>
      </c>
      <c r="AJ127" s="13">
        <f t="shared" si="3"/>
        <v>3.8298313589414157E-2</v>
      </c>
      <c r="AK127">
        <v>10568669</v>
      </c>
    </row>
    <row r="128" spans="2:38" hidden="1" x14ac:dyDescent="0.25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t="s">
        <v>135</v>
      </c>
      <c r="AH128">
        <v>9087875</v>
      </c>
      <c r="AI128">
        <f t="shared" si="2"/>
        <v>178000</v>
      </c>
      <c r="AJ128" s="13">
        <f t="shared" si="3"/>
        <v>1.9210274259041916E-2</v>
      </c>
      <c r="AK128">
        <v>173421007</v>
      </c>
    </row>
    <row r="129" spans="2:37" hidden="1" x14ac:dyDescent="0.25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B129" t="s">
        <v>144</v>
      </c>
      <c r="AH129">
        <v>2351941</v>
      </c>
      <c r="AI129">
        <f t="shared" si="2"/>
        <v>149859</v>
      </c>
      <c r="AJ129" s="13">
        <f t="shared" si="3"/>
        <v>5.9900471660404506E-2</v>
      </c>
      <c r="AK129">
        <v>182651631</v>
      </c>
    </row>
    <row r="130" spans="2:37" hidden="1" x14ac:dyDescent="0.25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t="s">
        <v>137</v>
      </c>
      <c r="AH130">
        <v>8498025</v>
      </c>
      <c r="AI130">
        <f t="shared" si="2"/>
        <v>393868</v>
      </c>
      <c r="AJ130" s="13">
        <f t="shared" si="3"/>
        <v>4.4295179890266337E-2</v>
      </c>
      <c r="AK130">
        <v>187953666</v>
      </c>
    </row>
    <row r="131" spans="2:37" hidden="1" x14ac:dyDescent="0.25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t="s">
        <v>146</v>
      </c>
      <c r="AH131">
        <v>4276875</v>
      </c>
      <c r="AI131">
        <f t="shared" si="2"/>
        <v>183054</v>
      </c>
      <c r="AJ131" s="13">
        <f t="shared" si="3"/>
        <v>4.1044151151285145E-2</v>
      </c>
      <c r="AK131">
        <v>163935669</v>
      </c>
    </row>
    <row r="132" spans="2:37" hidden="1" x14ac:dyDescent="0.25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t="s">
        <v>137</v>
      </c>
      <c r="AH132">
        <v>211521</v>
      </c>
      <c r="AI132">
        <f t="shared" si="2"/>
        <v>90835</v>
      </c>
      <c r="AJ132" s="13">
        <f t="shared" si="3"/>
        <v>0.30042400349257165</v>
      </c>
      <c r="AK132">
        <v>18803419</v>
      </c>
    </row>
    <row r="133" spans="2:37" x14ac:dyDescent="0.25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 t="s">
        <v>141</v>
      </c>
      <c r="AH133">
        <v>3628817</v>
      </c>
      <c r="AI133">
        <f t="shared" si="2"/>
        <v>82217</v>
      </c>
      <c r="AJ133" s="13">
        <f t="shared" si="3"/>
        <v>2.2154741778167487E-2</v>
      </c>
      <c r="AK133">
        <v>55183093</v>
      </c>
    </row>
    <row r="134" spans="2:37" hidden="1" x14ac:dyDescent="0.25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B134" t="s">
        <v>131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>
        <v>151132777</v>
      </c>
    </row>
    <row r="135" spans="2:37" hidden="1" x14ac:dyDescent="0.25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 t="s">
        <v>138</v>
      </c>
      <c r="AH135">
        <v>4752545</v>
      </c>
      <c r="AI135">
        <f t="shared" si="4"/>
        <v>338923</v>
      </c>
      <c r="AJ135" s="13">
        <f t="shared" si="5"/>
        <v>6.6566852624822551E-2</v>
      </c>
      <c r="AK135">
        <v>74605455</v>
      </c>
    </row>
    <row r="136" spans="2:37" hidden="1" x14ac:dyDescent="0.25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 t="s">
        <v>142</v>
      </c>
      <c r="AH136">
        <v>8703993</v>
      </c>
      <c r="AI136">
        <f t="shared" si="4"/>
        <v>120812</v>
      </c>
      <c r="AJ136" s="13">
        <f t="shared" si="5"/>
        <v>1.3690047542126993E-2</v>
      </c>
      <c r="AK136">
        <v>157625460</v>
      </c>
    </row>
    <row r="137" spans="2:37" hidden="1" x14ac:dyDescent="0.25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 t="s">
        <v>138</v>
      </c>
      <c r="AH137">
        <v>7484814</v>
      </c>
      <c r="AI137">
        <f t="shared" si="4"/>
        <v>27024</v>
      </c>
      <c r="AJ137" s="13">
        <f t="shared" si="5"/>
        <v>3.5975216717932415E-3</v>
      </c>
      <c r="AK137">
        <v>39373392</v>
      </c>
    </row>
    <row r="138" spans="2:37" hidden="1" x14ac:dyDescent="0.25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B138" t="s">
        <v>139</v>
      </c>
      <c r="AH138">
        <v>3874092</v>
      </c>
      <c r="AI138">
        <f t="shared" si="4"/>
        <v>219616</v>
      </c>
      <c r="AJ138" s="13">
        <f t="shared" si="5"/>
        <v>5.3647206884321015E-2</v>
      </c>
      <c r="AK138">
        <v>195622434</v>
      </c>
    </row>
    <row r="139" spans="2:37" hidden="1" x14ac:dyDescent="0.25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B139" t="s">
        <v>139</v>
      </c>
      <c r="AH139">
        <v>3525662</v>
      </c>
      <c r="AI139">
        <f t="shared" si="4"/>
        <v>418346</v>
      </c>
      <c r="AJ139" s="13">
        <f t="shared" si="5"/>
        <v>0.10607128585946073</v>
      </c>
      <c r="AK139">
        <v>142311723</v>
      </c>
    </row>
    <row r="140" spans="2:37" hidden="1" x14ac:dyDescent="0.25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 t="s">
        <v>147</v>
      </c>
      <c r="AH140">
        <v>9018474</v>
      </c>
      <c r="AI140">
        <f t="shared" si="4"/>
        <v>196690</v>
      </c>
      <c r="AJ140" s="13">
        <f t="shared" si="5"/>
        <v>2.1344167070710841E-2</v>
      </c>
      <c r="AK140">
        <v>204309963</v>
      </c>
    </row>
    <row r="141" spans="2:37" hidden="1" x14ac:dyDescent="0.25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 t="s">
        <v>145</v>
      </c>
      <c r="AH141">
        <v>4483293</v>
      </c>
      <c r="AI141">
        <f t="shared" si="4"/>
        <v>377927</v>
      </c>
      <c r="AJ141" s="13">
        <f t="shared" si="5"/>
        <v>7.7743241408535307E-2</v>
      </c>
      <c r="AK141">
        <v>23329831</v>
      </c>
    </row>
    <row r="142" spans="2:37" ht="30" hidden="1" x14ac:dyDescent="0.25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 t="s">
        <v>146</v>
      </c>
      <c r="AH142">
        <v>1667262</v>
      </c>
      <c r="AI142">
        <f t="shared" si="4"/>
        <v>221523</v>
      </c>
      <c r="AJ142" s="13">
        <f t="shared" si="5"/>
        <v>0.11728333293625268</v>
      </c>
      <c r="AK142">
        <v>141098081</v>
      </c>
    </row>
    <row r="143" spans="2:37" hidden="1" x14ac:dyDescent="0.25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 t="s">
        <v>137</v>
      </c>
      <c r="AH143">
        <v>3293452</v>
      </c>
      <c r="AI143">
        <f t="shared" si="4"/>
        <v>186797</v>
      </c>
      <c r="AJ143" s="13">
        <f t="shared" si="5"/>
        <v>5.3673458422084167E-2</v>
      </c>
      <c r="AK143">
        <v>54460345</v>
      </c>
    </row>
    <row r="144" spans="2:37" hidden="1" x14ac:dyDescent="0.25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 t="s">
        <v>143</v>
      </c>
      <c r="AH144">
        <v>7411373</v>
      </c>
      <c r="AI144">
        <f t="shared" si="4"/>
        <v>249397</v>
      </c>
      <c r="AJ144" s="13">
        <f t="shared" si="5"/>
        <v>3.255508258308238E-2</v>
      </c>
      <c r="AK144">
        <v>62907261</v>
      </c>
    </row>
    <row r="145" spans="2:37" hidden="1" x14ac:dyDescent="0.25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 t="s">
        <v>148</v>
      </c>
      <c r="AH145">
        <v>7357703</v>
      </c>
      <c r="AI145">
        <f t="shared" si="4"/>
        <v>159259</v>
      </c>
      <c r="AJ145" s="13">
        <f t="shared" si="5"/>
        <v>2.118661767879098E-2</v>
      </c>
      <c r="AK145">
        <v>130068021</v>
      </c>
    </row>
    <row r="146" spans="2:37" hidden="1" x14ac:dyDescent="0.25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 t="s">
        <v>143</v>
      </c>
      <c r="AH146">
        <v>4728539</v>
      </c>
      <c r="AI146">
        <f t="shared" si="4"/>
        <v>384974</v>
      </c>
      <c r="AJ146" s="13">
        <f t="shared" si="5"/>
        <v>7.5285620668217715E-2</v>
      </c>
      <c r="AK146">
        <v>101811346</v>
      </c>
    </row>
    <row r="147" spans="2:37" hidden="1" x14ac:dyDescent="0.25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 t="s">
        <v>130</v>
      </c>
      <c r="AH147">
        <v>306791</v>
      </c>
      <c r="AI147">
        <f t="shared" si="4"/>
        <v>323571</v>
      </c>
      <c r="AJ147" s="13">
        <f t="shared" si="5"/>
        <v>0.51330981245696916</v>
      </c>
      <c r="AK147">
        <v>118761958</v>
      </c>
    </row>
    <row r="148" spans="2:37" hidden="1" x14ac:dyDescent="0.25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B148" t="s">
        <v>135</v>
      </c>
      <c r="AH148">
        <v>1963508</v>
      </c>
      <c r="AI148">
        <f t="shared" si="4"/>
        <v>241076</v>
      </c>
      <c r="AJ148" s="13">
        <f t="shared" si="5"/>
        <v>0.10935214988405977</v>
      </c>
      <c r="AK148">
        <v>103749949</v>
      </c>
    </row>
    <row r="149" spans="2:37" hidden="1" x14ac:dyDescent="0.25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 t="s">
        <v>145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>
        <v>182410788</v>
      </c>
    </row>
    <row r="150" spans="2:37" hidden="1" x14ac:dyDescent="0.25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 t="s">
        <v>144</v>
      </c>
      <c r="AH150">
        <v>1720515</v>
      </c>
      <c r="AI150">
        <f t="shared" si="4"/>
        <v>183398</v>
      </c>
      <c r="AJ150" s="13">
        <f t="shared" si="5"/>
        <v>9.6326880482459021E-2</v>
      </c>
      <c r="AK150">
        <v>14845751</v>
      </c>
    </row>
    <row r="151" spans="2:37" hidden="1" x14ac:dyDescent="0.25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 t="s">
        <v>136</v>
      </c>
      <c r="AH151">
        <v>9014365</v>
      </c>
      <c r="AI151">
        <f t="shared" si="4"/>
        <v>247978</v>
      </c>
      <c r="AJ151" s="13">
        <f t="shared" si="5"/>
        <v>2.6772707510399906E-2</v>
      </c>
      <c r="AK151">
        <v>143324707</v>
      </c>
    </row>
    <row r="152" spans="2:37" hidden="1" x14ac:dyDescent="0.25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B152" t="s">
        <v>134</v>
      </c>
      <c r="AH152">
        <v>2862932</v>
      </c>
      <c r="AI152">
        <f t="shared" si="4"/>
        <v>178448</v>
      </c>
      <c r="AJ152" s="13">
        <f t="shared" si="5"/>
        <v>5.8673365380189253E-2</v>
      </c>
      <c r="AK152">
        <v>44849744</v>
      </c>
    </row>
    <row r="153" spans="2:37" hidden="1" x14ac:dyDescent="0.25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 t="s">
        <v>138</v>
      </c>
      <c r="AH153">
        <v>2759156</v>
      </c>
      <c r="AI153">
        <f t="shared" si="4"/>
        <v>60579</v>
      </c>
      <c r="AJ153" s="13">
        <f t="shared" si="5"/>
        <v>2.1483933773918471E-2</v>
      </c>
      <c r="AK153">
        <v>32437154</v>
      </c>
    </row>
    <row r="154" spans="2:37" hidden="1" x14ac:dyDescent="0.25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 t="s">
        <v>137</v>
      </c>
      <c r="AH154">
        <v>9183744</v>
      </c>
      <c r="AI154">
        <f t="shared" si="4"/>
        <v>197059</v>
      </c>
      <c r="AJ154" s="13">
        <f t="shared" si="5"/>
        <v>2.1006623846593943E-2</v>
      </c>
      <c r="AK154">
        <v>58156933</v>
      </c>
    </row>
    <row r="155" spans="2:37" hidden="1" x14ac:dyDescent="0.25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 t="s">
        <v>131</v>
      </c>
      <c r="AH155">
        <v>9190673</v>
      </c>
      <c r="AI155">
        <f t="shared" si="4"/>
        <v>220568</v>
      </c>
      <c r="AJ155" s="13">
        <f t="shared" si="5"/>
        <v>2.3436654103321762E-2</v>
      </c>
      <c r="AK155">
        <v>99641392</v>
      </c>
    </row>
    <row r="156" spans="2:37" hidden="1" x14ac:dyDescent="0.25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 t="s">
        <v>135</v>
      </c>
      <c r="AH156">
        <v>4418191</v>
      </c>
      <c r="AI156">
        <f t="shared" si="4"/>
        <v>414410</v>
      </c>
      <c r="AJ156" s="13">
        <f t="shared" si="5"/>
        <v>8.5752993056948001E-2</v>
      </c>
      <c r="AK156">
        <v>200515312</v>
      </c>
    </row>
    <row r="157" spans="2:37" hidden="1" x14ac:dyDescent="0.25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B157" t="s">
        <v>136</v>
      </c>
      <c r="AH157">
        <v>1312992</v>
      </c>
      <c r="AI157">
        <f t="shared" si="4"/>
        <v>400269</v>
      </c>
      <c r="AJ157" s="13">
        <f t="shared" si="5"/>
        <v>0.23362990227408434</v>
      </c>
      <c r="AK157">
        <v>97353511</v>
      </c>
    </row>
    <row r="158" spans="2:37" hidden="1" x14ac:dyDescent="0.25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 t="s">
        <v>144</v>
      </c>
      <c r="AH158">
        <v>3020556</v>
      </c>
      <c r="AI158">
        <f t="shared" si="4"/>
        <v>313330</v>
      </c>
      <c r="AJ158" s="13">
        <f t="shared" si="5"/>
        <v>9.3983417549370313E-2</v>
      </c>
      <c r="AK158">
        <v>133810379</v>
      </c>
    </row>
    <row r="159" spans="2:37" ht="30" hidden="1" x14ac:dyDescent="0.25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 t="s">
        <v>136</v>
      </c>
      <c r="AH159">
        <v>922830</v>
      </c>
      <c r="AI159">
        <f t="shared" si="4"/>
        <v>360414</v>
      </c>
      <c r="AJ159" s="13">
        <f t="shared" si="5"/>
        <v>0.28086162880948595</v>
      </c>
      <c r="AK159">
        <v>99407067</v>
      </c>
    </row>
    <row r="160" spans="2:37" hidden="1" x14ac:dyDescent="0.25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 t="s">
        <v>138</v>
      </c>
      <c r="AH160">
        <v>3309267</v>
      </c>
      <c r="AI160">
        <f t="shared" si="4"/>
        <v>99594</v>
      </c>
      <c r="AJ160" s="13">
        <f t="shared" si="5"/>
        <v>2.9216210341225412E-2</v>
      </c>
      <c r="AK160">
        <v>174806615</v>
      </c>
    </row>
    <row r="161" spans="2:37" x14ac:dyDescent="0.25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 t="s">
        <v>141</v>
      </c>
      <c r="AH161">
        <v>5083159</v>
      </c>
      <c r="AI161">
        <f t="shared" si="4"/>
        <v>421846</v>
      </c>
      <c r="AJ161" s="13">
        <f t="shared" si="5"/>
        <v>7.6629539846012854E-2</v>
      </c>
      <c r="AK161">
        <v>16548869</v>
      </c>
    </row>
    <row r="162" spans="2:37" hidden="1" x14ac:dyDescent="0.25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B162" t="s">
        <v>130</v>
      </c>
      <c r="AH162">
        <v>4154309</v>
      </c>
      <c r="AI162">
        <f t="shared" si="4"/>
        <v>62813</v>
      </c>
      <c r="AJ162" s="13">
        <f t="shared" si="5"/>
        <v>1.4894755238288102E-2</v>
      </c>
      <c r="AK162">
        <v>8829113</v>
      </c>
    </row>
    <row r="163" spans="2:37" hidden="1" x14ac:dyDescent="0.25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 t="s">
        <v>148</v>
      </c>
      <c r="AH163">
        <v>2859650</v>
      </c>
      <c r="AI163">
        <f t="shared" si="4"/>
        <v>64665</v>
      </c>
      <c r="AJ163" s="13">
        <f t="shared" si="5"/>
        <v>2.2112870877453353E-2</v>
      </c>
      <c r="AK163">
        <v>14588011</v>
      </c>
    </row>
    <row r="164" spans="2:37" hidden="1" x14ac:dyDescent="0.25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 t="s">
        <v>148</v>
      </c>
      <c r="AH164">
        <v>4146775</v>
      </c>
      <c r="AI164">
        <f t="shared" si="4"/>
        <v>36833</v>
      </c>
      <c r="AJ164" s="13">
        <f t="shared" si="5"/>
        <v>8.804123139644059E-3</v>
      </c>
      <c r="AK164">
        <v>214137556</v>
      </c>
    </row>
    <row r="165" spans="2:37" hidden="1" x14ac:dyDescent="0.25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 t="s">
        <v>144</v>
      </c>
      <c r="AH165">
        <v>7862365</v>
      </c>
      <c r="AI165">
        <f t="shared" si="4"/>
        <v>324582</v>
      </c>
      <c r="AJ165" s="13">
        <f t="shared" si="5"/>
        <v>3.9646280841930455E-2</v>
      </c>
      <c r="AK165">
        <v>196272224</v>
      </c>
    </row>
    <row r="166" spans="2:37" hidden="1" x14ac:dyDescent="0.25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 t="s">
        <v>130</v>
      </c>
      <c r="AH166">
        <v>1893178</v>
      </c>
      <c r="AI166">
        <f t="shared" si="4"/>
        <v>410286</v>
      </c>
      <c r="AJ166" s="13">
        <f t="shared" si="5"/>
        <v>0.17811695776447994</v>
      </c>
      <c r="AK166">
        <v>186465549</v>
      </c>
    </row>
    <row r="167" spans="2:37" hidden="1" x14ac:dyDescent="0.25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 t="s">
        <v>138</v>
      </c>
      <c r="AH167">
        <v>2777466</v>
      </c>
      <c r="AI167">
        <f t="shared" si="4"/>
        <v>429916</v>
      </c>
      <c r="AJ167" s="13">
        <f t="shared" si="5"/>
        <v>0.13403953754183318</v>
      </c>
      <c r="AK167">
        <v>125905245</v>
      </c>
    </row>
    <row r="168" spans="2:37" hidden="1" x14ac:dyDescent="0.25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 t="s">
        <v>137</v>
      </c>
      <c r="AH168">
        <v>7176667</v>
      </c>
      <c r="AI168">
        <f t="shared" si="4"/>
        <v>322641</v>
      </c>
      <c r="AJ168" s="13">
        <f t="shared" si="5"/>
        <v>4.3022769567538768E-2</v>
      </c>
      <c r="AK168">
        <v>232243121</v>
      </c>
    </row>
    <row r="169" spans="2:37" hidden="1" x14ac:dyDescent="0.25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 t="s">
        <v>130</v>
      </c>
      <c r="AH169">
        <v>5419844</v>
      </c>
      <c r="AI169">
        <f t="shared" si="4"/>
        <v>367621</v>
      </c>
      <c r="AJ169" s="13">
        <f t="shared" si="5"/>
        <v>6.3520211353329997E-2</v>
      </c>
      <c r="AK169">
        <v>135381481</v>
      </c>
    </row>
    <row r="170" spans="2:37" hidden="1" x14ac:dyDescent="0.25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 t="s">
        <v>130</v>
      </c>
      <c r="AH170">
        <v>8225749</v>
      </c>
      <c r="AI170">
        <f t="shared" si="4"/>
        <v>436705</v>
      </c>
      <c r="AJ170" s="13">
        <f t="shared" si="5"/>
        <v>5.0413543321557612E-2</v>
      </c>
      <c r="AK170">
        <v>202827398</v>
      </c>
    </row>
    <row r="171" spans="2:37" hidden="1" x14ac:dyDescent="0.25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 t="s">
        <v>137</v>
      </c>
      <c r="AH171">
        <v>288483</v>
      </c>
      <c r="AI171">
        <f t="shared" si="4"/>
        <v>390554</v>
      </c>
      <c r="AJ171" s="13">
        <f t="shared" si="5"/>
        <v>0.57515864378524295</v>
      </c>
      <c r="AK171">
        <v>195686091</v>
      </c>
    </row>
    <row r="172" spans="2:37" hidden="1" x14ac:dyDescent="0.25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 t="s">
        <v>142</v>
      </c>
      <c r="AH172">
        <v>7388303</v>
      </c>
      <c r="AI172">
        <f t="shared" si="4"/>
        <v>23838</v>
      </c>
      <c r="AJ172" s="13">
        <f t="shared" si="5"/>
        <v>3.2160748156301938E-3</v>
      </c>
      <c r="AK172">
        <v>142655943</v>
      </c>
    </row>
    <row r="173" spans="2:37" hidden="1" x14ac:dyDescent="0.25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 t="s">
        <v>136</v>
      </c>
      <c r="AH173">
        <v>1453709</v>
      </c>
      <c r="AI173">
        <f t="shared" si="4"/>
        <v>16897</v>
      </c>
      <c r="AJ173" s="13">
        <f t="shared" si="5"/>
        <v>1.1489821202959868E-2</v>
      </c>
      <c r="AK173">
        <v>123171243</v>
      </c>
    </row>
    <row r="174" spans="2:37" hidden="1" x14ac:dyDescent="0.25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 t="s">
        <v>146</v>
      </c>
      <c r="AH174">
        <v>8624753</v>
      </c>
      <c r="AI174">
        <f t="shared" si="4"/>
        <v>93781</v>
      </c>
      <c r="AJ174" s="13">
        <f t="shared" si="5"/>
        <v>1.075651021146445E-2</v>
      </c>
      <c r="AK174">
        <v>209604955</v>
      </c>
    </row>
    <row r="175" spans="2:37" hidden="1" x14ac:dyDescent="0.25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 t="s">
        <v>138</v>
      </c>
      <c r="AH175">
        <v>3107184</v>
      </c>
      <c r="AI175">
        <f t="shared" si="4"/>
        <v>330075</v>
      </c>
      <c r="AJ175" s="13">
        <f t="shared" si="5"/>
        <v>9.602855065620601E-2</v>
      </c>
    </row>
    <row r="176" spans="2:37" hidden="1" x14ac:dyDescent="0.25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B176" t="s">
        <v>132</v>
      </c>
      <c r="AH176">
        <v>5390867</v>
      </c>
      <c r="AI176">
        <f t="shared" si="4"/>
        <v>233130</v>
      </c>
      <c r="AJ176" s="13">
        <f t="shared" si="5"/>
        <v>4.1452724814753636E-2</v>
      </c>
    </row>
    <row r="177" spans="2:36" hidden="1" x14ac:dyDescent="0.25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 t="s">
        <v>149</v>
      </c>
      <c r="AH177">
        <v>8589339</v>
      </c>
      <c r="AI177">
        <f t="shared" si="4"/>
        <v>390402</v>
      </c>
      <c r="AJ177" s="13">
        <f t="shared" si="5"/>
        <v>4.3475864170247229E-2</v>
      </c>
    </row>
    <row r="178" spans="2:36" hidden="1" x14ac:dyDescent="0.25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t="s">
        <v>134</v>
      </c>
      <c r="AH178">
        <v>1060940</v>
      </c>
      <c r="AI178">
        <f t="shared" si="4"/>
        <v>342459</v>
      </c>
      <c r="AJ178" s="13">
        <f t="shared" si="5"/>
        <v>0.24402112300208281</v>
      </c>
    </row>
    <row r="179" spans="2:36" hidden="1" x14ac:dyDescent="0.25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t="s">
        <v>134</v>
      </c>
      <c r="AH179">
        <v>2518818</v>
      </c>
      <c r="AI179">
        <f t="shared" si="4"/>
        <v>98023</v>
      </c>
      <c r="AJ179" s="13">
        <f t="shared" si="5"/>
        <v>3.7458523463978134E-2</v>
      </c>
    </row>
    <row r="180" spans="2:36" hidden="1" x14ac:dyDescent="0.25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t="s">
        <v>140</v>
      </c>
      <c r="AH180">
        <v>4713561</v>
      </c>
      <c r="AI180">
        <f t="shared" si="4"/>
        <v>308091</v>
      </c>
      <c r="AJ180" s="13">
        <f t="shared" si="5"/>
        <v>6.1352519051499389E-2</v>
      </c>
    </row>
    <row r="181" spans="2:36" hidden="1" x14ac:dyDescent="0.25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t="s">
        <v>143</v>
      </c>
      <c r="AH181">
        <v>1517568</v>
      </c>
      <c r="AI181">
        <f t="shared" si="4"/>
        <v>229434</v>
      </c>
      <c r="AJ181" s="13">
        <f t="shared" si="5"/>
        <v>0.1313301301315053</v>
      </c>
    </row>
    <row r="182" spans="2:36" hidden="1" x14ac:dyDescent="0.25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B182" t="s">
        <v>142</v>
      </c>
      <c r="AH182">
        <v>5172844</v>
      </c>
      <c r="AI182">
        <f t="shared" si="4"/>
        <v>284615</v>
      </c>
      <c r="AJ182" s="13">
        <f t="shared" si="5"/>
        <v>5.215155991094024E-2</v>
      </c>
    </row>
    <row r="183" spans="2:36" hidden="1" x14ac:dyDescent="0.25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t="s">
        <v>134</v>
      </c>
      <c r="AH183">
        <v>3898583</v>
      </c>
      <c r="AI183">
        <f t="shared" si="4"/>
        <v>418876</v>
      </c>
      <c r="AJ183" s="13">
        <f t="shared" si="5"/>
        <v>9.7019103134505735E-2</v>
      </c>
    </row>
    <row r="184" spans="2:36" hidden="1" x14ac:dyDescent="0.25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t="s">
        <v>143</v>
      </c>
      <c r="AH184">
        <v>949528</v>
      </c>
      <c r="AI184">
        <f t="shared" si="4"/>
        <v>75482</v>
      </c>
      <c r="AJ184" s="13">
        <f t="shared" si="5"/>
        <v>7.3640257168222756E-2</v>
      </c>
    </row>
    <row r="185" spans="2:36" ht="30" hidden="1" x14ac:dyDescent="0.25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t="s">
        <v>148</v>
      </c>
      <c r="AH185">
        <v>5310599</v>
      </c>
      <c r="AI185">
        <f t="shared" si="4"/>
        <v>275834</v>
      </c>
      <c r="AJ185" s="13">
        <f t="shared" si="5"/>
        <v>4.9375692861616707E-2</v>
      </c>
    </row>
    <row r="186" spans="2:36" hidden="1" x14ac:dyDescent="0.25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B186" t="s">
        <v>137</v>
      </c>
      <c r="AH186">
        <v>4106101</v>
      </c>
      <c r="AI186">
        <f t="shared" si="4"/>
        <v>357771</v>
      </c>
      <c r="AJ186" s="13">
        <f t="shared" si="5"/>
        <v>8.0148131487641217E-2</v>
      </c>
    </row>
    <row r="187" spans="2:36" hidden="1" x14ac:dyDescent="0.25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t="s">
        <v>140</v>
      </c>
      <c r="AH187">
        <v>160700</v>
      </c>
      <c r="AI187">
        <f t="shared" si="4"/>
        <v>42606</v>
      </c>
      <c r="AJ187" s="13">
        <f t="shared" si="5"/>
        <v>0.20956587606858626</v>
      </c>
    </row>
    <row r="188" spans="2:36" hidden="1" x14ac:dyDescent="0.25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t="s">
        <v>133</v>
      </c>
      <c r="AH188">
        <v>3557390</v>
      </c>
      <c r="AI188">
        <f t="shared" si="4"/>
        <v>93327</v>
      </c>
      <c r="AJ188" s="13">
        <f t="shared" si="5"/>
        <v>2.5564019341953924E-2</v>
      </c>
    </row>
    <row r="189" spans="2:36" hidden="1" x14ac:dyDescent="0.25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B189" t="s">
        <v>140</v>
      </c>
      <c r="AH189">
        <v>1034225</v>
      </c>
      <c r="AI189">
        <f t="shared" si="4"/>
        <v>201337</v>
      </c>
      <c r="AJ189" s="13">
        <f t="shared" si="5"/>
        <v>0.16295175798543496</v>
      </c>
    </row>
    <row r="190" spans="2:36" hidden="1" x14ac:dyDescent="0.25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B190" t="s">
        <v>135</v>
      </c>
      <c r="AH190">
        <v>7958784</v>
      </c>
      <c r="AI190">
        <f t="shared" si="4"/>
        <v>212476</v>
      </c>
      <c r="AJ190" s="13">
        <f t="shared" si="5"/>
        <v>2.6002844114616352E-2</v>
      </c>
    </row>
    <row r="191" spans="2:36" hidden="1" x14ac:dyDescent="0.25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t="s">
        <v>143</v>
      </c>
      <c r="AH191">
        <v>996073</v>
      </c>
      <c r="AI191">
        <f t="shared" si="4"/>
        <v>129190</v>
      </c>
      <c r="AJ191" s="13">
        <f t="shared" si="5"/>
        <v>0.1148087158290995</v>
      </c>
    </row>
    <row r="192" spans="2:36" hidden="1" x14ac:dyDescent="0.25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B192" t="s">
        <v>146</v>
      </c>
      <c r="AH192">
        <v>7376824</v>
      </c>
      <c r="AI192">
        <f t="shared" si="4"/>
        <v>326238</v>
      </c>
      <c r="AJ192" s="13">
        <f t="shared" si="5"/>
        <v>4.2351729740718692E-2</v>
      </c>
    </row>
    <row r="193" spans="2:38" hidden="1" x14ac:dyDescent="0.25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B193" t="s">
        <v>133</v>
      </c>
      <c r="AH193">
        <v>2889116</v>
      </c>
      <c r="AI193">
        <f t="shared" si="4"/>
        <v>202285</v>
      </c>
      <c r="AJ193" s="13">
        <f t="shared" si="5"/>
        <v>6.5434733313471785E-2</v>
      </c>
    </row>
    <row r="194" spans="2:38" hidden="1" x14ac:dyDescent="0.25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B194" t="s">
        <v>147</v>
      </c>
      <c r="AH194">
        <v>4620014</v>
      </c>
      <c r="AI194">
        <f t="shared" si="4"/>
        <v>121549</v>
      </c>
      <c r="AJ194" s="13">
        <f t="shared" si="5"/>
        <v>2.5634795952305178E-2</v>
      </c>
    </row>
    <row r="195" spans="2:38" hidden="1" x14ac:dyDescent="0.25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t="s">
        <v>146</v>
      </c>
      <c r="AH195">
        <v>1272509</v>
      </c>
      <c r="AI195">
        <f t="shared" si="4"/>
        <v>252689</v>
      </c>
      <c r="AJ195" s="13">
        <f t="shared" si="5"/>
        <v>0.16567619417282214</v>
      </c>
    </row>
    <row r="196" spans="2:38" hidden="1" x14ac:dyDescent="0.25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t="s">
        <v>134</v>
      </c>
      <c r="AH196">
        <v>1761688</v>
      </c>
      <c r="AI196">
        <f t="shared" si="4"/>
        <v>15709</v>
      </c>
      <c r="AJ196" s="13">
        <f t="shared" si="5"/>
        <v>8.8382055331476302E-3</v>
      </c>
    </row>
    <row r="197" spans="2:38" hidden="1" x14ac:dyDescent="0.25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t="s">
        <v>145</v>
      </c>
      <c r="AH197">
        <v>7255556</v>
      </c>
      <c r="AI197">
        <f t="shared" si="4"/>
        <v>308333</v>
      </c>
      <c r="AJ197" s="13">
        <f t="shared" si="5"/>
        <v>4.0763818718122381E-2</v>
      </c>
    </row>
    <row r="198" spans="2:38" hidden="1" x14ac:dyDescent="0.25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t="s">
        <v>140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</row>
    <row r="199" spans="2:38" hidden="1" x14ac:dyDescent="0.25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t="s">
        <v>131</v>
      </c>
      <c r="AH199">
        <v>1662567</v>
      </c>
      <c r="AI199">
        <f t="shared" si="6"/>
        <v>106847</v>
      </c>
      <c r="AJ199" s="13">
        <f t="shared" si="7"/>
        <v>6.0385528768281474E-2</v>
      </c>
    </row>
    <row r="200" spans="2:38" hidden="1" x14ac:dyDescent="0.25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B200" t="s">
        <v>136</v>
      </c>
      <c r="AH200">
        <v>9288990</v>
      </c>
      <c r="AI200">
        <f t="shared" si="6"/>
        <v>191272</v>
      </c>
      <c r="AJ200" s="13">
        <f t="shared" si="7"/>
        <v>2.0175813706414442E-2</v>
      </c>
    </row>
    <row r="201" spans="2:38" hidden="1" x14ac:dyDescent="0.25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t="s">
        <v>133</v>
      </c>
      <c r="AH201">
        <v>9824298</v>
      </c>
      <c r="AI201">
        <f t="shared" si="6"/>
        <v>29995</v>
      </c>
      <c r="AJ201" s="13">
        <f t="shared" si="7"/>
        <v>3.0438510403536815E-3</v>
      </c>
    </row>
    <row r="202" spans="2:38" ht="30" hidden="1" x14ac:dyDescent="0.25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t="s">
        <v>135</v>
      </c>
      <c r="AH202">
        <v>3241861</v>
      </c>
      <c r="AI202">
        <f t="shared" si="6"/>
        <v>393960</v>
      </c>
      <c r="AJ202" s="13">
        <f t="shared" si="7"/>
        <v>0.10835516930013882</v>
      </c>
    </row>
    <row r="203" spans="2:38" x14ac:dyDescent="0.25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t="s">
        <v>141</v>
      </c>
      <c r="AH203">
        <v>2590441</v>
      </c>
      <c r="AI203">
        <f t="shared" si="6"/>
        <v>234988</v>
      </c>
      <c r="AJ203" s="13">
        <f t="shared" si="7"/>
        <v>8.3168963014112196E-2</v>
      </c>
    </row>
    <row r="204" spans="2:38" hidden="1" x14ac:dyDescent="0.25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B204" t="s">
        <v>139</v>
      </c>
      <c r="AH204">
        <v>2558108</v>
      </c>
      <c r="AI204">
        <f t="shared" si="6"/>
        <v>44046</v>
      </c>
      <c r="AJ204" s="13">
        <f t="shared" si="7"/>
        <v>1.6926746072676715E-2</v>
      </c>
    </row>
    <row r="205" spans="2:38" hidden="1" x14ac:dyDescent="0.25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t="s">
        <v>148</v>
      </c>
      <c r="AH205">
        <v>5966290</v>
      </c>
      <c r="AI205">
        <f t="shared" si="6"/>
        <v>435151</v>
      </c>
      <c r="AJ205" s="13">
        <f t="shared" si="7"/>
        <v>6.7977038294971398E-2</v>
      </c>
      <c r="AL205">
        <v>206688814</v>
      </c>
    </row>
    <row r="206" spans="2:38" hidden="1" x14ac:dyDescent="0.25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t="s">
        <v>139</v>
      </c>
      <c r="AH206">
        <v>3916893</v>
      </c>
      <c r="AI206">
        <f t="shared" si="6"/>
        <v>45600</v>
      </c>
      <c r="AJ206" s="13">
        <f t="shared" si="7"/>
        <v>1.150790676475643E-2</v>
      </c>
      <c r="AL206">
        <v>92236747</v>
      </c>
    </row>
    <row r="207" spans="2:38" hidden="1" x14ac:dyDescent="0.25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t="s">
        <v>142</v>
      </c>
      <c r="AH207">
        <v>845446</v>
      </c>
      <c r="AI207">
        <f t="shared" si="6"/>
        <v>119628</v>
      </c>
      <c r="AJ207" s="13">
        <f t="shared" si="7"/>
        <v>0.12395733384175721</v>
      </c>
      <c r="AL207">
        <v>169637797</v>
      </c>
    </row>
    <row r="208" spans="2:38" hidden="1" x14ac:dyDescent="0.25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t="s">
        <v>149</v>
      </c>
      <c r="AH208">
        <v>7737071</v>
      </c>
      <c r="AI208">
        <f t="shared" si="6"/>
        <v>219920</v>
      </c>
      <c r="AJ208" s="13">
        <f t="shared" si="7"/>
        <v>2.7638588506635236E-2</v>
      </c>
      <c r="AL208">
        <v>146798532</v>
      </c>
    </row>
    <row r="209" spans="2:38" hidden="1" x14ac:dyDescent="0.25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t="s">
        <v>136</v>
      </c>
      <c r="AH209">
        <v>5914897</v>
      </c>
      <c r="AI209">
        <f t="shared" si="6"/>
        <v>164539</v>
      </c>
      <c r="AJ209" s="13">
        <f t="shared" si="7"/>
        <v>2.7064846146912312E-2</v>
      </c>
      <c r="AL209">
        <v>202269120</v>
      </c>
    </row>
    <row r="210" spans="2:38" x14ac:dyDescent="0.25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B210" t="s">
        <v>141</v>
      </c>
      <c r="AH210">
        <v>3809876</v>
      </c>
      <c r="AI210">
        <f t="shared" si="6"/>
        <v>214470</v>
      </c>
      <c r="AJ210" s="13">
        <f t="shared" si="7"/>
        <v>5.3293131356001694E-2</v>
      </c>
      <c r="AL210">
        <v>62355290</v>
      </c>
    </row>
    <row r="211" spans="2:38" hidden="1" x14ac:dyDescent="0.25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B211" t="s">
        <v>138</v>
      </c>
      <c r="AH211">
        <v>9599148</v>
      </c>
      <c r="AI211">
        <f t="shared" si="6"/>
        <v>253648</v>
      </c>
      <c r="AJ211" s="13">
        <f t="shared" si="7"/>
        <v>2.574375842146737E-2</v>
      </c>
      <c r="AL211">
        <v>13570518</v>
      </c>
    </row>
    <row r="212" spans="2:38" hidden="1" x14ac:dyDescent="0.25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B212" t="s">
        <v>146</v>
      </c>
      <c r="AH212">
        <v>2702326</v>
      </c>
      <c r="AI212">
        <f t="shared" si="6"/>
        <v>138017</v>
      </c>
      <c r="AJ212" s="13">
        <f t="shared" si="7"/>
        <v>4.8591666569847376E-2</v>
      </c>
      <c r="AL212">
        <v>23990349</v>
      </c>
    </row>
    <row r="213" spans="2:38" x14ac:dyDescent="0.25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t="s">
        <v>141</v>
      </c>
      <c r="AH213">
        <v>6193</v>
      </c>
      <c r="AI213">
        <f t="shared" si="6"/>
        <v>227404</v>
      </c>
      <c r="AJ213" s="13">
        <f t="shared" si="7"/>
        <v>0.97348852939036035</v>
      </c>
      <c r="AL213">
        <v>53256156</v>
      </c>
    </row>
    <row r="214" spans="2:38" hidden="1" x14ac:dyDescent="0.25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t="s">
        <v>148</v>
      </c>
      <c r="AH214">
        <v>7530126</v>
      </c>
      <c r="AI214">
        <f t="shared" si="6"/>
        <v>10625</v>
      </c>
      <c r="AJ214" s="13">
        <f t="shared" si="7"/>
        <v>1.4090108531630337E-3</v>
      </c>
      <c r="AL214">
        <v>113655601</v>
      </c>
    </row>
    <row r="215" spans="2:38" hidden="1" x14ac:dyDescent="0.25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t="s">
        <v>135</v>
      </c>
      <c r="AH215">
        <v>8271120</v>
      </c>
      <c r="AI215">
        <f t="shared" si="6"/>
        <v>122438</v>
      </c>
      <c r="AJ215" s="13">
        <f t="shared" si="7"/>
        <v>1.4587139327565259E-2</v>
      </c>
      <c r="AL215">
        <v>20315659</v>
      </c>
    </row>
    <row r="216" spans="2:38" hidden="1" x14ac:dyDescent="0.25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t="s">
        <v>130</v>
      </c>
      <c r="AH216">
        <v>8061666</v>
      </c>
      <c r="AI216">
        <f t="shared" si="6"/>
        <v>230858</v>
      </c>
      <c r="AJ216" s="13">
        <f t="shared" si="7"/>
        <v>2.7839292355379377E-2</v>
      </c>
      <c r="AL216">
        <v>140971735</v>
      </c>
    </row>
    <row r="217" spans="2:38" hidden="1" x14ac:dyDescent="0.25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t="s">
        <v>132</v>
      </c>
      <c r="AH217">
        <v>7113207</v>
      </c>
      <c r="AI217">
        <f t="shared" si="6"/>
        <v>253217</v>
      </c>
      <c r="AJ217" s="13">
        <f t="shared" si="7"/>
        <v>3.4374480752126131E-2</v>
      </c>
      <c r="AL217">
        <v>123446027</v>
      </c>
    </row>
    <row r="218" spans="2:38" hidden="1" x14ac:dyDescent="0.25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B218" t="s">
        <v>131</v>
      </c>
      <c r="AH218">
        <v>726166</v>
      </c>
      <c r="AI218">
        <f t="shared" si="6"/>
        <v>366060</v>
      </c>
      <c r="AJ218" s="13">
        <f t="shared" si="7"/>
        <v>0.33515041758756886</v>
      </c>
      <c r="AL218">
        <v>219430494</v>
      </c>
    </row>
    <row r="219" spans="2:38" hidden="1" x14ac:dyDescent="0.25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t="s">
        <v>134</v>
      </c>
      <c r="AH219">
        <v>5441926</v>
      </c>
      <c r="AI219">
        <f t="shared" si="6"/>
        <v>389596</v>
      </c>
      <c r="AJ219" s="13">
        <f t="shared" si="7"/>
        <v>6.6808630748542153E-2</v>
      </c>
      <c r="AL219">
        <v>226487481</v>
      </c>
    </row>
  </sheetData>
  <autoFilter ref="A4:AO219">
    <filterColumn colId="27">
      <filters>
        <filter val="Организация 19"/>
      </filters>
    </filterColumn>
  </autoFilter>
  <mergeCells count="34">
    <mergeCell ref="Q2:R2"/>
    <mergeCell ref="S2:T2"/>
    <mergeCell ref="V2:W2"/>
    <mergeCell ref="AC2:AC3"/>
    <mergeCell ref="AK3:AM3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AN1:AN2"/>
    <mergeCell ref="AO1:AO3"/>
    <mergeCell ref="Y1:Y3"/>
    <mergeCell ref="Z1:Z3"/>
    <mergeCell ref="AA1:AA3"/>
    <mergeCell ref="AB1:AB3"/>
    <mergeCell ref="AC1:AD1"/>
    <mergeCell ref="AE1:AF2"/>
    <mergeCell ref="C1:C3"/>
    <mergeCell ref="D1:D3"/>
    <mergeCell ref="E1:E3"/>
    <mergeCell ref="F1:F3"/>
    <mergeCell ref="G1:G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A35" sqref="A35"/>
    </sheetView>
  </sheetViews>
  <sheetFormatPr defaultRowHeight="15" x14ac:dyDescent="0.2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</cols>
  <sheetData>
    <row r="1" spans="1:8" ht="27" x14ac:dyDescent="0.25">
      <c r="A1" s="14" t="s">
        <v>168</v>
      </c>
      <c r="B1" s="15"/>
      <c r="C1" s="15"/>
      <c r="D1" s="15"/>
      <c r="E1" s="15"/>
      <c r="F1" s="15"/>
      <c r="G1" s="15"/>
    </row>
    <row r="2" spans="1:8" ht="27" x14ac:dyDescent="0.25">
      <c r="A2" s="34" t="s">
        <v>170</v>
      </c>
      <c r="B2" s="15"/>
      <c r="C2" s="76" t="s">
        <v>178</v>
      </c>
      <c r="D2" s="15"/>
      <c r="E2" s="15"/>
      <c r="F2" s="15"/>
      <c r="G2" s="15"/>
      <c r="H2" s="15"/>
    </row>
    <row r="3" spans="1:8" ht="84" x14ac:dyDescent="0.25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</row>
    <row r="4" spans="1:8" ht="19.5" x14ac:dyDescent="0.25">
      <c r="A4" s="18" t="s">
        <v>137</v>
      </c>
      <c r="B4" s="19">
        <v>3204131243</v>
      </c>
      <c r="C4" s="20">
        <v>2</v>
      </c>
      <c r="D4" s="31">
        <v>19</v>
      </c>
      <c r="E4" s="22">
        <v>84809800</v>
      </c>
      <c r="F4" s="22">
        <v>80272620</v>
      </c>
      <c r="G4" s="23">
        <f>E4-F4</f>
        <v>4537180</v>
      </c>
      <c r="H4" s="24">
        <f>G4/E4</f>
        <v>5.349829854568694E-2</v>
      </c>
    </row>
    <row r="5" spans="1:8" ht="19.5" x14ac:dyDescent="0.25">
      <c r="A5" s="18" t="s">
        <v>134</v>
      </c>
      <c r="B5" s="19">
        <v>558883933</v>
      </c>
      <c r="C5" s="20">
        <v>3</v>
      </c>
      <c r="D5" s="31">
        <v>18</v>
      </c>
      <c r="E5" s="22">
        <v>79172270</v>
      </c>
      <c r="F5" s="22">
        <v>74939712</v>
      </c>
      <c r="G5" s="23">
        <f t="shared" ref="G5:G8" si="0">E5-F5</f>
        <v>4232558</v>
      </c>
      <c r="H5" s="24">
        <f t="shared" ref="H5:H8" si="1">G5/E5</f>
        <v>5.3460106676239044E-2</v>
      </c>
    </row>
    <row r="6" spans="1:8" ht="19.5" x14ac:dyDescent="0.25">
      <c r="A6" s="18" t="s">
        <v>139</v>
      </c>
      <c r="B6" s="19">
        <v>1052498797</v>
      </c>
      <c r="C6" s="25">
        <v>1</v>
      </c>
      <c r="D6" s="31">
        <v>14</v>
      </c>
      <c r="E6" s="22">
        <v>86157477</v>
      </c>
      <c r="F6" s="22">
        <v>83467702</v>
      </c>
      <c r="G6" s="23">
        <f t="shared" si="0"/>
        <v>2689775</v>
      </c>
      <c r="H6" s="24">
        <f t="shared" si="1"/>
        <v>3.1219286980745733E-2</v>
      </c>
    </row>
    <row r="7" spans="1:8" ht="19.5" x14ac:dyDescent="0.25">
      <c r="A7" s="18" t="s">
        <v>140</v>
      </c>
      <c r="B7" s="19">
        <v>2281926485</v>
      </c>
      <c r="C7" s="25">
        <v>1</v>
      </c>
      <c r="D7" s="31">
        <v>14</v>
      </c>
      <c r="E7" s="22">
        <v>42108665</v>
      </c>
      <c r="F7" s="22">
        <v>38700999</v>
      </c>
      <c r="G7" s="23">
        <f t="shared" si="0"/>
        <v>3407666</v>
      </c>
      <c r="H7" s="24">
        <f t="shared" si="1"/>
        <v>8.0925529223023332E-2</v>
      </c>
    </row>
    <row r="8" spans="1:8" ht="19.5" x14ac:dyDescent="0.25">
      <c r="A8" s="18" t="s">
        <v>133</v>
      </c>
      <c r="B8" s="19">
        <v>1445262744</v>
      </c>
      <c r="C8" s="25">
        <v>1</v>
      </c>
      <c r="D8" s="31">
        <v>12</v>
      </c>
      <c r="E8" s="22">
        <v>53627115</v>
      </c>
      <c r="F8" s="22">
        <v>50991990</v>
      </c>
      <c r="G8" s="23">
        <f t="shared" si="0"/>
        <v>2635125</v>
      </c>
      <c r="H8" s="24">
        <f t="shared" si="1"/>
        <v>4.913792211272227E-2</v>
      </c>
    </row>
    <row r="10" spans="1:8" ht="24" x14ac:dyDescent="0.25">
      <c r="A10" s="14" t="s">
        <v>167</v>
      </c>
    </row>
    <row r="11" spans="1:8" ht="27" x14ac:dyDescent="0.25">
      <c r="A11" s="34" t="s">
        <v>170</v>
      </c>
      <c r="B11" s="26"/>
      <c r="C11" s="76" t="s">
        <v>178</v>
      </c>
      <c r="D11" s="26"/>
      <c r="E11" s="26"/>
      <c r="F11" s="26"/>
      <c r="G11" s="26"/>
      <c r="H11" s="26"/>
    </row>
    <row r="12" spans="1:8" ht="84" x14ac:dyDescent="0.25">
      <c r="A12" s="16" t="s">
        <v>122</v>
      </c>
      <c r="B12" s="16" t="s">
        <v>123</v>
      </c>
      <c r="C12" s="17" t="s">
        <v>124</v>
      </c>
      <c r="D12" s="17" t="s">
        <v>125</v>
      </c>
      <c r="E12" s="30" t="s">
        <v>126</v>
      </c>
      <c r="F12" s="17" t="s">
        <v>127</v>
      </c>
      <c r="G12" s="17" t="s">
        <v>128</v>
      </c>
      <c r="H12" s="17" t="s">
        <v>129</v>
      </c>
    </row>
    <row r="13" spans="1:8" ht="19.5" x14ac:dyDescent="0.25">
      <c r="A13" s="18"/>
      <c r="B13" s="19"/>
      <c r="C13" s="20"/>
      <c r="D13" s="21"/>
      <c r="E13" s="32"/>
      <c r="F13" s="22"/>
      <c r="G13" s="23"/>
      <c r="H13" s="24"/>
    </row>
    <row r="14" spans="1:8" ht="19.5" x14ac:dyDescent="0.25">
      <c r="A14" s="18"/>
      <c r="B14" s="19"/>
      <c r="C14" s="20"/>
      <c r="D14" s="21"/>
      <c r="E14" s="32"/>
      <c r="F14" s="22"/>
      <c r="G14" s="23"/>
      <c r="H14" s="24"/>
    </row>
    <row r="15" spans="1:8" ht="19.5" x14ac:dyDescent="0.25">
      <c r="A15" s="18"/>
      <c r="B15" s="19"/>
      <c r="C15" s="25"/>
      <c r="D15" s="21"/>
      <c r="E15" s="32"/>
      <c r="F15" s="22"/>
      <c r="G15" s="23"/>
      <c r="H15" s="24"/>
    </row>
    <row r="16" spans="1:8" ht="19.5" x14ac:dyDescent="0.25">
      <c r="A16" s="18"/>
      <c r="B16" s="19"/>
      <c r="C16" s="25"/>
      <c r="D16" s="21"/>
      <c r="E16" s="32"/>
      <c r="F16" s="22"/>
      <c r="G16" s="23"/>
      <c r="H16" s="24"/>
    </row>
    <row r="17" spans="1:8" ht="19.5" x14ac:dyDescent="0.25">
      <c r="A17" s="18"/>
      <c r="B17" s="19"/>
      <c r="C17" s="25"/>
      <c r="D17" s="21"/>
      <c r="E17" s="32"/>
      <c r="F17" s="22"/>
      <c r="G17" s="23"/>
      <c r="H17" s="24"/>
    </row>
    <row r="19" spans="1:8" ht="27" x14ac:dyDescent="0.25">
      <c r="A19" s="33"/>
    </row>
    <row r="20" spans="1:8" ht="24" x14ac:dyDescent="0.25">
      <c r="A20" s="14" t="s">
        <v>171</v>
      </c>
    </row>
    <row r="21" spans="1:8" ht="81" x14ac:dyDescent="0.25">
      <c r="A21" s="34" t="s">
        <v>173</v>
      </c>
      <c r="H21" s="15" t="s">
        <v>178</v>
      </c>
    </row>
    <row r="22" spans="1:8" ht="147" x14ac:dyDescent="0.25">
      <c r="A22" s="17" t="s">
        <v>122</v>
      </c>
      <c r="B22" s="17" t="s">
        <v>123</v>
      </c>
      <c r="C22" s="17" t="s">
        <v>126</v>
      </c>
      <c r="D22" s="17" t="s">
        <v>127</v>
      </c>
      <c r="E22" s="17" t="s">
        <v>128</v>
      </c>
      <c r="F22" s="17" t="s">
        <v>129</v>
      </c>
      <c r="G22" s="17" t="s">
        <v>172</v>
      </c>
      <c r="H22" s="17" t="s">
        <v>124</v>
      </c>
    </row>
    <row r="23" spans="1:8" x14ac:dyDescent="0.25">
      <c r="A23" s="11" t="s">
        <v>141</v>
      </c>
      <c r="B23" s="11">
        <v>787080032</v>
      </c>
      <c r="C23" s="11">
        <v>46867342</v>
      </c>
      <c r="D23" s="11">
        <v>2224632564</v>
      </c>
      <c r="E23" s="11">
        <f>C23-D23</f>
        <v>-2177765222</v>
      </c>
      <c r="F23" s="44">
        <f>E23/C23</f>
        <v>-46.466582679256696</v>
      </c>
      <c r="G23" s="11"/>
      <c r="H23" s="11">
        <v>1</v>
      </c>
    </row>
    <row r="24" spans="1:8" x14ac:dyDescent="0.25">
      <c r="A24" s="11" t="s">
        <v>137</v>
      </c>
      <c r="B24" s="11">
        <v>3204131243</v>
      </c>
      <c r="C24" s="11">
        <v>84809800</v>
      </c>
      <c r="D24" s="11">
        <v>2083758012</v>
      </c>
      <c r="E24" s="11">
        <f t="shared" ref="E24:E27" si="2">C24-D24</f>
        <v>-1998948212</v>
      </c>
      <c r="F24" s="44">
        <f t="shared" ref="F24:F27" si="3">E24/C24</f>
        <v>-23.56977863407295</v>
      </c>
      <c r="G24" s="11"/>
      <c r="H24" s="11">
        <v>2</v>
      </c>
    </row>
    <row r="25" spans="1:8" x14ac:dyDescent="0.25">
      <c r="A25" s="11" t="s">
        <v>139</v>
      </c>
      <c r="B25" s="11">
        <v>1052498797</v>
      </c>
      <c r="C25" s="11">
        <v>86157477</v>
      </c>
      <c r="D25" s="11">
        <v>2072644734</v>
      </c>
      <c r="E25" s="11">
        <f t="shared" si="2"/>
        <v>-1986487257</v>
      </c>
      <c r="F25" s="44">
        <f t="shared" si="3"/>
        <v>-23.056469689798369</v>
      </c>
      <c r="G25" s="11"/>
      <c r="H25" s="11">
        <v>1</v>
      </c>
    </row>
    <row r="26" spans="1:8" x14ac:dyDescent="0.25">
      <c r="A26" s="11" t="s">
        <v>134</v>
      </c>
      <c r="B26" s="11">
        <v>558883933</v>
      </c>
      <c r="C26" s="11">
        <v>79172270</v>
      </c>
      <c r="D26" s="11">
        <v>2066122819</v>
      </c>
      <c r="E26" s="11">
        <f t="shared" si="2"/>
        <v>-1986950549</v>
      </c>
      <c r="F26" s="44">
        <f t="shared" si="3"/>
        <v>-25.096546417072542</v>
      </c>
      <c r="G26" s="11"/>
      <c r="H26" s="11">
        <v>1</v>
      </c>
    </row>
    <row r="27" spans="1:8" x14ac:dyDescent="0.25">
      <c r="A27" s="11" t="s">
        <v>130</v>
      </c>
      <c r="B27" s="11">
        <v>3258866873</v>
      </c>
      <c r="C27" s="11">
        <v>53819860</v>
      </c>
      <c r="D27" s="11">
        <v>1745964079</v>
      </c>
      <c r="E27" s="11">
        <f t="shared" si="2"/>
        <v>-1692144219</v>
      </c>
      <c r="F27" s="44">
        <f t="shared" si="3"/>
        <v>-31.440888530739397</v>
      </c>
      <c r="G27" s="11"/>
      <c r="H27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C11" sqref="C11"/>
    </sheetView>
  </sheetViews>
  <sheetFormatPr defaultRowHeight="15" x14ac:dyDescent="0.2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4" x14ac:dyDescent="0.25">
      <c r="A1" s="35" t="s">
        <v>174</v>
      </c>
    </row>
    <row r="2" spans="1:4" x14ac:dyDescent="0.25">
      <c r="A2" s="37" t="s">
        <v>150</v>
      </c>
      <c r="B2" s="37" t="s">
        <v>151</v>
      </c>
      <c r="C2" s="37" t="s">
        <v>153</v>
      </c>
      <c r="D2" s="37" t="s">
        <v>154</v>
      </c>
    </row>
    <row r="3" spans="1:4" x14ac:dyDescent="0.25">
      <c r="A3" s="27" t="s">
        <v>137</v>
      </c>
      <c r="B3" s="43">
        <f>COUNTIF(БД!$AB$5:$AB$219,Таблица2[[#This Row],[Наименование организации]])</f>
        <v>19</v>
      </c>
      <c r="C3" s="11">
        <f>SUMIF(БД!AB:AB,Таблица2[[#This Row],[Наименование организации]],БД!X:X)</f>
        <v>84809800</v>
      </c>
      <c r="D3" s="28">
        <f>SUMIF(БД!AB:AB,Таблица2[[#This Row],[Наименование организации]],БД!AH:AH)</f>
        <v>80272620</v>
      </c>
    </row>
    <row r="4" spans="1:4" x14ac:dyDescent="0.25">
      <c r="A4" s="27" t="s">
        <v>134</v>
      </c>
      <c r="B4" s="43">
        <f>COUNTIF(БД!$AB$5:$AB$219,Таблица2[[#This Row],[Наименование организации]])</f>
        <v>18</v>
      </c>
      <c r="C4" s="11">
        <f>SUMIF(БД!AB:AB,Таблица2[[#This Row],[Наименование организации]],БД!X:X)</f>
        <v>79172270</v>
      </c>
      <c r="D4" s="28">
        <f>SUMIF(БД!AB:AB,Таблица2[[#This Row],[Наименование организации]],БД!AH:AH)</f>
        <v>74939712</v>
      </c>
    </row>
    <row r="5" spans="1:4" x14ac:dyDescent="0.25">
      <c r="A5" s="27" t="s">
        <v>139</v>
      </c>
      <c r="B5" s="43">
        <f>COUNTIF(БД!$AB$5:$AB$219,Таблица2[[#This Row],[Наименование организации]])</f>
        <v>14</v>
      </c>
      <c r="C5" s="11">
        <f>SUMIF(БД!AB:AB,Таблица2[[#This Row],[Наименование организации]],БД!X:X)</f>
        <v>86157477</v>
      </c>
      <c r="D5" s="28">
        <f>SUMIF(БД!AB:AB,Таблица2[[#This Row],[Наименование организации]],БД!AH:AH)</f>
        <v>83467702</v>
      </c>
    </row>
    <row r="6" spans="1:4" x14ac:dyDescent="0.25">
      <c r="A6" s="27" t="s">
        <v>140</v>
      </c>
      <c r="B6" s="43">
        <f>COUNTIF(БД!$AB$5:$AB$219,Таблица2[[#This Row],[Наименование организации]])</f>
        <v>14</v>
      </c>
      <c r="C6" s="11">
        <f>SUMIF(БД!AB:AB,Таблица2[[#This Row],[Наименование организации]],БД!X:X)</f>
        <v>42108665</v>
      </c>
      <c r="D6" s="28">
        <f>SUMIF(БД!AB:AB,Таблица2[[#This Row],[Наименование организации]],БД!AH:AH)</f>
        <v>38700999</v>
      </c>
    </row>
    <row r="7" spans="1:4" x14ac:dyDescent="0.25">
      <c r="A7" s="27" t="s">
        <v>133</v>
      </c>
      <c r="B7" s="43">
        <f>COUNTIF(БД!$AB$5:$AB$219,Таблица2[[#This Row],[Наименование организации]])</f>
        <v>12</v>
      </c>
      <c r="C7" s="11">
        <f>SUMIF(БД!AB:AB,Таблица2[[#This Row],[Наименование организации]],БД!X:X)</f>
        <v>53627115</v>
      </c>
      <c r="D7" s="28">
        <f>SUMIF(БД!AB:AB,Таблица2[[#This Row],[Наименование организации]],БД!AH:AH)</f>
        <v>50991990</v>
      </c>
    </row>
    <row r="8" spans="1:4" x14ac:dyDescent="0.25">
      <c r="A8" s="27" t="s">
        <v>136</v>
      </c>
      <c r="B8" s="43">
        <f>COUNTIF(БД!$AB$5:$AB$219,Таблица2[[#This Row],[Наименование организации]])</f>
        <v>12</v>
      </c>
      <c r="C8" s="11">
        <f>SUMIF(БД!AB:AB,Таблица2[[#This Row],[Наименование организации]],БД!X:X)</f>
        <v>57111452</v>
      </c>
      <c r="D8" s="28">
        <f>SUMIF(БД!AB:AB,Таблица2[[#This Row],[Наименование организации]],БД!AH:AH)</f>
        <v>54704294</v>
      </c>
    </row>
    <row r="9" spans="1:4" x14ac:dyDescent="0.25">
      <c r="A9" s="27" t="s">
        <v>141</v>
      </c>
      <c r="B9" s="43">
        <f>COUNTIF(БД!$AB$5:$AB$219,Таблица2[[#This Row],[Наименование организации]])</f>
        <v>12</v>
      </c>
      <c r="C9" s="11">
        <f>SUMIF(БД!AB:AB,Таблица2[[#This Row],[Наименование организации]],БД!X:X)</f>
        <v>46867342</v>
      </c>
      <c r="D9" s="28">
        <f>SUMIF(БД!AB:AB,Таблица2[[#This Row],[Наименование организации]],БД!AH:AH)</f>
        <v>44115553</v>
      </c>
    </row>
    <row r="10" spans="1:4" x14ac:dyDescent="0.25">
      <c r="A10" s="27" t="s">
        <v>142</v>
      </c>
      <c r="B10" s="43">
        <f>COUNTIF(БД!$AB$5:$AB$219,Таблица2[[#This Row],[Наименование организации]])</f>
        <v>12</v>
      </c>
      <c r="C10" s="11">
        <f>SUMIF(БД!AB:AB,Таблица2[[#This Row],[Наименование организации]],БД!X:X)</f>
        <v>64190299</v>
      </c>
      <c r="D10" s="28">
        <f>SUMIF(БД!AB:AB,Таблица2[[#This Row],[Наименование организации]],БД!AH:AH)</f>
        <v>61407092</v>
      </c>
    </row>
    <row r="11" spans="1:4" x14ac:dyDescent="0.25">
      <c r="A11" s="27" t="s">
        <v>130</v>
      </c>
      <c r="B11" s="43">
        <f>COUNTIF(БД!$AB$5:$AB$219,Таблица2[[#This Row],[Наименование организации]])</f>
        <v>11</v>
      </c>
      <c r="C11" s="11">
        <f>SUMIF(БД!AB:AB,Таблица2[[#This Row],[Наименование организации]],БД!X:X)</f>
        <v>53819860</v>
      </c>
      <c r="D11" s="28">
        <f>SUMIF(БД!AB:AB,Таблица2[[#This Row],[Наименование организации]],БД!AH:AH)</f>
        <v>50796039</v>
      </c>
    </row>
    <row r="12" spans="1:4" x14ac:dyDescent="0.25">
      <c r="A12" s="27" t="s">
        <v>138</v>
      </c>
      <c r="B12" s="43">
        <f>COUNTIF(БД!$AB$5:$AB$219,Таблица2[[#This Row],[Наименование организации]])</f>
        <v>11</v>
      </c>
      <c r="C12" s="11">
        <f>SUMIF(БД!AB:AB,Таблица2[[#This Row],[Наименование организации]],БД!X:X)</f>
        <v>55342317</v>
      </c>
      <c r="D12" s="28">
        <f>SUMIF(БД!AB:AB,Таблица2[[#This Row],[Наименование организации]],БД!AH:AH)</f>
        <v>52661159</v>
      </c>
    </row>
    <row r="13" spans="1:4" x14ac:dyDescent="0.25">
      <c r="A13" s="27" t="s">
        <v>148</v>
      </c>
      <c r="B13" s="43">
        <f>COUNTIF(БД!$AB$5:$AB$219,Таблица2[[#This Row],[Наименование организации]])</f>
        <v>11</v>
      </c>
      <c r="C13" s="11">
        <f>SUMIF(БД!AB:AB,Таблица2[[#This Row],[Наименование организации]],БД!X:X)</f>
        <v>62200397</v>
      </c>
      <c r="D13" s="28">
        <f>SUMIF(БД!AB:AB,Таблица2[[#This Row],[Наименование организации]],БД!AH:AH)</f>
        <v>60718630</v>
      </c>
    </row>
    <row r="14" spans="1:4" x14ac:dyDescent="0.25">
      <c r="A14" s="27" t="s">
        <v>131</v>
      </c>
      <c r="B14" s="43">
        <f>COUNTIF(БД!$AB$5:$AB$219,Таблица2[[#This Row],[Наименование организации]])</f>
        <v>10</v>
      </c>
      <c r="C14" s="11">
        <f>SUMIF(БД!AB:AB,Таблица2[[#This Row],[Наименование организации]],БД!X:X)</f>
        <v>40986613</v>
      </c>
      <c r="D14" s="28">
        <f>SUMIF(БД!AB:AB,Таблица2[[#This Row],[Наименование организации]],БД!AH:AH)</f>
        <v>38371423</v>
      </c>
    </row>
    <row r="15" spans="1:4" x14ac:dyDescent="0.25">
      <c r="A15" s="27" t="s">
        <v>143</v>
      </c>
      <c r="B15" s="43">
        <f>COUNTIF(БД!$AB$5:$AB$219,Таблица2[[#This Row],[Наименование организации]])</f>
        <v>9</v>
      </c>
      <c r="C15" s="11">
        <f>SUMIF(БД!AB:AB,Таблица2[[#This Row],[Наименование организации]],БД!X:X)</f>
        <v>31802507</v>
      </c>
      <c r="D15" s="28">
        <f>SUMIF(БД!AB:AB,Таблица2[[#This Row],[Наименование организации]],БД!AH:AH)</f>
        <v>29667442</v>
      </c>
    </row>
    <row r="16" spans="1:4" x14ac:dyDescent="0.25">
      <c r="A16" s="27" t="s">
        <v>146</v>
      </c>
      <c r="B16" s="43">
        <f>COUNTIF(БД!$AB$5:$AB$219,Таблица2[[#This Row],[Наименование организации]])</f>
        <v>9</v>
      </c>
      <c r="C16" s="11">
        <f>SUMIF(БД!AB:AB,Таблица2[[#This Row],[Наименование организации]],БД!X:X)</f>
        <v>41888267</v>
      </c>
      <c r="D16" s="28">
        <f>SUMIF(БД!AB:AB,Таблица2[[#This Row],[Наименование организации]],БД!AH:AH)</f>
        <v>39703562</v>
      </c>
    </row>
    <row r="17" spans="1:4" x14ac:dyDescent="0.25">
      <c r="A17" s="27" t="s">
        <v>135</v>
      </c>
      <c r="B17" s="43">
        <f>COUNTIF(БД!$AB$5:$AB$219,Таблица2[[#This Row],[Наименование организации]])</f>
        <v>8</v>
      </c>
      <c r="C17" s="11">
        <f>SUMIF(БД!AB:AB,Таблица2[[#This Row],[Наименование организации]],БД!X:X)</f>
        <v>54553920</v>
      </c>
      <c r="D17" s="28">
        <f>SUMIF(БД!AB:AB,Таблица2[[#This Row],[Наименование организации]],БД!AH:AH)</f>
        <v>52850656</v>
      </c>
    </row>
    <row r="18" spans="1:4" x14ac:dyDescent="0.25">
      <c r="A18" s="27" t="s">
        <v>144</v>
      </c>
      <c r="B18" s="43">
        <f>COUNTIF(БД!$AB$5:$AB$219,Таблица2[[#This Row],[Наименование организации]])</f>
        <v>8</v>
      </c>
      <c r="C18" s="11">
        <f>SUMIF(БД!AB:AB,Таблица2[[#This Row],[Наименование организации]],БД!X:X)</f>
        <v>30741549</v>
      </c>
      <c r="D18" s="28">
        <f>SUMIF(БД!AB:AB,Таблица2[[#This Row],[Наименование организации]],БД!AH:AH)</f>
        <v>28293355</v>
      </c>
    </row>
    <row r="19" spans="1:4" x14ac:dyDescent="0.25">
      <c r="A19" s="27" t="s">
        <v>145</v>
      </c>
      <c r="B19" s="43">
        <f>COUNTIF(БД!$AB$5:$AB$219,Таблица2[[#This Row],[Наименование организации]])</f>
        <v>7</v>
      </c>
      <c r="C19" s="11">
        <f>SUMIF(БД!AB:AB,Таблица2[[#This Row],[Наименование организации]],БД!X:X)</f>
        <v>40774448</v>
      </c>
      <c r="D19" s="28">
        <f>SUMIF(БД!AB:AB,Таблица2[[#This Row],[Наименование организации]],БД!AH:AH)</f>
        <v>39071987</v>
      </c>
    </row>
    <row r="20" spans="1:4" x14ac:dyDescent="0.25">
      <c r="A20" s="27" t="s">
        <v>147</v>
      </c>
      <c r="B20" s="43">
        <f>COUNTIF(БД!$AB$5:$AB$219,Таблица2[[#This Row],[Наименование организации]])</f>
        <v>7</v>
      </c>
      <c r="C20" s="11">
        <f>SUMIF(БД!AB:AB,Таблица2[[#This Row],[Наименование организации]],БД!X:X)</f>
        <v>46625956</v>
      </c>
      <c r="D20" s="28">
        <f>SUMIF(БД!AB:AB,Таблица2[[#This Row],[Наименование организации]],БД!AH:AH)</f>
        <v>45028462</v>
      </c>
    </row>
    <row r="21" spans="1:4" x14ac:dyDescent="0.25">
      <c r="A21" s="27" t="s">
        <v>132</v>
      </c>
      <c r="B21" s="43">
        <f>COUNTIF(БД!$AB$5:$AB$219,Таблица2[[#This Row],[Наименование организации]])</f>
        <v>6</v>
      </c>
      <c r="C21" s="11">
        <f>SUMIF(БД!AB:AB,Таблица2[[#This Row],[Наименование организации]],БД!X:X)</f>
        <v>37495440</v>
      </c>
      <c r="D21" s="28">
        <f>SUMIF(БД!AB:AB,Таблица2[[#This Row],[Наименование организации]],БД!AH:AH)</f>
        <v>36348473</v>
      </c>
    </row>
    <row r="22" spans="1:4" x14ac:dyDescent="0.25">
      <c r="A22" s="29" t="s">
        <v>149</v>
      </c>
      <c r="B22" s="43">
        <f>COUNTIF(БД!$AB$5:$AB$219,Таблица2[[#This Row],[Наименование организации]])</f>
        <v>5</v>
      </c>
      <c r="C22" s="11">
        <f>SUMIF(БД!AB:AB,Таблица2[[#This Row],[Наименование организации]],БД!X:X)</f>
        <v>33579013</v>
      </c>
      <c r="D22" s="28">
        <f>SUMIF(БД!AB:AB,Таблица2[[#This Row],[Наименование организации]],БД!AH:AH)</f>
        <v>32032741</v>
      </c>
    </row>
    <row r="24" spans="1:4" x14ac:dyDescent="0.25">
      <c r="A24" s="36" t="s">
        <v>60</v>
      </c>
    </row>
    <row r="25" spans="1:4" x14ac:dyDescent="0.25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4" x14ac:dyDescent="0.25">
      <c r="A26" s="27" t="s">
        <v>141</v>
      </c>
      <c r="B26" s="11">
        <f ca="1">SUMIF(БД!AB:AB,Таблица3[[#This Row],[Наименование организации]],БД!$AK$5:$AK$219)</f>
        <v>890345148</v>
      </c>
      <c r="C26" s="11">
        <f ca="1">SUMIF(БД!AB:AB,Таблица3[[#This Row],[Наименование организации]],БД!$AL$5:$AL$219)</f>
        <v>1334287416</v>
      </c>
      <c r="D26" s="41">
        <f t="shared" ref="D26:D45" ca="1" si="0">SUM(B26:C26)</f>
        <v>2224632564</v>
      </c>
    </row>
    <row r="27" spans="1:4" x14ac:dyDescent="0.25">
      <c r="A27" s="27" t="s">
        <v>137</v>
      </c>
      <c r="B27" s="11">
        <f ca="1">SUMIF(БД!AB:AB,Таблица3[[#This Row],[Наименование организации]],БД!$AK$5:$AK$219)</f>
        <v>1602225102</v>
      </c>
      <c r="C27" s="11">
        <f ca="1">SUMIF(БД!AB:AB,Таблица3[[#This Row],[Наименование организации]],БД!$AL$5:$AL$219)</f>
        <v>481532910</v>
      </c>
      <c r="D27" s="41">
        <f t="shared" ca="1" si="0"/>
        <v>2083758012</v>
      </c>
    </row>
    <row r="28" spans="1:4" x14ac:dyDescent="0.25">
      <c r="A28" s="27" t="s">
        <v>139</v>
      </c>
      <c r="B28" s="11">
        <f ca="1">SUMIF(БД!AB:AB,Таблица3[[#This Row],[Наименование организации]],БД!$AK$5:$AK$219)</f>
        <v>1213416174</v>
      </c>
      <c r="C28" s="11">
        <f ca="1">SUMIF(БД!AB:AB,Таблица3[[#This Row],[Наименование организации]],БД!$AL$5:$AL$219)</f>
        <v>859228560</v>
      </c>
      <c r="D28" s="41">
        <f t="shared" ca="1" si="0"/>
        <v>2072644734</v>
      </c>
    </row>
    <row r="29" spans="1:4" x14ac:dyDescent="0.25">
      <c r="A29" s="27" t="s">
        <v>134</v>
      </c>
      <c r="B29" s="11">
        <f ca="1">SUMIF(БД!AB:AB,Таблица3[[#This Row],[Наименование организации]],БД!$AK$5:$AK$219)</f>
        <v>955381362</v>
      </c>
      <c r="C29" s="11">
        <f ca="1">SUMIF(БД!AB:AB,Таблица3[[#This Row],[Наименование организации]],БД!$AL$5:$AL$219)</f>
        <v>1110741457</v>
      </c>
      <c r="D29" s="41">
        <f t="shared" ca="1" si="0"/>
        <v>2066122819</v>
      </c>
    </row>
    <row r="30" spans="1:4" x14ac:dyDescent="0.25">
      <c r="A30" s="27" t="s">
        <v>130</v>
      </c>
      <c r="B30" s="11">
        <f ca="1">SUMIF(БД!AB:AB,Таблица3[[#This Row],[Наименование организации]],БД!$AK$5:$AK$219)</f>
        <v>1126517443</v>
      </c>
      <c r="C30" s="11">
        <f ca="1">SUMIF(БД!AB:AB,Таблица3[[#This Row],[Наименование организации]],БД!$AL$5:$AL$219)</f>
        <v>619446636</v>
      </c>
      <c r="D30" s="41">
        <f t="shared" ca="1" si="0"/>
        <v>1745964079</v>
      </c>
    </row>
    <row r="31" spans="1:4" x14ac:dyDescent="0.25">
      <c r="A31" s="27" t="s">
        <v>133</v>
      </c>
      <c r="B31" s="11">
        <f ca="1">SUMIF(БД!AB:AB,Таблица3[[#This Row],[Наименование организации]],БД!$AK$5:$AK$219)</f>
        <v>599188356</v>
      </c>
      <c r="C31" s="11">
        <f ca="1">SUMIF(БД!AB:AB,Таблица3[[#This Row],[Наименование организации]],БД!$AL$5:$AL$219)</f>
        <v>1029511734</v>
      </c>
      <c r="D31" s="41">
        <f t="shared" ca="1" si="0"/>
        <v>1628700090</v>
      </c>
    </row>
    <row r="32" spans="1:4" x14ac:dyDescent="0.25">
      <c r="A32" s="27" t="s">
        <v>148</v>
      </c>
      <c r="B32" s="11">
        <f ca="1">SUMIF(БД!AB:AB,Таблица3[[#This Row],[Наименование организации]],БД!$AK$5:$AK$219)</f>
        <v>595130932</v>
      </c>
      <c r="C32" s="11">
        <f ca="1">SUMIF(БД!AB:AB,Таблица3[[#This Row],[Наименование организации]],БД!$AL$5:$AL$219)</f>
        <v>1010776136</v>
      </c>
      <c r="D32" s="41">
        <f t="shared" ca="1" si="0"/>
        <v>1605907068</v>
      </c>
    </row>
    <row r="33" spans="1:4" x14ac:dyDescent="0.25">
      <c r="A33" s="27" t="s">
        <v>140</v>
      </c>
      <c r="B33" s="11">
        <f ca="1">SUMIF(БД!AB:AB,Таблица3[[#This Row],[Наименование организации]],БД!$AK$5:$AK$219)</f>
        <v>644785094</v>
      </c>
      <c r="C33" s="11">
        <f ca="1">SUMIF(БД!AB:AB,Таблица3[[#This Row],[Наименование организации]],БД!$AL$5:$AL$219)</f>
        <v>922437967</v>
      </c>
      <c r="D33" s="41">
        <f t="shared" ca="1" si="0"/>
        <v>1567223061</v>
      </c>
    </row>
    <row r="34" spans="1:4" x14ac:dyDescent="0.25">
      <c r="A34" s="27" t="s">
        <v>142</v>
      </c>
      <c r="B34" s="11">
        <f ca="1">SUMIF(БД!AB:AB,Таблица3[[#This Row],[Наименование организации]],БД!$AK$5:$AK$219)</f>
        <v>1277108051</v>
      </c>
      <c r="C34" s="11">
        <f ca="1">SUMIF(БД!AB:AB,Таблица3[[#This Row],[Наименование организации]],БД!$AL$5:$AL$219)</f>
        <v>284958747</v>
      </c>
      <c r="D34" s="41">
        <f t="shared" ca="1" si="0"/>
        <v>1562066798</v>
      </c>
    </row>
    <row r="35" spans="1:4" x14ac:dyDescent="0.25">
      <c r="A35" s="27" t="s">
        <v>131</v>
      </c>
      <c r="B35" s="11">
        <f ca="1">SUMIF(БД!AB:AB,Таблица3[[#This Row],[Наименование организации]],БД!$AK$5:$AK$219)</f>
        <v>724174755</v>
      </c>
      <c r="C35" s="11">
        <f ca="1">SUMIF(БД!AB:AB,Таблица3[[#This Row],[Наименование организации]],БД!$AL$5:$AL$219)</f>
        <v>606147456</v>
      </c>
      <c r="D35" s="41">
        <f t="shared" ca="1" si="0"/>
        <v>1330322211</v>
      </c>
    </row>
    <row r="36" spans="1:4" x14ac:dyDescent="0.25">
      <c r="A36" s="27" t="s">
        <v>138</v>
      </c>
      <c r="B36" s="11">
        <f ca="1">SUMIF(БД!AB:AB,Таблица3[[#This Row],[Наименование организации]],БД!$AK$5:$AK$219)</f>
        <v>1150902603</v>
      </c>
      <c r="C36" s="11">
        <f ca="1">SUMIF(БД!AB:AB,Таблица3[[#This Row],[Наименование организации]],БД!$AL$5:$AL$219)</f>
        <v>125878037</v>
      </c>
      <c r="D36" s="41">
        <f t="shared" ca="1" si="0"/>
        <v>1276780640</v>
      </c>
    </row>
    <row r="37" spans="1:4" x14ac:dyDescent="0.25">
      <c r="A37" s="27" t="s">
        <v>147</v>
      </c>
      <c r="B37" s="11">
        <f ca="1">SUMIF(БД!AB:AB,Таблица3[[#This Row],[Наименование организации]],БД!$AK$5:$AK$219)</f>
        <v>411885522</v>
      </c>
      <c r="C37" s="11">
        <f ca="1">SUMIF(БД!AB:AB,Таблица3[[#This Row],[Наименование организации]],БД!$AL$5:$AL$219)</f>
        <v>702970464</v>
      </c>
      <c r="D37" s="41">
        <f t="shared" ca="1" si="0"/>
        <v>1114855986</v>
      </c>
    </row>
    <row r="38" spans="1:4" x14ac:dyDescent="0.25">
      <c r="A38" s="27" t="s">
        <v>143</v>
      </c>
      <c r="B38" s="11">
        <f ca="1">SUMIF(БД!AB:AB,Таблица3[[#This Row],[Наименование организации]],БД!$AK$5:$AK$219)</f>
        <v>565386105</v>
      </c>
      <c r="C38" s="11">
        <f ca="1">SUMIF(БД!AB:AB,Таблица3[[#This Row],[Наименование организации]],БД!$AL$5:$AL$219)</f>
        <v>305259050</v>
      </c>
      <c r="D38" s="41">
        <f t="shared" ca="1" si="0"/>
        <v>870645155</v>
      </c>
    </row>
    <row r="39" spans="1:4" x14ac:dyDescent="0.25">
      <c r="A39" s="27" t="s">
        <v>135</v>
      </c>
      <c r="B39" s="11">
        <f ca="1">SUMIF(БД!AB:AB,Таблица3[[#This Row],[Наименование организации]],БД!$AK$5:$AK$219)</f>
        <v>416332465</v>
      </c>
      <c r="C39" s="11">
        <f ca="1">SUMIF(БД!AB:AB,Таблица3[[#This Row],[Наименование организации]],БД!$AL$5:$AL$219)</f>
        <v>366086314</v>
      </c>
      <c r="D39" s="41">
        <f t="shared" ca="1" si="0"/>
        <v>782418779</v>
      </c>
    </row>
    <row r="40" spans="1:4" x14ac:dyDescent="0.25">
      <c r="A40" s="27" t="s">
        <v>136</v>
      </c>
      <c r="B40" s="11">
        <f ca="1">SUMIF(БД!AB:AB,Таблица3[[#This Row],[Наименование организации]],БД!$AK$5:$AK$219)</f>
        <v>475845089</v>
      </c>
      <c r="C40" s="11">
        <f ca="1">SUMIF(БД!AB:AB,Таблица3[[#This Row],[Наименование организации]],БД!$AL$5:$AL$219)</f>
        <v>302229159</v>
      </c>
      <c r="D40" s="41">
        <f t="shared" ca="1" si="0"/>
        <v>778074248</v>
      </c>
    </row>
    <row r="41" spans="1:4" x14ac:dyDescent="0.25">
      <c r="A41" s="27" t="s">
        <v>144</v>
      </c>
      <c r="B41" s="11">
        <f ca="1">SUMIF(БД!AB:AB,Таблица3[[#This Row],[Наименование организации]],БД!$AK$5:$AK$219)</f>
        <v>573667830</v>
      </c>
      <c r="C41" s="11">
        <f ca="1">SUMIF(БД!AB:AB,Таблица3[[#This Row],[Наименование организации]],БД!$AL$5:$AL$219)</f>
        <v>104968128</v>
      </c>
      <c r="D41" s="41">
        <f t="shared" ca="1" si="0"/>
        <v>678635958</v>
      </c>
    </row>
    <row r="42" spans="1:4" x14ac:dyDescent="0.25">
      <c r="A42" s="27" t="s">
        <v>149</v>
      </c>
      <c r="B42" s="11">
        <f ca="1">SUMIF(БД!AB:AB,Таблица3[[#This Row],[Наименование организации]],БД!$AK$5:$AK$219)</f>
        <v>433380364</v>
      </c>
      <c r="C42" s="11">
        <f ca="1">SUMIF(БД!AB:AB,Таблица3[[#This Row],[Наименование организации]],БД!$AL$5:$AL$219)</f>
        <v>217356137</v>
      </c>
      <c r="D42" s="41">
        <f t="shared" ca="1" si="0"/>
        <v>650736501</v>
      </c>
    </row>
    <row r="43" spans="1:4" x14ac:dyDescent="0.25">
      <c r="A43" s="27" t="s">
        <v>145</v>
      </c>
      <c r="B43" s="11">
        <f ca="1">SUMIF(БД!AB:AB,Таблица3[[#This Row],[Наименование организации]],БД!$AK$5:$AK$219)</f>
        <v>557517184</v>
      </c>
      <c r="C43" s="11">
        <f ca="1">SUMIF(БД!AB:AB,Таблица3[[#This Row],[Наименование организации]],БД!$AL$5:$AL$219)</f>
        <v>68903221</v>
      </c>
      <c r="D43" s="41">
        <f t="shared" ca="1" si="0"/>
        <v>626420405</v>
      </c>
    </row>
    <row r="44" spans="1:4" x14ac:dyDescent="0.25">
      <c r="A44" s="27" t="s">
        <v>132</v>
      </c>
      <c r="B44" s="11">
        <f ca="1">SUMIF(БД!AB:AB,Таблица3[[#This Row],[Наименование организации]],БД!$AK$5:$AK$219)</f>
        <v>139783083</v>
      </c>
      <c r="C44" s="11">
        <f ca="1">SUMIF(БД!AB:AB,Таблица3[[#This Row],[Наименование организации]],БД!$AL$5:$AL$219)</f>
        <v>483809795</v>
      </c>
      <c r="D44" s="41">
        <f t="shared" ca="1" si="0"/>
        <v>623592878</v>
      </c>
    </row>
    <row r="45" spans="1:4" x14ac:dyDescent="0.25">
      <c r="A45" s="29" t="s">
        <v>146</v>
      </c>
      <c r="B45" s="11">
        <f ca="1">SUMIF(БД!AB:AB,Таблица3[[#This Row],[Наименование организации]],БД!$AK$5:$AK$219)</f>
        <v>351277987</v>
      </c>
      <c r="C45" s="11">
        <f ca="1">SUMIF(БД!AB:AB,Таблица3[[#This Row],[Наименование организации]],БД!$AL$5:$AL$219)</f>
        <v>214533149</v>
      </c>
      <c r="D45" s="42">
        <f t="shared" ca="1" si="0"/>
        <v>565811136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2017-09-07T14:08:10Z</dcterms:created>
  <dcterms:modified xsi:type="dcterms:W3CDTF">2017-09-08T07:20:07Z</dcterms:modified>
</cp:coreProperties>
</file>