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0730" windowHeight="11760" activeTab="1"/>
  </bookViews>
  <sheets>
    <sheet name="1" sheetId="16" r:id="rId1"/>
    <sheet name="2" sheetId="15" r:id="rId2"/>
    <sheet name="РВСПА 1" sheetId="1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5" l="1"/>
  <c r="AB27" i="15"/>
  <c r="P28" i="15"/>
  <c r="AB28" i="15"/>
  <c r="P29" i="15"/>
  <c r="AB29" i="15"/>
  <c r="E35" i="15"/>
  <c r="G35" i="15"/>
  <c r="I35" i="15"/>
  <c r="K35" i="15"/>
  <c r="M35" i="15"/>
  <c r="O35" i="15"/>
  <c r="Q35" i="15"/>
  <c r="S35" i="15"/>
  <c r="U35" i="15"/>
  <c r="W35" i="15"/>
  <c r="Y35" i="15"/>
  <c r="AA35" i="15"/>
  <c r="G36" i="15"/>
  <c r="I36" i="15" s="1"/>
  <c r="K36" i="15" s="1"/>
  <c r="M36" i="15" s="1"/>
  <c r="O36" i="15" s="1"/>
  <c r="Q36" i="15" s="1"/>
  <c r="S36" i="15" s="1"/>
  <c r="U36" i="15" s="1"/>
  <c r="W36" i="15" s="1"/>
  <c r="Y36" i="15" s="1"/>
  <c r="AA36" i="15" s="1"/>
  <c r="AB19" i="15" s="1"/>
  <c r="C13" i="15"/>
  <c r="C9" i="15"/>
  <c r="C12" i="15"/>
  <c r="C8" i="15"/>
  <c r="D1" i="15"/>
  <c r="C15" i="15"/>
  <c r="C11" i="15"/>
  <c r="C14" i="15"/>
  <c r="C10" i="15"/>
  <c r="C7" i="15"/>
  <c r="C88" i="16" l="1"/>
  <c r="D16" i="15"/>
  <c r="E16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G16" i="15"/>
  <c r="G33" i="15" s="1"/>
  <c r="H16" i="15"/>
  <c r="I16" i="15"/>
  <c r="I33" i="15" s="1"/>
  <c r="J16" i="15"/>
  <c r="K16" i="15"/>
  <c r="K33" i="15" s="1"/>
  <c r="L16" i="15"/>
  <c r="M16" i="15"/>
  <c r="M33" i="15" s="1"/>
  <c r="N16" i="15"/>
  <c r="O16" i="15"/>
  <c r="O33" i="15" s="1"/>
  <c r="P16" i="15"/>
  <c r="Q16" i="15"/>
  <c r="Q33" i="15" s="1"/>
  <c r="R16" i="15"/>
  <c r="S16" i="15"/>
  <c r="S33" i="15" s="1"/>
  <c r="T16" i="15"/>
  <c r="U16" i="15"/>
  <c r="U33" i="15" s="1"/>
  <c r="V16" i="15"/>
  <c r="W16" i="15"/>
  <c r="W33" i="15" s="1"/>
  <c r="X16" i="15"/>
  <c r="Y16" i="15"/>
  <c r="Y33" i="15" s="1"/>
  <c r="Z16" i="15"/>
  <c r="AA16" i="15"/>
  <c r="AA33" i="15" s="1"/>
  <c r="F16" i="15"/>
  <c r="F14" i="15"/>
  <c r="D8" i="16"/>
  <c r="D98" i="16" s="1"/>
  <c r="E8" i="16"/>
  <c r="E98" i="16" s="1"/>
  <c r="F8" i="16"/>
  <c r="F98" i="16" s="1"/>
  <c r="G8" i="16"/>
  <c r="G98" i="16" s="1"/>
  <c r="H8" i="16"/>
  <c r="H98" i="16" s="1"/>
  <c r="I8" i="16"/>
  <c r="I98" i="16" s="1"/>
  <c r="J8" i="16"/>
  <c r="J98" i="16" s="1"/>
  <c r="K8" i="16"/>
  <c r="K98" i="16" s="1"/>
  <c r="L8" i="16"/>
  <c r="L98" i="16" s="1"/>
  <c r="M8" i="16"/>
  <c r="M98" i="16" s="1"/>
  <c r="N8" i="16"/>
  <c r="N98" i="16" s="1"/>
  <c r="O8" i="16"/>
  <c r="O98" i="16" s="1"/>
  <c r="P8" i="16"/>
  <c r="P98" i="16" s="1"/>
  <c r="Q8" i="16"/>
  <c r="Q98" i="16" s="1"/>
  <c r="R8" i="16"/>
  <c r="R98" i="16" s="1"/>
  <c r="S8" i="16"/>
  <c r="S98" i="16" s="1"/>
  <c r="T8" i="16"/>
  <c r="T98" i="16" s="1"/>
  <c r="U8" i="16"/>
  <c r="U98" i="16" s="1"/>
  <c r="V8" i="16"/>
  <c r="V98" i="16" s="1"/>
  <c r="W8" i="16"/>
  <c r="W98" i="16" s="1"/>
  <c r="X8" i="16"/>
  <c r="X98" i="16" s="1"/>
  <c r="Y8" i="16"/>
  <c r="Y98" i="16" s="1"/>
  <c r="Z8" i="16"/>
  <c r="Z98" i="16" s="1"/>
  <c r="AA8" i="16"/>
  <c r="AA98" i="16" s="1"/>
  <c r="C8" i="16"/>
  <c r="C98" i="16" s="1"/>
  <c r="C2" i="1"/>
  <c r="B2" i="1" l="1"/>
  <c r="AA119" i="16" l="1"/>
  <c r="Y119" i="16"/>
  <c r="W119" i="16"/>
  <c r="U119" i="16"/>
  <c r="S119" i="16"/>
  <c r="Q119" i="16"/>
  <c r="O119" i="16"/>
  <c r="M119" i="16"/>
  <c r="K119" i="16"/>
  <c r="I119" i="16"/>
  <c r="G119" i="16"/>
  <c r="E119" i="16"/>
  <c r="G120" i="16" s="1"/>
  <c r="I120" i="16" s="1"/>
  <c r="K120" i="16" s="1"/>
  <c r="M120" i="16" s="1"/>
  <c r="O120" i="16" s="1"/>
  <c r="Q120" i="16" s="1"/>
  <c r="S120" i="16" s="1"/>
  <c r="U120" i="16" s="1"/>
  <c r="W120" i="16" s="1"/>
  <c r="Y120" i="16" s="1"/>
  <c r="AA120" i="16" s="1"/>
  <c r="AB103" i="16" s="1"/>
  <c r="AB113" i="16"/>
  <c r="P113" i="16"/>
  <c r="AB112" i="16"/>
  <c r="P112" i="16"/>
  <c r="AB111" i="16"/>
  <c r="P111" i="16"/>
  <c r="AA95" i="16"/>
  <c r="Z95" i="16"/>
  <c r="Y95" i="16"/>
  <c r="X95" i="16"/>
  <c r="W95" i="16"/>
  <c r="V95" i="16"/>
  <c r="U95" i="16"/>
  <c r="T95" i="16"/>
  <c r="S95" i="16"/>
  <c r="R95" i="16"/>
  <c r="Q95" i="16"/>
  <c r="P95" i="16"/>
  <c r="O95" i="16"/>
  <c r="N95" i="16"/>
  <c r="M95" i="16"/>
  <c r="L95" i="16"/>
  <c r="K95" i="16"/>
  <c r="J95" i="16"/>
  <c r="I95" i="16"/>
  <c r="H95" i="16"/>
  <c r="G95" i="16"/>
  <c r="F95" i="16"/>
  <c r="E95" i="16"/>
  <c r="D95" i="16"/>
  <c r="C95" i="16"/>
  <c r="AA94" i="16"/>
  <c r="Z94" i="16"/>
  <c r="Y94" i="16"/>
  <c r="X94" i="16"/>
  <c r="W94" i="16"/>
  <c r="V94" i="16"/>
  <c r="U94" i="16"/>
  <c r="T94" i="16"/>
  <c r="S94" i="16"/>
  <c r="R94" i="16"/>
  <c r="Q94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D94" i="16"/>
  <c r="C94" i="16"/>
  <c r="AA93" i="16"/>
  <c r="Z93" i="16"/>
  <c r="Y93" i="16"/>
  <c r="X93" i="16"/>
  <c r="W93" i="16"/>
  <c r="V93" i="16"/>
  <c r="U93" i="16"/>
  <c r="T93" i="16"/>
  <c r="S93" i="16"/>
  <c r="R93" i="16"/>
  <c r="Q93" i="16"/>
  <c r="P93" i="16"/>
  <c r="O93" i="16"/>
  <c r="N93" i="16"/>
  <c r="M93" i="16"/>
  <c r="L93" i="16"/>
  <c r="K93" i="16"/>
  <c r="J93" i="16"/>
  <c r="I93" i="16"/>
  <c r="H93" i="16"/>
  <c r="G93" i="16"/>
  <c r="F93" i="16"/>
  <c r="E93" i="16"/>
  <c r="D93" i="16"/>
  <c r="C93" i="16"/>
  <c r="AA88" i="16"/>
  <c r="Z88" i="16"/>
  <c r="Y88" i="16"/>
  <c r="X88" i="16"/>
  <c r="W88" i="16"/>
  <c r="V88" i="16"/>
  <c r="U88" i="16"/>
  <c r="T88" i="16"/>
  <c r="S88" i="16"/>
  <c r="R88" i="16"/>
  <c r="Q88" i="16"/>
  <c r="P88" i="16"/>
  <c r="O88" i="16"/>
  <c r="N88" i="16"/>
  <c r="M88" i="16"/>
  <c r="L88" i="16"/>
  <c r="K88" i="16"/>
  <c r="J88" i="16"/>
  <c r="I88" i="16"/>
  <c r="H88" i="16"/>
  <c r="G88" i="16"/>
  <c r="F88" i="16"/>
  <c r="E88" i="16"/>
  <c r="D88" i="16"/>
  <c r="AA87" i="16"/>
  <c r="Z87" i="16"/>
  <c r="Y87" i="16"/>
  <c r="X87" i="16"/>
  <c r="W87" i="16"/>
  <c r="V87" i="16"/>
  <c r="U87" i="16"/>
  <c r="T87" i="16"/>
  <c r="S87" i="16"/>
  <c r="R87" i="16"/>
  <c r="Q87" i="16"/>
  <c r="P87" i="16"/>
  <c r="O87" i="16"/>
  <c r="N87" i="16"/>
  <c r="M87" i="16"/>
  <c r="L87" i="16"/>
  <c r="K87" i="16"/>
  <c r="J87" i="16"/>
  <c r="I87" i="16"/>
  <c r="H87" i="16"/>
  <c r="G87" i="16"/>
  <c r="F87" i="16"/>
  <c r="E87" i="16"/>
  <c r="D87" i="16"/>
  <c r="C87" i="16"/>
  <c r="AA86" i="16"/>
  <c r="Z86" i="16"/>
  <c r="Y86" i="16"/>
  <c r="X86" i="16"/>
  <c r="W86" i="16"/>
  <c r="V86" i="16"/>
  <c r="U86" i="16"/>
  <c r="T86" i="16"/>
  <c r="S86" i="16"/>
  <c r="R86" i="16"/>
  <c r="Q86" i="16"/>
  <c r="P86" i="16"/>
  <c r="O86" i="16"/>
  <c r="N86" i="16"/>
  <c r="M86" i="16"/>
  <c r="L86" i="16"/>
  <c r="K86" i="16"/>
  <c r="J86" i="16"/>
  <c r="I86" i="16"/>
  <c r="H86" i="16"/>
  <c r="G86" i="16"/>
  <c r="F86" i="16"/>
  <c r="E86" i="16"/>
  <c r="D86" i="16"/>
  <c r="C86" i="16"/>
  <c r="AA81" i="16"/>
  <c r="Z81" i="16"/>
  <c r="Y81" i="16"/>
  <c r="X81" i="16"/>
  <c r="W81" i="16"/>
  <c r="V81" i="16"/>
  <c r="U81" i="16"/>
  <c r="T81" i="16"/>
  <c r="S81" i="16"/>
  <c r="R81" i="16"/>
  <c r="Q81" i="16"/>
  <c r="P81" i="16"/>
  <c r="O81" i="16"/>
  <c r="N81" i="16"/>
  <c r="M81" i="16"/>
  <c r="L81" i="16"/>
  <c r="K81" i="16"/>
  <c r="J81" i="16"/>
  <c r="I81" i="16"/>
  <c r="H81" i="16"/>
  <c r="G81" i="16"/>
  <c r="F81" i="16"/>
  <c r="E81" i="16"/>
  <c r="D81" i="16"/>
  <c r="C81" i="16"/>
  <c r="AA80" i="16"/>
  <c r="Z80" i="16"/>
  <c r="Y80" i="16"/>
  <c r="X80" i="16"/>
  <c r="W80" i="16"/>
  <c r="V80" i="16"/>
  <c r="U80" i="16"/>
  <c r="T80" i="16"/>
  <c r="S80" i="16"/>
  <c r="R80" i="16"/>
  <c r="Q80" i="16"/>
  <c r="P80" i="16"/>
  <c r="O80" i="16"/>
  <c r="N80" i="16"/>
  <c r="M80" i="16"/>
  <c r="L80" i="16"/>
  <c r="K80" i="16"/>
  <c r="J80" i="16"/>
  <c r="I80" i="16"/>
  <c r="H80" i="16"/>
  <c r="G80" i="16"/>
  <c r="F80" i="16"/>
  <c r="E80" i="16"/>
  <c r="D80" i="16"/>
  <c r="C80" i="16"/>
  <c r="AA79" i="16"/>
  <c r="Z79" i="16"/>
  <c r="Y79" i="16"/>
  <c r="X79" i="16"/>
  <c r="W79" i="16"/>
  <c r="V79" i="16"/>
  <c r="U79" i="16"/>
  <c r="T79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9" i="16"/>
  <c r="D79" i="16"/>
  <c r="C79" i="16"/>
  <c r="AA74" i="16"/>
  <c r="Z74" i="16"/>
  <c r="Y74" i="16"/>
  <c r="X74" i="16"/>
  <c r="W74" i="16"/>
  <c r="V74" i="16"/>
  <c r="U74" i="16"/>
  <c r="T74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D74" i="16"/>
  <c r="C74" i="16"/>
  <c r="AA73" i="16"/>
  <c r="Z73" i="16"/>
  <c r="Y73" i="16"/>
  <c r="X73" i="16"/>
  <c r="W73" i="16"/>
  <c r="V73" i="16"/>
  <c r="U73" i="16"/>
  <c r="T73" i="16"/>
  <c r="S73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C73" i="16"/>
  <c r="AA72" i="16"/>
  <c r="Z72" i="16"/>
  <c r="Y72" i="16"/>
  <c r="X72" i="16"/>
  <c r="W72" i="16"/>
  <c r="V72" i="16"/>
  <c r="U72" i="16"/>
  <c r="T72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C72" i="16"/>
  <c r="AA67" i="16"/>
  <c r="Z67" i="16"/>
  <c r="Y67" i="16"/>
  <c r="X67" i="16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C67" i="16"/>
  <c r="AB63" i="16" s="1"/>
  <c r="AA66" i="16"/>
  <c r="Z66" i="16"/>
  <c r="Y66" i="16"/>
  <c r="X66" i="16"/>
  <c r="W66" i="16"/>
  <c r="V66" i="16"/>
  <c r="U66" i="16"/>
  <c r="T66" i="16"/>
  <c r="S66" i="16"/>
  <c r="R66" i="16"/>
  <c r="Q66" i="16"/>
  <c r="P66" i="16"/>
  <c r="O66" i="16"/>
  <c r="N66" i="16"/>
  <c r="M66" i="16"/>
  <c r="L66" i="16"/>
  <c r="K66" i="16"/>
  <c r="J66" i="16"/>
  <c r="I66" i="16"/>
  <c r="H66" i="16"/>
  <c r="G66" i="16"/>
  <c r="F66" i="16"/>
  <c r="E66" i="16"/>
  <c r="D66" i="16"/>
  <c r="C66" i="16"/>
  <c r="AA65" i="16"/>
  <c r="Z65" i="16"/>
  <c r="Y65" i="16"/>
  <c r="X65" i="16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AB56" i="16" s="1"/>
  <c r="AA59" i="16"/>
  <c r="Z59" i="16"/>
  <c r="Y59" i="16"/>
  <c r="X59" i="16"/>
  <c r="W59" i="16"/>
  <c r="V59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AA58" i="16"/>
  <c r="Z58" i="16"/>
  <c r="Y58" i="16"/>
  <c r="X58" i="16"/>
  <c r="W58" i="16"/>
  <c r="V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/>
  <c r="AA53" i="16"/>
  <c r="Z53" i="16"/>
  <c r="Y53" i="16"/>
  <c r="X53" i="16"/>
  <c r="W53" i="16"/>
  <c r="V53" i="16"/>
  <c r="U53" i="16"/>
  <c r="T53" i="16"/>
  <c r="S53" i="16"/>
  <c r="R53" i="16"/>
  <c r="Q53" i="16"/>
  <c r="P53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/>
  <c r="AB49" i="16" s="1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AA46" i="16"/>
  <c r="Z46" i="16"/>
  <c r="Y46" i="16"/>
  <c r="X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/>
  <c r="AB42" i="16" s="1"/>
  <c r="AA45" i="16"/>
  <c r="Z45" i="16"/>
  <c r="Y45" i="16"/>
  <c r="X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AA44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AA39" i="16"/>
  <c r="Z39" i="16"/>
  <c r="Y39" i="16"/>
  <c r="X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AB35" i="16" s="1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AB28" i="16" s="1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AA25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AB21" i="16" s="1"/>
  <c r="AA24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AA23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AB14" i="16" s="1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AA11" i="16"/>
  <c r="AA100" i="16" s="1"/>
  <c r="Z11" i="16"/>
  <c r="Z100" i="16" s="1"/>
  <c r="Y11" i="16"/>
  <c r="Y100" i="16" s="1"/>
  <c r="X11" i="16"/>
  <c r="X100" i="16" s="1"/>
  <c r="W11" i="16"/>
  <c r="W100" i="16" s="1"/>
  <c r="V11" i="16"/>
  <c r="V100" i="16" s="1"/>
  <c r="U11" i="16"/>
  <c r="U100" i="16" s="1"/>
  <c r="T11" i="16"/>
  <c r="T100" i="16" s="1"/>
  <c r="S11" i="16"/>
  <c r="S100" i="16" s="1"/>
  <c r="R11" i="16"/>
  <c r="R100" i="16" s="1"/>
  <c r="Q11" i="16"/>
  <c r="Q100" i="16" s="1"/>
  <c r="P11" i="16"/>
  <c r="P100" i="16" s="1"/>
  <c r="O11" i="16"/>
  <c r="O100" i="16" s="1"/>
  <c r="N11" i="16"/>
  <c r="N100" i="16" s="1"/>
  <c r="M11" i="16"/>
  <c r="M100" i="16" s="1"/>
  <c r="L11" i="16"/>
  <c r="L100" i="16" s="1"/>
  <c r="K11" i="16"/>
  <c r="K100" i="16" s="1"/>
  <c r="J11" i="16"/>
  <c r="J100" i="16" s="1"/>
  <c r="I11" i="16"/>
  <c r="I100" i="16" s="1"/>
  <c r="H11" i="16"/>
  <c r="H100" i="16" s="1"/>
  <c r="G11" i="16"/>
  <c r="G100" i="16" s="1"/>
  <c r="F11" i="16"/>
  <c r="F100" i="16" s="1"/>
  <c r="AA10" i="16"/>
  <c r="AA99" i="16" s="1"/>
  <c r="Z10" i="16"/>
  <c r="Z99" i="16" s="1"/>
  <c r="Y10" i="16"/>
  <c r="Y99" i="16" s="1"/>
  <c r="X10" i="16"/>
  <c r="X99" i="16" s="1"/>
  <c r="W10" i="16"/>
  <c r="W99" i="16" s="1"/>
  <c r="V10" i="16"/>
  <c r="V99" i="16" s="1"/>
  <c r="U10" i="16"/>
  <c r="U99" i="16" s="1"/>
  <c r="T10" i="16"/>
  <c r="T99" i="16" s="1"/>
  <c r="S10" i="16"/>
  <c r="S99" i="16" s="1"/>
  <c r="R10" i="16"/>
  <c r="R99" i="16" s="1"/>
  <c r="Q10" i="16"/>
  <c r="Q99" i="16" s="1"/>
  <c r="P10" i="16"/>
  <c r="P99" i="16" s="1"/>
  <c r="O10" i="16"/>
  <c r="O99" i="16" s="1"/>
  <c r="N10" i="16"/>
  <c r="N99" i="16" s="1"/>
  <c r="M10" i="16"/>
  <c r="M99" i="16" s="1"/>
  <c r="L10" i="16"/>
  <c r="L99" i="16" s="1"/>
  <c r="K10" i="16"/>
  <c r="K99" i="16" s="1"/>
  <c r="J10" i="16"/>
  <c r="J99" i="16" s="1"/>
  <c r="I10" i="16"/>
  <c r="I99" i="16" s="1"/>
  <c r="H10" i="16"/>
  <c r="H99" i="16" s="1"/>
  <c r="G10" i="16"/>
  <c r="G99" i="16" s="1"/>
  <c r="F10" i="16"/>
  <c r="F99" i="16" s="1"/>
  <c r="AA9" i="16"/>
  <c r="AA101" i="16" s="1"/>
  <c r="Z9" i="16"/>
  <c r="Z101" i="16" s="1"/>
  <c r="Y9" i="16"/>
  <c r="Y101" i="16" s="1"/>
  <c r="X9" i="16"/>
  <c r="X101" i="16" s="1"/>
  <c r="W9" i="16"/>
  <c r="W101" i="16" s="1"/>
  <c r="V9" i="16"/>
  <c r="V101" i="16" s="1"/>
  <c r="U9" i="16"/>
  <c r="U101" i="16" s="1"/>
  <c r="T9" i="16"/>
  <c r="T101" i="16" s="1"/>
  <c r="S9" i="16"/>
  <c r="S101" i="16" s="1"/>
  <c r="R9" i="16"/>
  <c r="R101" i="16" s="1"/>
  <c r="Q9" i="16"/>
  <c r="Q101" i="16" s="1"/>
  <c r="P9" i="16"/>
  <c r="P101" i="16" s="1"/>
  <c r="O9" i="16"/>
  <c r="O101" i="16" s="1"/>
  <c r="N9" i="16"/>
  <c r="N101" i="16" s="1"/>
  <c r="M9" i="16"/>
  <c r="M101" i="16" s="1"/>
  <c r="L9" i="16"/>
  <c r="L101" i="16" s="1"/>
  <c r="K9" i="16"/>
  <c r="K101" i="16" s="1"/>
  <c r="J9" i="16"/>
  <c r="J101" i="16" s="1"/>
  <c r="I9" i="16"/>
  <c r="I101" i="16" s="1"/>
  <c r="H9" i="16"/>
  <c r="H101" i="16" s="1"/>
  <c r="G9" i="16"/>
  <c r="G101" i="16" s="1"/>
  <c r="F9" i="16"/>
  <c r="F101" i="16" s="1"/>
  <c r="C17" i="15"/>
  <c r="C16" i="15"/>
  <c r="E33" i="15" l="1"/>
  <c r="G34" i="15" s="1"/>
  <c r="I34" i="15" s="1"/>
  <c r="K34" i="15" s="1"/>
  <c r="M34" i="15" s="1"/>
  <c r="O34" i="15" s="1"/>
  <c r="Q34" i="15" s="1"/>
  <c r="S34" i="15" s="1"/>
  <c r="U34" i="15" s="1"/>
  <c r="W34" i="15" s="1"/>
  <c r="Y34" i="15" s="1"/>
  <c r="AA34" i="15" s="1"/>
  <c r="AB18" i="15" s="1"/>
  <c r="E11" i="16"/>
  <c r="E100" i="16" s="1"/>
  <c r="E9" i="16"/>
  <c r="I117" i="16"/>
  <c r="K117" i="16"/>
  <c r="M117" i="16"/>
  <c r="O117" i="16"/>
  <c r="Q117" i="16"/>
  <c r="S117" i="16"/>
  <c r="U117" i="16"/>
  <c r="W117" i="16"/>
  <c r="Y117" i="16"/>
  <c r="AA117" i="16"/>
  <c r="AB77" i="16"/>
  <c r="AB91" i="16"/>
  <c r="E10" i="16"/>
  <c r="E99" i="16" s="1"/>
  <c r="AB84" i="16"/>
  <c r="E8" i="15"/>
  <c r="E14" i="15" s="1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AA10" i="15"/>
  <c r="AA15" i="15" s="1"/>
  <c r="Z10" i="15"/>
  <c r="Z15" i="15" s="1"/>
  <c r="Y10" i="15"/>
  <c r="Y15" i="15" s="1"/>
  <c r="X10" i="15"/>
  <c r="X15" i="15" s="1"/>
  <c r="W10" i="15"/>
  <c r="W15" i="15" s="1"/>
  <c r="V10" i="15"/>
  <c r="V15" i="15" s="1"/>
  <c r="U10" i="15"/>
  <c r="U15" i="15" s="1"/>
  <c r="T10" i="15"/>
  <c r="T15" i="15" s="1"/>
  <c r="S10" i="15"/>
  <c r="S15" i="15" s="1"/>
  <c r="R10" i="15"/>
  <c r="R15" i="15" s="1"/>
  <c r="Q10" i="15"/>
  <c r="Q15" i="15" s="1"/>
  <c r="P10" i="15"/>
  <c r="P15" i="15" s="1"/>
  <c r="O10" i="15"/>
  <c r="O15" i="15" s="1"/>
  <c r="N10" i="15"/>
  <c r="N15" i="15" s="1"/>
  <c r="M10" i="15"/>
  <c r="M15" i="15" s="1"/>
  <c r="L10" i="15"/>
  <c r="L15" i="15" s="1"/>
  <c r="K10" i="15"/>
  <c r="K15" i="15" s="1"/>
  <c r="J10" i="15"/>
  <c r="J15" i="15" s="1"/>
  <c r="I10" i="15"/>
  <c r="I15" i="15" s="1"/>
  <c r="H10" i="15"/>
  <c r="H15" i="15" s="1"/>
  <c r="G10" i="15"/>
  <c r="G15" i="15" s="1"/>
  <c r="F10" i="15"/>
  <c r="F15" i="15" s="1"/>
  <c r="AA9" i="15"/>
  <c r="AA17" i="15" s="1"/>
  <c r="Z9" i="15"/>
  <c r="Z17" i="15" s="1"/>
  <c r="Y9" i="15"/>
  <c r="Y17" i="15" s="1"/>
  <c r="X9" i="15"/>
  <c r="X17" i="15" s="1"/>
  <c r="W9" i="15"/>
  <c r="W17" i="15" s="1"/>
  <c r="V9" i="15"/>
  <c r="V17" i="15" s="1"/>
  <c r="U9" i="15"/>
  <c r="U17" i="15" s="1"/>
  <c r="T9" i="15"/>
  <c r="T17" i="15" s="1"/>
  <c r="S9" i="15"/>
  <c r="S17" i="15" s="1"/>
  <c r="R9" i="15"/>
  <c r="R17" i="15" s="1"/>
  <c r="Q9" i="15"/>
  <c r="Q17" i="15" s="1"/>
  <c r="P9" i="15"/>
  <c r="P17" i="15" s="1"/>
  <c r="O9" i="15"/>
  <c r="O17" i="15" s="1"/>
  <c r="N9" i="15"/>
  <c r="N17" i="15" s="1"/>
  <c r="M9" i="15"/>
  <c r="M17" i="15" s="1"/>
  <c r="L9" i="15"/>
  <c r="L17" i="15" s="1"/>
  <c r="K9" i="15"/>
  <c r="K17" i="15" s="1"/>
  <c r="J9" i="15"/>
  <c r="J17" i="15" s="1"/>
  <c r="I9" i="15"/>
  <c r="I17" i="15" s="1"/>
  <c r="H9" i="15"/>
  <c r="H17" i="15" s="1"/>
  <c r="G9" i="15"/>
  <c r="G17" i="15" s="1"/>
  <c r="F9" i="15"/>
  <c r="F17" i="15" s="1"/>
  <c r="E101" i="16" l="1"/>
  <c r="E10" i="15"/>
  <c r="E15" i="15" s="1"/>
  <c r="G117" i="16"/>
  <c r="E9" i="15"/>
  <c r="E17" i="15" s="1"/>
  <c r="E11" i="15"/>
  <c r="C9" i="16" l="1"/>
  <c r="C10" i="16"/>
  <c r="C99" i="16" s="1"/>
  <c r="C11" i="16"/>
  <c r="C100" i="16" s="1"/>
  <c r="D10" i="16"/>
  <c r="D99" i="16" s="1"/>
  <c r="D9" i="16"/>
  <c r="D101" i="16" s="1"/>
  <c r="D11" i="16"/>
  <c r="D100" i="16" s="1"/>
  <c r="D8" i="15"/>
  <c r="D14" i="15" s="1"/>
  <c r="C101" i="16" l="1"/>
  <c r="AB7" i="16"/>
  <c r="E117" i="16"/>
  <c r="G118" i="16" s="1"/>
  <c r="I118" i="16" s="1"/>
  <c r="K118" i="16" s="1"/>
  <c r="M118" i="16" s="1"/>
  <c r="O118" i="16" s="1"/>
  <c r="Q118" i="16" s="1"/>
  <c r="S118" i="16" s="1"/>
  <c r="U118" i="16" s="1"/>
  <c r="W118" i="16" s="1"/>
  <c r="Y118" i="16" s="1"/>
  <c r="AA118" i="16" s="1"/>
  <c r="AB102" i="16" s="1"/>
  <c r="D11" i="15"/>
  <c r="D9" i="15"/>
  <c r="D17" i="15" s="1"/>
  <c r="D10" i="15"/>
  <c r="D15" i="15" s="1"/>
  <c r="AB7" i="15"/>
</calcChain>
</file>

<file path=xl/comments1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Добавил ячейки</t>
        </r>
      </text>
    </comment>
  </commentList>
</comments>
</file>

<file path=xl/sharedStrings.xml><?xml version="1.0" encoding="utf-8"?>
<sst xmlns="http://schemas.openxmlformats.org/spreadsheetml/2006/main" count="253" uniqueCount="81">
  <si>
    <t>РВСПА №1</t>
  </si>
  <si>
    <t xml:space="preserve"> </t>
  </si>
  <si>
    <t>00:00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</si>
  <si>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</si>
  <si>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</si>
  <si>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</si>
  <si>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</si>
  <si>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</si>
  <si>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</si>
  <si>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</si>
  <si>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</si>
  <si>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</si>
  <si>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</si>
  <si>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</si>
  <si>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</si>
  <si>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</si>
  <si>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</si>
  <si>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</si>
  <si>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</si>
  <si>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</si>
  <si>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</si>
  <si>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</si>
  <si>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</si>
  <si>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</si>
  <si>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</si>
  <si>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</si>
  <si>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</si>
  <si>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r>
      <t xml:space="preserve">Приём/откачка за сутки,
</t>
    </r>
    <r>
      <rPr>
        <sz val="10"/>
        <rFont val="Times New Roman"/>
        <family val="1"/>
        <charset val="204"/>
      </rPr>
      <t>тонн</t>
    </r>
  </si>
  <si>
    <t xml:space="preserve">РВСПА 
50000 №1 </t>
  </si>
  <si>
    <r>
      <t xml:space="preserve">взлив, </t>
    </r>
    <r>
      <rPr>
        <i/>
        <sz val="12"/>
        <rFont val="Times New Roman"/>
        <family val="1"/>
        <charset val="204"/>
      </rPr>
      <t>мм</t>
    </r>
    <r>
      <rPr>
        <b/>
        <sz val="12"/>
        <rFont val="Times New Roman"/>
        <family val="1"/>
        <charset val="204"/>
      </rPr>
      <t xml:space="preserve"> </t>
    </r>
  </si>
  <si>
    <r>
      <t xml:space="preserve">объём, </t>
    </r>
    <r>
      <rPr>
        <i/>
        <sz val="12"/>
        <rFont val="Times New Roman"/>
        <family val="1"/>
        <charset val="204"/>
      </rPr>
      <t>м3</t>
    </r>
  </si>
  <si>
    <r>
      <t xml:space="preserve">товар, </t>
    </r>
    <r>
      <rPr>
        <i/>
        <sz val="12"/>
        <rFont val="Times New Roman"/>
        <family val="1"/>
        <charset val="204"/>
      </rPr>
      <t>м3</t>
    </r>
  </si>
  <si>
    <r>
      <t>свободная
ёмкость,</t>
    </r>
    <r>
      <rPr>
        <i/>
        <sz val="10"/>
        <rFont val="Times New Roman"/>
        <family val="1"/>
        <charset val="204"/>
      </rPr>
      <t xml:space="preserve"> м3</t>
    </r>
  </si>
  <si>
    <r>
      <t xml:space="preserve">брутто, </t>
    </r>
    <r>
      <rPr>
        <sz val="12"/>
        <rFont val="Times New Roman"/>
        <family val="1"/>
        <charset val="204"/>
      </rPr>
      <t>тонн</t>
    </r>
  </si>
  <si>
    <r>
      <t xml:space="preserve">плотность по последнему замеру
</t>
    </r>
    <r>
      <rPr>
        <i/>
        <sz val="8"/>
        <rFont val="Times New Roman"/>
        <family val="1"/>
        <charset val="204"/>
      </rPr>
      <t>кг/м3</t>
    </r>
  </si>
  <si>
    <r>
      <t xml:space="preserve">температура нефти,
</t>
    </r>
    <r>
      <rPr>
        <i/>
        <sz val="8"/>
        <rFont val="Times New Roman"/>
        <family val="1"/>
        <charset val="204"/>
      </rPr>
      <t>град.Ц.</t>
    </r>
  </si>
  <si>
    <t xml:space="preserve">РВСПА 
50000 №2 </t>
  </si>
  <si>
    <t xml:space="preserve">РВСПА
50000 №3 </t>
  </si>
  <si>
    <t xml:space="preserve">РВСПА 
50000 №4 </t>
  </si>
  <si>
    <t xml:space="preserve">РВСПА 
50000 №5 </t>
  </si>
  <si>
    <t>РВСПА 
50000 №6</t>
  </si>
  <si>
    <t>РВСП 
50000 №7</t>
  </si>
  <si>
    <t>РВСП 
50000 №8</t>
  </si>
  <si>
    <t>РВСП 
50000 №9</t>
  </si>
  <si>
    <t>РВСП 
50000 №10</t>
  </si>
  <si>
    <t>РВС 
5000 №101</t>
  </si>
  <si>
    <t>РВС 
5000 №102</t>
  </si>
  <si>
    <t>РВС 
5000 №103</t>
  </si>
  <si>
    <t>Всего по РП</t>
  </si>
  <si>
    <r>
      <t xml:space="preserve">товар, </t>
    </r>
    <r>
      <rPr>
        <sz val="12"/>
        <rFont val="Times New Roman"/>
        <family val="1"/>
        <charset val="204"/>
      </rPr>
      <t>тонн</t>
    </r>
  </si>
  <si>
    <t>ИТОГО принято</t>
  </si>
  <si>
    <t>ИТОГО откачено</t>
  </si>
  <si>
    <t>Собственые нужды</t>
  </si>
  <si>
    <t>Замечания , информация при передаче смены</t>
  </si>
  <si>
    <t>Приём и сдача дежурств</t>
  </si>
  <si>
    <t>02.00мск</t>
  </si>
  <si>
    <t>14.00мск</t>
  </si>
  <si>
    <t>Смена с 00:00 до 02:00мск</t>
  </si>
  <si>
    <t>Смена с 02:00 до 14:00мск</t>
  </si>
  <si>
    <t>Смена с 14:00 до 24:00мск</t>
  </si>
  <si>
    <t>Ф.И.О.</t>
  </si>
  <si>
    <t>Подпись</t>
  </si>
  <si>
    <t>оператор  НППС</t>
  </si>
  <si>
    <t>оператор НППС</t>
  </si>
  <si>
    <t>Мельников А.Н.</t>
  </si>
  <si>
    <t>Кудрявцев А.В.</t>
  </si>
  <si>
    <t>Нарастающая 
за смену</t>
  </si>
  <si>
    <t>Нарастающая 
за сутки</t>
  </si>
  <si>
    <t>ПРИЕМ за 2 часа</t>
  </si>
  <si>
    <t>ПРИЕМ ИТОГО</t>
  </si>
  <si>
    <t>ОТКАЧКА за 2 часа</t>
  </si>
  <si>
    <t>ОТКАЧКА ИТОГО</t>
  </si>
  <si>
    <t>Диспетчерский (суточный) лист №1
учёт наличия нефти на нпс  01Октября 2017  г.</t>
  </si>
  <si>
    <t>СИКН 1</t>
  </si>
  <si>
    <t>СИКН 2</t>
  </si>
  <si>
    <t>СИКН 3</t>
  </si>
  <si>
    <t>Диспетчерский (суточный) лист №1
учёт наличия нефти на нпс  02Октября 2017  г.</t>
  </si>
  <si>
    <t>объём, м3</t>
  </si>
  <si>
    <t>товар, м3</t>
  </si>
  <si>
    <t>свободная
ёмкость, м3</t>
  </si>
  <si>
    <t>брутто,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</si>
</sst>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ourier New"/>
      <family val="3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color rgb="FF000000"/>
      <name val="Verdana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9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6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3" xfId="0" applyNumberFormat="1" applyFont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top"/>
    </xf>
    <xf numFmtId="0" fontId="7" fillId="0" borderId="0" xfId="2" applyProtection="1">
      <protection locked="0"/>
    </xf>
    <xf numFmtId="3" fontId="7" fillId="0" borderId="0" xfId="2" applyNumberFormat="1" applyProtection="1">
      <protection locked="0"/>
    </xf>
    <xf numFmtId="0" fontId="14" fillId="0" borderId="12" xfId="2" applyFont="1" applyFill="1" applyBorder="1" applyAlignment="1" applyProtection="1">
      <alignment horizontal="center" vertical="center" wrapText="1"/>
      <protection locked="0"/>
    </xf>
    <xf numFmtId="3" fontId="10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2" applyFill="1" applyBorder="1" applyAlignment="1" applyProtection="1">
      <alignment horizontal="center" vertical="center" wrapText="1"/>
      <protection locked="0"/>
    </xf>
    <xf numFmtId="0" fontId="14" fillId="0" borderId="16" xfId="2" applyFont="1" applyFill="1" applyBorder="1" applyAlignment="1" applyProtection="1">
      <alignment horizontal="center" vertical="center" wrapText="1"/>
      <protection locked="0"/>
    </xf>
    <xf numFmtId="0" fontId="14" fillId="3" borderId="16" xfId="2" applyFont="1" applyFill="1" applyBorder="1" applyAlignment="1" applyProtection="1">
      <alignment horizontal="center" vertical="center" wrapText="1"/>
      <protection locked="0"/>
    </xf>
    <xf numFmtId="3" fontId="10" fillId="3" borderId="17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4" xfId="2" applyFont="1" applyBorder="1" applyAlignment="1" applyProtection="1">
      <alignment horizontal="center" vertical="center" wrapText="1"/>
      <protection locked="0"/>
    </xf>
    <xf numFmtId="0" fontId="11" fillId="3" borderId="16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Border="1" applyAlignment="1" applyProtection="1">
      <alignment horizontal="center" vertical="center" wrapText="1"/>
      <protection locked="0"/>
    </xf>
    <xf numFmtId="0" fontId="9" fillId="0" borderId="16" xfId="2" applyFont="1" applyFill="1" applyBorder="1" applyAlignment="1" applyProtection="1">
      <alignment horizontal="center" vertical="center" wrapText="1"/>
      <protection locked="0"/>
    </xf>
    <xf numFmtId="4" fontId="10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Fill="1" applyBorder="1" applyAlignment="1" applyProtection="1">
      <alignment horizontal="center" vertical="center" wrapText="1"/>
      <protection locked="0"/>
    </xf>
    <xf numFmtId="165" fontId="10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2" applyBorder="1" applyAlignment="1" applyProtection="1">
      <alignment horizontal="left" vertical="center" wrapText="1"/>
      <protection locked="0"/>
    </xf>
    <xf numFmtId="0" fontId="14" fillId="0" borderId="18" xfId="2" applyFont="1" applyFill="1" applyBorder="1" applyAlignment="1" applyProtection="1">
      <alignment horizontal="center" vertical="center" wrapText="1"/>
      <protection locked="0"/>
    </xf>
    <xf numFmtId="0" fontId="14" fillId="0" borderId="19" xfId="2" applyFont="1" applyFill="1" applyBorder="1" applyAlignment="1" applyProtection="1">
      <alignment horizontal="center" vertical="center" wrapText="1"/>
      <protection locked="0"/>
    </xf>
    <xf numFmtId="3" fontId="10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19" xfId="2" applyFont="1" applyFill="1" applyBorder="1" applyAlignment="1" applyProtection="1">
      <alignment horizontal="center" vertical="center" wrapText="1"/>
      <protection locked="0"/>
    </xf>
    <xf numFmtId="0" fontId="11" fillId="3" borderId="19" xfId="2" applyFont="1" applyFill="1" applyBorder="1" applyAlignment="1" applyProtection="1">
      <alignment horizontal="center" vertical="center" wrapText="1"/>
      <protection locked="0"/>
    </xf>
    <xf numFmtId="0" fontId="7" fillId="0" borderId="0" xfId="2" applyFill="1" applyBorder="1" applyProtection="1">
      <protection locked="0"/>
    </xf>
    <xf numFmtId="0" fontId="9" fillId="0" borderId="19" xfId="2" applyFont="1" applyFill="1" applyBorder="1" applyAlignment="1" applyProtection="1">
      <alignment horizontal="center" vertical="center" wrapText="1"/>
      <protection locked="0"/>
    </xf>
    <xf numFmtId="0" fontId="9" fillId="0" borderId="20" xfId="2" applyFont="1" applyFill="1" applyBorder="1" applyAlignment="1" applyProtection="1">
      <alignment horizontal="center" vertical="center" wrapText="1"/>
      <protection locked="0"/>
    </xf>
    <xf numFmtId="165" fontId="10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21" xfId="2" applyFont="1" applyFill="1" applyBorder="1" applyAlignment="1" applyProtection="1">
      <alignment horizontal="center" vertical="center" wrapText="1"/>
      <protection locked="0"/>
    </xf>
    <xf numFmtId="0" fontId="9" fillId="0" borderId="22" xfId="2" applyFont="1" applyFill="1" applyBorder="1" applyAlignment="1" applyProtection="1">
      <alignment horizontal="center" vertical="center" wrapText="1"/>
      <protection locked="0"/>
    </xf>
    <xf numFmtId="165" fontId="21" fillId="4" borderId="17" xfId="2" applyNumberFormat="1" applyFont="1" applyFill="1" applyBorder="1" applyAlignment="1" applyProtection="1">
      <alignment horizontal="center" vertical="center" wrapText="1"/>
      <protection locked="0"/>
    </xf>
    <xf numFmtId="4" fontId="21" fillId="4" borderId="17" xfId="2" applyNumberFormat="1" applyFont="1" applyFill="1" applyBorder="1" applyAlignment="1" applyProtection="1">
      <alignment horizontal="center" vertical="center" wrapText="1"/>
      <protection locked="0"/>
    </xf>
    <xf numFmtId="3" fontId="10" fillId="4" borderId="13" xfId="2" applyNumberFormat="1" applyFont="1" applyFill="1" applyBorder="1" applyAlignment="1" applyProtection="1">
      <alignment horizontal="center" vertical="center" wrapText="1"/>
      <protection locked="0"/>
    </xf>
    <xf numFmtId="4" fontId="10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22" xfId="2" applyFont="1" applyFill="1" applyBorder="1" applyAlignment="1" applyProtection="1">
      <alignment horizontal="center" vertical="center" wrapText="1"/>
      <protection locked="0"/>
    </xf>
    <xf numFmtId="0" fontId="14" fillId="3" borderId="22" xfId="2" applyFont="1" applyFill="1" applyBorder="1" applyAlignment="1" applyProtection="1">
      <alignment horizontal="center" vertical="center" wrapText="1"/>
      <protection locked="0"/>
    </xf>
    <xf numFmtId="0" fontId="11" fillId="3" borderId="22" xfId="2" applyFont="1" applyFill="1" applyBorder="1" applyAlignment="1" applyProtection="1">
      <alignment horizontal="center" vertical="center" wrapText="1"/>
      <protection locked="0"/>
    </xf>
    <xf numFmtId="165" fontId="10" fillId="4" borderId="25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15" xfId="2" applyFont="1" applyFill="1" applyBorder="1" applyAlignment="1" applyProtection="1">
      <alignment horizontal="center" vertical="center" wrapText="1"/>
      <protection locked="0"/>
    </xf>
    <xf numFmtId="165" fontId="10" fillId="4" borderId="27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28" xfId="2" applyFont="1" applyFill="1" applyBorder="1" applyAlignment="1" applyProtection="1">
      <alignment horizontal="center" vertical="center" wrapText="1"/>
      <protection locked="0"/>
    </xf>
    <xf numFmtId="3" fontId="10" fillId="0" borderId="29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30" xfId="2" applyNumberFormat="1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4" xfId="2" applyFont="1" applyFill="1" applyBorder="1" applyAlignment="1" applyProtection="1">
      <alignment horizontal="center" vertical="center" wrapText="1"/>
      <protection locked="0"/>
    </xf>
    <xf numFmtId="3" fontId="10" fillId="3" borderId="27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20" xfId="2" applyFont="1" applyFill="1" applyBorder="1" applyAlignment="1" applyProtection="1">
      <alignment horizontal="center" vertical="center" wrapText="1"/>
      <protection locked="0"/>
    </xf>
    <xf numFmtId="0" fontId="14" fillId="3" borderId="24" xfId="2" applyFont="1" applyFill="1" applyBorder="1" applyAlignment="1" applyProtection="1">
      <alignment horizontal="center" vertical="center" wrapText="1"/>
      <protection locked="0"/>
    </xf>
    <xf numFmtId="3" fontId="10" fillId="3" borderId="30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26" xfId="2" applyFont="1" applyFill="1" applyBorder="1" applyAlignment="1" applyProtection="1">
      <alignment horizontal="center" vertical="center" wrapText="1"/>
      <protection locked="0"/>
    </xf>
    <xf numFmtId="0" fontId="16" fillId="0" borderId="24" xfId="2" applyFont="1" applyBorder="1" applyProtection="1">
      <protection locked="0"/>
    </xf>
    <xf numFmtId="0" fontId="16" fillId="0" borderId="31" xfId="2" applyFont="1" applyBorder="1" applyProtection="1">
      <protection locked="0"/>
    </xf>
    <xf numFmtId="0" fontId="20" fillId="0" borderId="31" xfId="2" applyFont="1" applyBorder="1" applyProtection="1">
      <protection locked="0"/>
    </xf>
    <xf numFmtId="0" fontId="20" fillId="0" borderId="0" xfId="2" applyFont="1" applyBorder="1" applyProtection="1">
      <protection locked="0"/>
    </xf>
    <xf numFmtId="0" fontId="20" fillId="0" borderId="0" xfId="2" applyFont="1" applyBorder="1" applyAlignment="1" applyProtection="1">
      <protection locked="0"/>
    </xf>
    <xf numFmtId="3" fontId="20" fillId="2" borderId="26" xfId="2" applyNumberFormat="1" applyFont="1" applyFill="1" applyBorder="1" applyAlignment="1" applyProtection="1">
      <alignment horizontal="center" vertical="center" wrapText="1"/>
    </xf>
    <xf numFmtId="0" fontId="20" fillId="0" borderId="32" xfId="2" applyFont="1" applyBorder="1" applyProtection="1">
      <protection locked="0"/>
    </xf>
    <xf numFmtId="0" fontId="20" fillId="0" borderId="33" xfId="2" applyFont="1" applyBorder="1" applyProtection="1">
      <protection locked="0"/>
    </xf>
    <xf numFmtId="0" fontId="20" fillId="0" borderId="34" xfId="2" applyFont="1" applyBorder="1" applyProtection="1">
      <protection locked="0"/>
    </xf>
    <xf numFmtId="0" fontId="20" fillId="0" borderId="33" xfId="2" applyFont="1" applyBorder="1" applyAlignment="1" applyProtection="1">
      <protection locked="0"/>
    </xf>
    <xf numFmtId="0" fontId="20" fillId="0" borderId="31" xfId="2" applyFont="1" applyBorder="1" applyAlignment="1" applyProtection="1">
      <protection locked="0"/>
    </xf>
    <xf numFmtId="165" fontId="20" fillId="2" borderId="35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Font="1" applyFill="1" applyBorder="1" applyAlignment="1" applyProtection="1">
      <alignment horizontal="center" vertical="center" wrapText="1"/>
      <protection locked="0"/>
    </xf>
    <xf numFmtId="0" fontId="14" fillId="0" borderId="33" xfId="2" applyFont="1" applyFill="1" applyBorder="1" applyAlignment="1" applyProtection="1">
      <alignment horizontal="center" vertical="center" wrapText="1"/>
      <protection locked="0"/>
    </xf>
    <xf numFmtId="0" fontId="23" fillId="0" borderId="43" xfId="2" applyFont="1" applyBorder="1" applyAlignment="1" applyProtection="1">
      <alignment horizontal="center" vertical="center" wrapText="1"/>
      <protection locked="0"/>
    </xf>
    <xf numFmtId="0" fontId="23" fillId="0" borderId="2" xfId="2" applyFont="1" applyBorder="1" applyAlignment="1" applyProtection="1">
      <alignment horizontal="center" vertical="center" wrapText="1"/>
      <protection locked="0"/>
    </xf>
    <xf numFmtId="0" fontId="23" fillId="0" borderId="45" xfId="2" applyFont="1" applyBorder="1" applyAlignment="1" applyProtection="1">
      <alignment horizontal="center" vertical="center" wrapText="1"/>
      <protection locked="0"/>
    </xf>
    <xf numFmtId="0" fontId="23" fillId="0" borderId="44" xfId="2" applyFont="1" applyBorder="1" applyAlignment="1" applyProtection="1">
      <alignment horizontal="center" vertical="center" wrapText="1"/>
      <protection locked="0"/>
    </xf>
    <xf numFmtId="0" fontId="23" fillId="0" borderId="50" xfId="2" applyFont="1" applyBorder="1" applyAlignment="1" applyProtection="1">
      <alignment horizontal="center" vertical="center" wrapText="1"/>
      <protection locked="0"/>
    </xf>
    <xf numFmtId="0" fontId="23" fillId="0" borderId="51" xfId="2" applyFont="1" applyBorder="1" applyAlignment="1" applyProtection="1">
      <alignment horizontal="center" vertical="center" wrapText="1"/>
      <protection locked="0"/>
    </xf>
    <xf numFmtId="0" fontId="23" fillId="0" borderId="52" xfId="2" applyFont="1" applyBorder="1" applyAlignment="1" applyProtection="1">
      <alignment horizontal="center" vertical="center" wrapText="1"/>
      <protection locked="0"/>
    </xf>
    <xf numFmtId="0" fontId="24" fillId="0" borderId="35" xfId="2" applyFont="1" applyBorder="1" applyAlignment="1" applyProtection="1">
      <alignment horizontal="center" vertical="center" wrapText="1"/>
      <protection locked="0"/>
    </xf>
    <xf numFmtId="0" fontId="25" fillId="0" borderId="35" xfId="2" applyFont="1" applyBorder="1" applyAlignment="1" applyProtection="1">
      <alignment horizontal="center" vertical="center" wrapText="1"/>
      <protection locked="0"/>
    </xf>
    <xf numFmtId="0" fontId="26" fillId="0" borderId="1" xfId="2" applyFont="1" applyBorder="1" applyProtection="1">
      <protection locked="0"/>
    </xf>
    <xf numFmtId="0" fontId="26" fillId="0" borderId="2" xfId="2" applyFont="1" applyBorder="1" applyProtection="1">
      <protection locked="0"/>
    </xf>
    <xf numFmtId="0" fontId="26" fillId="0" borderId="35" xfId="2" applyFont="1" applyBorder="1" applyProtection="1"/>
    <xf numFmtId="0" fontId="26" fillId="0" borderId="27" xfId="2" applyFont="1" applyBorder="1" applyProtection="1">
      <protection locked="0"/>
    </xf>
    <xf numFmtId="0" fontId="26" fillId="0" borderId="0" xfId="2" applyFont="1" applyBorder="1" applyAlignment="1" applyProtection="1">
      <protection locked="0"/>
    </xf>
    <xf numFmtId="0" fontId="26" fillId="0" borderId="0" xfId="2" applyFont="1" applyBorder="1" applyProtection="1">
      <protection locked="0"/>
    </xf>
    <xf numFmtId="3" fontId="26" fillId="0" borderId="1" xfId="2" applyNumberFormat="1" applyFont="1" applyBorder="1" applyProtection="1"/>
    <xf numFmtId="0" fontId="26" fillId="0" borderId="1" xfId="2" applyFont="1" applyBorder="1" applyProtection="1"/>
    <xf numFmtId="0" fontId="23" fillId="0" borderId="44" xfId="2" applyFont="1" applyBorder="1" applyAlignment="1" applyProtection="1">
      <alignment horizontal="center" vertical="center" wrapText="1"/>
      <protection locked="0"/>
    </xf>
    <xf numFmtId="0" fontId="14" fillId="0" borderId="33" xfId="2" applyFont="1" applyFill="1" applyBorder="1" applyAlignment="1" applyProtection="1">
      <alignment horizontal="center" vertical="center" wrapText="1"/>
      <protection locked="0"/>
    </xf>
    <xf numFmtId="0" fontId="14" fillId="3" borderId="4" xfId="2" applyFont="1" applyFill="1" applyBorder="1" applyAlignment="1" applyProtection="1">
      <alignment horizontal="center" vertical="center" wrapText="1"/>
      <protection locked="0"/>
    </xf>
    <xf numFmtId="0" fontId="14" fillId="3" borderId="24" xfId="2" applyFont="1" applyFill="1" applyBorder="1" applyAlignment="1" applyProtection="1">
      <alignment horizontal="center" vertical="center" wrapText="1"/>
      <protection locked="0"/>
    </xf>
    <xf numFmtId="0" fontId="20" fillId="2" borderId="26" xfId="2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10" fillId="6" borderId="27" xfId="2" applyNumberFormat="1" applyFont="1" applyFill="1" applyBorder="1" applyAlignment="1" applyProtection="1">
      <alignment horizontal="center" vertical="center" wrapText="1"/>
      <protection locked="0"/>
    </xf>
    <xf numFmtId="3" fontId="10" fillId="6" borderId="25" xfId="2" applyNumberFormat="1" applyFont="1" applyFill="1" applyBorder="1" applyAlignment="1" applyProtection="1">
      <alignment horizontal="center" vertical="center" wrapText="1"/>
      <protection locked="0"/>
    </xf>
    <xf numFmtId="3" fontId="10" fillId="7" borderId="30" xfId="2" applyNumberFormat="1" applyFont="1" applyFill="1" applyBorder="1" applyAlignment="1" applyProtection="1">
      <alignment horizontal="center" vertical="center" wrapText="1"/>
      <protection locked="0"/>
    </xf>
    <xf numFmtId="3" fontId="10" fillId="8" borderId="13" xfId="2" applyNumberFormat="1" applyFont="1" applyFill="1" applyBorder="1" applyAlignment="1" applyProtection="1">
      <alignment horizontal="center" vertical="center" wrapText="1"/>
      <protection locked="0"/>
    </xf>
    <xf numFmtId="3" fontId="10" fillId="8" borderId="17" xfId="2" applyNumberFormat="1" applyFont="1" applyFill="1" applyBorder="1" applyAlignment="1" applyProtection="1">
      <alignment horizontal="center" vertical="center" wrapText="1"/>
      <protection locked="0"/>
    </xf>
    <xf numFmtId="4" fontId="10" fillId="8" borderId="17" xfId="2" applyNumberFormat="1" applyFont="1" applyFill="1" applyBorder="1" applyAlignment="1" applyProtection="1">
      <alignment horizontal="center" vertical="center" wrapText="1"/>
      <protection locked="0"/>
    </xf>
    <xf numFmtId="165" fontId="10" fillId="8" borderId="17" xfId="2" applyNumberFormat="1" applyFont="1" applyFill="1" applyBorder="1" applyAlignment="1" applyProtection="1">
      <alignment horizontal="center" vertical="center" wrapText="1"/>
      <protection locked="0"/>
    </xf>
    <xf numFmtId="3" fontId="10" fillId="8" borderId="27" xfId="2" applyNumberFormat="1" applyFont="1" applyFill="1" applyBorder="1" applyAlignment="1" applyProtection="1">
      <alignment horizontal="center" vertical="center" wrapText="1"/>
      <protection locked="0"/>
    </xf>
    <xf numFmtId="3" fontId="10" fillId="8" borderId="30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5" xfId="2" applyFont="1" applyFill="1" applyBorder="1" applyAlignment="1" applyProtection="1">
      <alignment horizontal="center" vertical="center" wrapText="1"/>
      <protection locked="0"/>
    </xf>
    <xf numFmtId="0" fontId="9" fillId="0" borderId="6" xfId="2" applyFont="1" applyFill="1" applyBorder="1" applyAlignment="1" applyProtection="1">
      <alignment horizontal="center" vertical="center" wrapText="1"/>
      <protection locked="0"/>
    </xf>
    <xf numFmtId="0" fontId="9" fillId="0" borderId="7" xfId="2" applyFont="1" applyFill="1" applyBorder="1" applyAlignment="1" applyProtection="1">
      <alignment horizontal="center" vertical="center" wrapText="1"/>
      <protection locked="0"/>
    </xf>
    <xf numFmtId="0" fontId="9" fillId="0" borderId="8" xfId="2" applyFont="1" applyFill="1" applyBorder="1" applyAlignment="1" applyProtection="1">
      <alignment horizontal="center" vertical="center" wrapText="1"/>
      <protection locked="0"/>
    </xf>
    <xf numFmtId="49" fontId="10" fillId="2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2" applyFont="1" applyFill="1" applyBorder="1" applyAlignment="1" applyProtection="1">
      <alignment horizontal="center" vertical="center" wrapText="1"/>
      <protection locked="0"/>
    </xf>
    <xf numFmtId="0" fontId="13" fillId="2" borderId="10" xfId="2" applyFont="1" applyFill="1" applyBorder="1" applyAlignment="1" applyProtection="1">
      <alignment horizontal="center" vertical="center" wrapText="1"/>
      <protection locked="0"/>
    </xf>
    <xf numFmtId="0" fontId="14" fillId="3" borderId="11" xfId="2" applyFont="1" applyFill="1" applyBorder="1" applyAlignment="1" applyProtection="1">
      <alignment horizontal="center" vertical="center" wrapText="1"/>
      <protection locked="0"/>
    </xf>
    <xf numFmtId="0" fontId="14" fillId="3" borderId="15" xfId="2" applyFont="1" applyFill="1" applyBorder="1" applyAlignment="1" applyProtection="1">
      <alignment horizontal="center" vertical="center" wrapText="1"/>
      <protection locked="0"/>
    </xf>
    <xf numFmtId="164" fontId="10" fillId="2" borderId="4" xfId="2" applyNumberFormat="1" applyFont="1" applyFill="1" applyBorder="1" applyAlignment="1" applyProtection="1">
      <alignment horizontal="center" vertical="center" wrapText="1"/>
      <protection locked="0"/>
    </xf>
    <xf numFmtId="164" fontId="10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10" xfId="2" applyFont="1" applyFill="1" applyBorder="1" applyAlignment="1" applyProtection="1">
      <alignment horizontal="center" vertical="center" wrapText="1"/>
      <protection locked="0"/>
    </xf>
    <xf numFmtId="0" fontId="14" fillId="3" borderId="4" xfId="2" applyFont="1" applyFill="1" applyBorder="1" applyAlignment="1" applyProtection="1">
      <alignment horizontal="center" vertical="center" wrapText="1"/>
      <protection locked="0"/>
    </xf>
    <xf numFmtId="0" fontId="14" fillId="3" borderId="9" xfId="2" applyFont="1" applyFill="1" applyBorder="1" applyAlignment="1" applyProtection="1">
      <alignment horizontal="center" vertical="center" wrapText="1"/>
      <protection locked="0"/>
    </xf>
    <xf numFmtId="0" fontId="14" fillId="3" borderId="23" xfId="2" applyFont="1" applyFill="1" applyBorder="1" applyAlignment="1" applyProtection="1">
      <alignment horizontal="center" vertical="center" wrapText="1"/>
      <protection locked="0"/>
    </xf>
    <xf numFmtId="0" fontId="14" fillId="3" borderId="14" xfId="2" applyFont="1" applyFill="1" applyBorder="1" applyAlignment="1" applyProtection="1">
      <alignment horizontal="center" vertical="center" wrapText="1"/>
      <protection locked="0"/>
    </xf>
    <xf numFmtId="0" fontId="14" fillId="3" borderId="24" xfId="2" applyFont="1" applyFill="1" applyBorder="1" applyAlignment="1" applyProtection="1">
      <alignment horizontal="center" vertical="center" wrapText="1"/>
      <protection locked="0"/>
    </xf>
    <xf numFmtId="0" fontId="20" fillId="2" borderId="26" xfId="2" applyFont="1" applyFill="1" applyBorder="1" applyAlignment="1" applyProtection="1">
      <alignment horizontal="center" vertical="center" wrapText="1"/>
      <protection locked="0"/>
    </xf>
    <xf numFmtId="0" fontId="14" fillId="0" borderId="32" xfId="2" applyFont="1" applyFill="1" applyBorder="1" applyAlignment="1" applyProtection="1">
      <alignment horizontal="center" vertical="center" wrapText="1"/>
      <protection locked="0"/>
    </xf>
    <xf numFmtId="0" fontId="14" fillId="0" borderId="33" xfId="2" applyFont="1" applyFill="1" applyBorder="1" applyAlignment="1" applyProtection="1">
      <alignment horizontal="center" vertical="center" wrapText="1"/>
      <protection locked="0"/>
    </xf>
    <xf numFmtId="0" fontId="14" fillId="0" borderId="31" xfId="2" applyFont="1" applyFill="1" applyBorder="1" applyAlignment="1" applyProtection="1">
      <alignment horizontal="center" vertical="center" wrapText="1"/>
      <protection locked="0"/>
    </xf>
    <xf numFmtId="0" fontId="14" fillId="0" borderId="26" xfId="2" applyFont="1" applyFill="1" applyBorder="1" applyAlignment="1" applyProtection="1">
      <alignment horizontal="center" vertical="center" wrapText="1"/>
      <protection locked="0"/>
    </xf>
    <xf numFmtId="0" fontId="14" fillId="3" borderId="10" xfId="2" applyFont="1" applyFill="1" applyBorder="1" applyAlignment="1" applyProtection="1">
      <alignment horizontal="center" vertical="center" wrapText="1"/>
      <protection locked="0"/>
    </xf>
    <xf numFmtId="164" fontId="10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4" xfId="2" applyFont="1" applyFill="1" applyBorder="1" applyAlignment="1" applyProtection="1">
      <alignment horizontal="center" vertical="center" wrapText="1"/>
      <protection locked="0"/>
    </xf>
    <xf numFmtId="0" fontId="20" fillId="2" borderId="9" xfId="2" applyFont="1" applyFill="1" applyBorder="1" applyAlignment="1" applyProtection="1">
      <alignment horizontal="center" vertical="center" wrapText="1"/>
      <protection locked="0"/>
    </xf>
    <xf numFmtId="0" fontId="20" fillId="0" borderId="0" xfId="2" applyFont="1" applyBorder="1" applyAlignment="1" applyProtection="1">
      <alignment horizontal="center" vertical="center" wrapText="1"/>
      <protection locked="0"/>
    </xf>
    <xf numFmtId="0" fontId="20" fillId="0" borderId="15" xfId="2" applyFont="1" applyBorder="1" applyAlignment="1" applyProtection="1">
      <alignment horizontal="center" vertical="center" wrapText="1"/>
      <protection locked="0"/>
    </xf>
    <xf numFmtId="0" fontId="20" fillId="0" borderId="33" xfId="2" applyFont="1" applyBorder="1" applyAlignment="1" applyProtection="1">
      <alignment horizontal="center"/>
      <protection locked="0"/>
    </xf>
    <xf numFmtId="0" fontId="20" fillId="0" borderId="34" xfId="2" applyFont="1" applyBorder="1" applyAlignment="1" applyProtection="1">
      <alignment horizontal="center"/>
      <protection locked="0"/>
    </xf>
    <xf numFmtId="0" fontId="20" fillId="0" borderId="31" xfId="2" applyFont="1" applyBorder="1" applyAlignment="1" applyProtection="1">
      <alignment horizontal="center"/>
      <protection locked="0"/>
    </xf>
    <xf numFmtId="0" fontId="7" fillId="0" borderId="39" xfId="2" applyBorder="1" applyAlignment="1" applyProtection="1">
      <alignment horizontal="left" vertical="center" wrapText="1"/>
      <protection locked="0"/>
    </xf>
    <xf numFmtId="0" fontId="7" fillId="0" borderId="1" xfId="2" applyBorder="1" applyAlignment="1" applyProtection="1">
      <alignment horizontal="left" vertical="center" wrapText="1"/>
      <protection locked="0"/>
    </xf>
    <xf numFmtId="0" fontId="7" fillId="0" borderId="2" xfId="2" applyBorder="1" applyAlignment="1" applyProtection="1">
      <alignment horizontal="left" vertical="center" wrapText="1"/>
      <protection locked="0"/>
    </xf>
    <xf numFmtId="0" fontId="23" fillId="0" borderId="42" xfId="2" applyFont="1" applyBorder="1" applyAlignment="1" applyProtection="1">
      <alignment horizontal="center" vertical="center" wrapText="1"/>
      <protection locked="0"/>
    </xf>
    <xf numFmtId="0" fontId="23" fillId="0" borderId="27" xfId="2" applyFont="1" applyBorder="1" applyAlignment="1" applyProtection="1">
      <alignment horizontal="center" vertical="center" wrapText="1"/>
      <protection locked="0"/>
    </xf>
    <xf numFmtId="0" fontId="23" fillId="0" borderId="44" xfId="2" applyFont="1" applyBorder="1" applyAlignment="1" applyProtection="1">
      <alignment horizontal="center" vertical="center" wrapText="1"/>
      <protection locked="0"/>
    </xf>
    <xf numFmtId="0" fontId="22" fillId="0" borderId="27" xfId="2" applyFont="1" applyBorder="1" applyAlignment="1" applyProtection="1">
      <alignment vertical="center" wrapText="1"/>
      <protection locked="0"/>
    </xf>
    <xf numFmtId="0" fontId="22" fillId="0" borderId="36" xfId="2" applyFont="1" applyBorder="1" applyAlignment="1" applyProtection="1">
      <alignment horizontal="left" vertical="center" wrapText="1"/>
      <protection locked="0"/>
    </xf>
    <xf numFmtId="0" fontId="22" fillId="0" borderId="37" xfId="2" applyFont="1" applyBorder="1" applyAlignment="1" applyProtection="1">
      <alignment horizontal="left" vertical="center" wrapText="1"/>
      <protection locked="0"/>
    </xf>
    <xf numFmtId="0" fontId="22" fillId="0" borderId="38" xfId="2" applyFont="1" applyBorder="1" applyAlignment="1" applyProtection="1">
      <alignment horizontal="left" vertical="center" wrapText="1"/>
      <protection locked="0"/>
    </xf>
    <xf numFmtId="0" fontId="22" fillId="0" borderId="39" xfId="2" applyFont="1" applyBorder="1" applyAlignment="1" applyProtection="1">
      <alignment horizontal="left" vertical="center" wrapText="1"/>
      <protection locked="0"/>
    </xf>
    <xf numFmtId="0" fontId="22" fillId="0" borderId="1" xfId="2" applyFont="1" applyBorder="1" applyAlignment="1" applyProtection="1">
      <alignment horizontal="left" vertical="center" wrapText="1"/>
      <protection locked="0"/>
    </xf>
    <xf numFmtId="0" fontId="22" fillId="0" borderId="2" xfId="2" applyFont="1" applyBorder="1" applyAlignment="1" applyProtection="1">
      <alignment horizontal="left" vertical="center" wrapText="1"/>
      <protection locked="0"/>
    </xf>
    <xf numFmtId="0" fontId="22" fillId="0" borderId="40" xfId="2" applyFont="1" applyBorder="1" applyAlignment="1" applyProtection="1">
      <alignment horizontal="center" vertical="center" wrapText="1"/>
      <protection locked="0"/>
    </xf>
    <xf numFmtId="0" fontId="22" fillId="0" borderId="41" xfId="2" applyFont="1" applyBorder="1" applyAlignment="1" applyProtection="1">
      <alignment vertical="center" wrapText="1"/>
      <protection locked="0"/>
    </xf>
    <xf numFmtId="0" fontId="22" fillId="0" borderId="18" xfId="2" applyFont="1" applyBorder="1" applyAlignment="1" applyProtection="1">
      <alignment vertical="center" wrapText="1"/>
      <protection locked="0"/>
    </xf>
    <xf numFmtId="0" fontId="22" fillId="0" borderId="41" xfId="2" applyFont="1" applyBorder="1" applyAlignment="1" applyProtection="1">
      <alignment horizontal="center" vertical="center" wrapText="1"/>
      <protection locked="0"/>
    </xf>
    <xf numFmtId="0" fontId="7" fillId="0" borderId="46" xfId="2" applyBorder="1" applyAlignment="1" applyProtection="1">
      <alignment horizontal="left" vertical="center" wrapText="1"/>
      <protection locked="0"/>
    </xf>
    <xf numFmtId="0" fontId="7" fillId="0" borderId="47" xfId="2" applyBorder="1" applyAlignment="1" applyProtection="1">
      <alignment horizontal="left" vertical="center" wrapText="1"/>
      <protection locked="0"/>
    </xf>
    <xf numFmtId="0" fontId="7" fillId="0" borderId="48" xfId="2" applyBorder="1" applyAlignment="1" applyProtection="1">
      <alignment horizontal="left" vertical="center" wrapText="1"/>
      <protection locked="0"/>
    </xf>
    <xf numFmtId="0" fontId="22" fillId="0" borderId="49" xfId="2" applyFont="1" applyBorder="1" applyAlignment="1" applyProtection="1">
      <alignment horizontal="center" vertical="center" wrapText="1"/>
      <protection locked="0"/>
    </xf>
    <xf numFmtId="0" fontId="22" fillId="0" borderId="25" xfId="2" applyFont="1" applyBorder="1" applyAlignment="1" applyProtection="1">
      <alignment horizontal="center" vertical="center" wrapText="1"/>
      <protection locked="0"/>
    </xf>
    <xf numFmtId="0" fontId="22" fillId="0" borderId="39" xfId="2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 applyProtection="1">
      <alignment horizontal="center" vertical="center" wrapText="1"/>
      <protection locked="0"/>
    </xf>
    <xf numFmtId="0" fontId="26" fillId="0" borderId="1" xfId="2" applyFont="1" applyBorder="1" applyAlignment="1" applyProtection="1">
      <alignment horizontal="right"/>
      <protection locked="0"/>
    </xf>
    <xf numFmtId="0" fontId="26" fillId="0" borderId="1" xfId="2" applyFont="1" applyBorder="1" applyAlignment="1" applyProtection="1">
      <protection locked="0"/>
    </xf>
    <xf numFmtId="0" fontId="7" fillId="0" borderId="42" xfId="2" applyBorder="1" applyAlignment="1" applyProtection="1">
      <alignment horizontal="left" vertical="center" wrapText="1"/>
      <protection locked="0"/>
    </xf>
    <xf numFmtId="0" fontId="7" fillId="0" borderId="44" xfId="2" applyBorder="1" applyAlignment="1" applyProtection="1">
      <alignment horizontal="left" vertical="center" wrapText="1"/>
      <protection locked="0"/>
    </xf>
    <xf numFmtId="0" fontId="7" fillId="0" borderId="45" xfId="2" applyBorder="1" applyAlignment="1" applyProtection="1">
      <alignment horizontal="left" vertical="center" wrapText="1"/>
      <protection locked="0"/>
    </xf>
    <xf numFmtId="0" fontId="22" fillId="0" borderId="40" xfId="2" applyFont="1" applyBorder="1" applyAlignment="1" applyProtection="1">
      <alignment horizontal="left" vertical="center" wrapText="1"/>
      <protection locked="0"/>
    </xf>
    <xf numFmtId="0" fontId="22" fillId="0" borderId="41" xfId="2" applyFont="1" applyBorder="1" applyAlignment="1" applyProtection="1">
      <alignment horizontal="left" vertical="center" wrapText="1"/>
      <protection locked="0"/>
    </xf>
    <xf numFmtId="0" fontId="22" fillId="0" borderId="18" xfId="2" applyFont="1" applyBorder="1" applyAlignment="1" applyProtection="1">
      <alignment horizontal="left" vertical="center" wrapText="1"/>
      <protection locked="0"/>
    </xf>
    <xf numFmtId="0" fontId="22" fillId="0" borderId="18" xfId="2" applyFont="1" applyBorder="1" applyAlignment="1" applyProtection="1">
      <alignment horizontal="center" vertical="center" wrapText="1"/>
      <protection locked="0"/>
    </xf>
    <xf numFmtId="0" fontId="7" fillId="0" borderId="49" xfId="2" applyBorder="1" applyAlignment="1" applyProtection="1">
      <alignment horizontal="left" vertical="center" wrapText="1"/>
      <protection locked="0"/>
    </xf>
    <xf numFmtId="0" fontId="7" fillId="0" borderId="52" xfId="2" applyBorder="1" applyAlignment="1" applyProtection="1">
      <alignment horizontal="left" vertical="center" wrapText="1"/>
      <protection locked="0"/>
    </xf>
    <xf numFmtId="0" fontId="7" fillId="0" borderId="51" xfId="2" applyBorder="1" applyAlignment="1" applyProtection="1">
      <alignment horizontal="left" vertical="center" wrapText="1"/>
      <protection locked="0"/>
    </xf>
    <xf numFmtId="0" fontId="22" fillId="0" borderId="42" xfId="2" applyFont="1" applyBorder="1" applyAlignment="1" applyProtection="1">
      <alignment horizontal="center" vertical="center" wrapText="1"/>
      <protection locked="0"/>
    </xf>
    <xf numFmtId="0" fontId="22" fillId="0" borderId="27" xfId="2" applyFont="1" applyBorder="1" applyAlignment="1" applyProtection="1">
      <alignment horizontal="center" vertical="center" wrapText="1"/>
      <protection locked="0"/>
    </xf>
    <xf numFmtId="0" fontId="26" fillId="0" borderId="42" xfId="2" applyFont="1" applyBorder="1" applyAlignment="1" applyProtection="1">
      <alignment horizontal="right"/>
      <protection locked="0"/>
    </xf>
    <xf numFmtId="0" fontId="26" fillId="0" borderId="27" xfId="2" applyFont="1" applyBorder="1" applyAlignment="1" applyProtection="1">
      <alignment horizontal="right"/>
      <protection locked="0"/>
    </xf>
    <xf numFmtId="0" fontId="26" fillId="0" borderId="2" xfId="2" applyFont="1" applyBorder="1" applyAlignment="1" applyProtection="1">
      <protection locked="0"/>
    </xf>
    <xf numFmtId="0" fontId="26" fillId="0" borderId="27" xfId="2" applyFont="1" applyBorder="1" applyAlignment="1" applyProtection="1">
      <protection locked="0"/>
    </xf>
    <xf numFmtId="0" fontId="20" fillId="0" borderId="52" xfId="2" applyFont="1" applyBorder="1" applyAlignment="1" applyProtection="1">
      <alignment horizontal="center" vertical="center" wrapText="1"/>
      <protection locked="0"/>
    </xf>
    <xf numFmtId="0" fontId="20" fillId="0" borderId="51" xfId="2" applyFont="1" applyBorder="1" applyAlignment="1" applyProtection="1">
      <alignment horizontal="center" vertical="center" wrapText="1"/>
      <protection locked="0"/>
    </xf>
    <xf numFmtId="0" fontId="14" fillId="0" borderId="34" xfId="2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20"/>
  <sheetViews>
    <sheetView zoomScale="60" zoomScaleNormal="60" workbookViewId="0">
      <pane xSplit="2" ySplit="6" topLeftCell="L7" activePane="bottomRight" state="frozen"/>
      <selection activeCell="AA7" sqref="AA7:AA97"/>
      <selection pane="topRight" activeCell="AA7" sqref="AA7:AA97"/>
      <selection pane="bottomLeft" activeCell="AA7" sqref="AA7:AA97"/>
      <selection pane="bottomRight" activeCell="L9" sqref="L9"/>
    </sheetView>
  </sheetViews>
  <sheetFormatPr defaultRowHeight="12.75" outlineLevelRow="1" x14ac:dyDescent="0.2"/>
  <cols>
    <col min="1" max="1" width="16.42578125" style="18" customWidth="1"/>
    <col min="2" max="2" width="17.140625" style="18" customWidth="1"/>
    <col min="3" max="15" width="13.85546875" style="18" customWidth="1"/>
    <col min="16" max="16" width="16.85546875" style="18" customWidth="1"/>
    <col min="17" max="27" width="13.85546875" style="18" customWidth="1"/>
    <col min="28" max="28" width="20" style="18" customWidth="1"/>
    <col min="29" max="29" width="18.140625" style="18" customWidth="1"/>
    <col min="30" max="30" width="9.140625" style="18" customWidth="1"/>
    <col min="31" max="16384" width="9.140625" style="18"/>
  </cols>
  <sheetData>
    <row r="1" spans="1:29" x14ac:dyDescent="0.2">
      <c r="C1" s="18" t="s">
        <v>1</v>
      </c>
    </row>
    <row r="2" spans="1:29" x14ac:dyDescent="0.2">
      <c r="A2" s="18" t="s">
        <v>1</v>
      </c>
    </row>
    <row r="3" spans="1:29" ht="33" customHeight="1" x14ac:dyDescent="0.2">
      <c r="A3" s="114" t="s">
        <v>72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</row>
    <row r="4" spans="1:29" ht="13.5" thickBot="1" x14ac:dyDescent="0.25">
      <c r="A4" s="18" t="s">
        <v>1</v>
      </c>
      <c r="D4" s="19"/>
    </row>
    <row r="5" spans="1:29" ht="15.75" customHeight="1" x14ac:dyDescent="0.2">
      <c r="A5" s="115"/>
      <c r="B5" s="116"/>
      <c r="C5" s="112" t="s">
        <v>2</v>
      </c>
      <c r="D5" s="112" t="s">
        <v>3</v>
      </c>
      <c r="E5" s="112" t="s">
        <v>4</v>
      </c>
      <c r="F5" s="112" t="s">
        <v>5</v>
      </c>
      <c r="G5" s="112" t="s">
        <v>6</v>
      </c>
      <c r="H5" s="112" t="s">
        <v>7</v>
      </c>
      <c r="I5" s="119" t="s">
        <v>8</v>
      </c>
      <c r="J5" s="112" t="s">
        <v>9</v>
      </c>
      <c r="K5" s="112" t="s">
        <v>10</v>
      </c>
      <c r="L5" s="112" t="s">
        <v>11</v>
      </c>
      <c r="M5" s="112" t="s">
        <v>12</v>
      </c>
      <c r="N5" s="112" t="s">
        <v>13</v>
      </c>
      <c r="O5" s="119" t="s">
        <v>14</v>
      </c>
      <c r="P5" s="112" t="s">
        <v>15</v>
      </c>
      <c r="Q5" s="112" t="s">
        <v>16</v>
      </c>
      <c r="R5" s="112" t="s">
        <v>17</v>
      </c>
      <c r="S5" s="112" t="s">
        <v>18</v>
      </c>
      <c r="T5" s="112" t="s">
        <v>19</v>
      </c>
      <c r="U5" s="119" t="s">
        <v>20</v>
      </c>
      <c r="V5" s="112" t="s">
        <v>21</v>
      </c>
      <c r="W5" s="112" t="s">
        <v>22</v>
      </c>
      <c r="X5" s="112" t="s">
        <v>23</v>
      </c>
      <c r="Y5" s="112" t="s">
        <v>24</v>
      </c>
      <c r="Z5" s="112" t="s">
        <v>25</v>
      </c>
      <c r="AA5" s="119" t="s">
        <v>26</v>
      </c>
      <c r="AB5" s="121" t="s">
        <v>27</v>
      </c>
    </row>
    <row r="6" spans="1:29" ht="21.75" customHeight="1" thickBot="1" x14ac:dyDescent="0.25">
      <c r="A6" s="117"/>
      <c r="B6" s="118"/>
      <c r="C6" s="113"/>
      <c r="D6" s="113"/>
      <c r="E6" s="113"/>
      <c r="F6" s="113"/>
      <c r="G6" s="113"/>
      <c r="H6" s="113"/>
      <c r="I6" s="120"/>
      <c r="J6" s="113"/>
      <c r="K6" s="113"/>
      <c r="L6" s="113"/>
      <c r="M6" s="113"/>
      <c r="N6" s="113"/>
      <c r="O6" s="120"/>
      <c r="P6" s="113"/>
      <c r="Q6" s="113"/>
      <c r="R6" s="113"/>
      <c r="S6" s="113"/>
      <c r="T6" s="113"/>
      <c r="U6" s="120"/>
      <c r="V6" s="113"/>
      <c r="W6" s="113"/>
      <c r="X6" s="113"/>
      <c r="Y6" s="113"/>
      <c r="Z6" s="113"/>
      <c r="AA6" s="120"/>
      <c r="AB6" s="122"/>
    </row>
    <row r="7" spans="1:29" ht="18.75" customHeight="1" thickBot="1" x14ac:dyDescent="0.25">
      <c r="A7" s="123" t="s">
        <v>28</v>
      </c>
      <c r="B7" s="20" t="s">
        <v>29</v>
      </c>
      <c r="C7" s="21">
        <v>1122</v>
      </c>
      <c r="D7" s="21">
        <v>1222</v>
      </c>
      <c r="E7" s="21">
        <v>7002</v>
      </c>
      <c r="F7" s="21">
        <v>6833</v>
      </c>
      <c r="G7" s="21">
        <v>6730</v>
      </c>
      <c r="H7" s="21">
        <v>6730</v>
      </c>
      <c r="I7" s="21">
        <v>4980</v>
      </c>
      <c r="J7" s="21">
        <v>4980</v>
      </c>
      <c r="K7" s="21">
        <v>2520</v>
      </c>
      <c r="L7" s="21">
        <v>2520</v>
      </c>
      <c r="M7" s="21">
        <v>2278</v>
      </c>
      <c r="N7" s="21">
        <v>2278</v>
      </c>
      <c r="O7" s="21">
        <v>2278</v>
      </c>
      <c r="P7" s="21">
        <v>2278</v>
      </c>
      <c r="Q7" s="21">
        <v>2278</v>
      </c>
      <c r="R7" s="21">
        <v>2278</v>
      </c>
      <c r="S7" s="21">
        <v>2278</v>
      </c>
      <c r="T7" s="21">
        <v>2278</v>
      </c>
      <c r="U7" s="21">
        <v>2278</v>
      </c>
      <c r="V7" s="21">
        <v>2278</v>
      </c>
      <c r="W7" s="21">
        <v>2278</v>
      </c>
      <c r="X7" s="21">
        <v>2278</v>
      </c>
      <c r="Y7" s="21">
        <v>2278</v>
      </c>
      <c r="Z7" s="21">
        <v>2278</v>
      </c>
      <c r="AA7" s="21">
        <v>2280</v>
      </c>
      <c r="AB7" s="125">
        <f>AA11-C11</f>
        <v>2811.6970296000004</v>
      </c>
      <c r="AC7" s="22"/>
    </row>
    <row r="8" spans="1:29" ht="18.75" x14ac:dyDescent="0.2">
      <c r="A8" s="124"/>
      <c r="B8" s="23" t="s">
        <v>30</v>
      </c>
      <c r="C8" s="106">
        <f>VLOOKUP(LEFTB(C7,LEN(C7)-1)*(LEN(C7)&gt;2), 'РВСПА 1'!$A$1:$B$1691, 2, 0)+VLOOKUP(--RIGHTB(C7,1), 'РВСПА 1'!$C$3:$D$12, 2, 0)</f>
        <v>3011.8820000000001</v>
      </c>
      <c r="D8" s="106">
        <f>VLOOKUP(LEFTB(D7,LEN(D7)-1)*(LEN(D7)&gt;2), 'РВСПА 1'!$A$1:$B$1691, 2, 0)+VLOOKUP(--RIGHTB(D7,1), 'РВСПА 1'!$C$3:$D$12, 2, 0)</f>
        <v>3301.239</v>
      </c>
      <c r="E8" s="106">
        <f>VLOOKUP(LEFTB(E7,LEN(E7)-1)*(LEN(E7)&gt;2), 'РВСПА 1'!$A$1:$B$1691, 2, 0)+VLOOKUP(--RIGHTB(E7,1), 'РВСПА 1'!$C$3:$D$12, 2, 0)</f>
        <v>20013.196</v>
      </c>
      <c r="F8" s="106">
        <f>VLOOKUP(LEFTB(F7,LEN(F7)-1)*(LEN(F7)&gt;2), 'РВСПА 1'!$A$1:$B$1691, 2, 0)+VLOOKUP(--RIGHTB(F7,1), 'РВСПА 1'!$C$3:$D$12, 2, 0)</f>
        <v>19523.687000000002</v>
      </c>
      <c r="G8" s="106">
        <f>VLOOKUP(LEFTB(G7,LEN(G7)-1)*(LEN(G7)&gt;2), 'РВСПА 1'!$A$1:$B$1691, 2, 0)+VLOOKUP(--RIGHTB(G7,1), 'РВСПА 1'!$C$3:$D$12, 2, 0)</f>
        <v>19225.333999999999</v>
      </c>
      <c r="H8" s="106">
        <f>VLOOKUP(LEFTB(H7,LEN(H7)-1)*(LEN(H7)&gt;2), 'РВСПА 1'!$A$1:$B$1691, 2, 0)+VLOOKUP(--RIGHTB(H7,1), 'РВСПА 1'!$C$3:$D$12, 2, 0)</f>
        <v>19225.333999999999</v>
      </c>
      <c r="I8" s="106">
        <f>VLOOKUP(LEFTB(I7,LEN(I7)-1)*(LEN(I7)&gt;2), 'РВСПА 1'!$A$1:$B$1691, 2, 0)+VLOOKUP(--RIGHTB(I7,1), 'РВСПА 1'!$C$3:$D$12, 2, 0)</f>
        <v>14158.361000000001</v>
      </c>
      <c r="J8" s="106">
        <f>VLOOKUP(LEFTB(J7,LEN(J7)-1)*(LEN(J7)&gt;2), 'РВСПА 1'!$A$1:$B$1691, 2, 0)+VLOOKUP(--RIGHTB(J7,1), 'РВСПА 1'!$C$3:$D$12, 2, 0)</f>
        <v>14158.361000000001</v>
      </c>
      <c r="K8" s="106">
        <f>VLOOKUP(LEFTB(K7,LEN(K7)-1)*(LEN(K7)&gt;2), 'РВСПА 1'!$A$1:$B$1691, 2, 0)+VLOOKUP(--RIGHTB(K7,1), 'РВСПА 1'!$C$3:$D$12, 2, 0)</f>
        <v>7037.38</v>
      </c>
      <c r="L8" s="106">
        <f>VLOOKUP(LEFTB(L7,LEN(L7)-1)*(LEN(L7)&gt;2), 'РВСПА 1'!$A$1:$B$1691, 2, 0)+VLOOKUP(--RIGHTB(L7,1), 'РВСПА 1'!$C$3:$D$12, 2, 0)</f>
        <v>7037.38</v>
      </c>
      <c r="M8" s="106">
        <f>VLOOKUP(LEFTB(M7,LEN(M7)-1)*(LEN(M7)&gt;2), 'РВСПА 1'!$A$1:$B$1691, 2, 0)+VLOOKUP(--RIGHTB(M7,1), 'РВСПА 1'!$C$3:$D$12, 2, 0)</f>
        <v>6336.848</v>
      </c>
      <c r="N8" s="106">
        <f>VLOOKUP(LEFTB(N7,LEN(N7)-1)*(LEN(N7)&gt;2), 'РВСПА 1'!$A$1:$B$1691, 2, 0)+VLOOKUP(--RIGHTB(N7,1), 'РВСПА 1'!$C$3:$D$12, 2, 0)</f>
        <v>6336.848</v>
      </c>
      <c r="O8" s="106">
        <f>VLOOKUP(LEFTB(O7,LEN(O7)-1)*(LEN(O7)&gt;2), 'РВСПА 1'!$A$1:$B$1691, 2, 0)+VLOOKUP(--RIGHTB(O7,1), 'РВСПА 1'!$C$3:$D$12, 2, 0)</f>
        <v>6336.848</v>
      </c>
      <c r="P8" s="106">
        <f>VLOOKUP(LEFTB(P7,LEN(P7)-1)*(LEN(P7)&gt;2), 'РВСПА 1'!$A$1:$B$1691, 2, 0)+VLOOKUP(--RIGHTB(P7,1), 'РВСПА 1'!$C$3:$D$12, 2, 0)</f>
        <v>6336.848</v>
      </c>
      <c r="Q8" s="106">
        <f>VLOOKUP(LEFTB(Q7,LEN(Q7)-1)*(LEN(Q7)&gt;2), 'РВСПА 1'!$A$1:$B$1691, 2, 0)+VLOOKUP(--RIGHTB(Q7,1), 'РВСПА 1'!$C$3:$D$12, 2, 0)</f>
        <v>6336.848</v>
      </c>
      <c r="R8" s="106">
        <f>VLOOKUP(LEFTB(R7,LEN(R7)-1)*(LEN(R7)&gt;2), 'РВСПА 1'!$A$1:$B$1691, 2, 0)+VLOOKUP(--RIGHTB(R7,1), 'РВСПА 1'!$C$3:$D$12, 2, 0)</f>
        <v>6336.848</v>
      </c>
      <c r="S8" s="106">
        <f>VLOOKUP(LEFTB(S7,LEN(S7)-1)*(LEN(S7)&gt;2), 'РВСПА 1'!$A$1:$B$1691, 2, 0)+VLOOKUP(--RIGHTB(S7,1), 'РВСПА 1'!$C$3:$D$12, 2, 0)</f>
        <v>6336.848</v>
      </c>
      <c r="T8" s="106">
        <f>VLOOKUP(LEFTB(T7,LEN(T7)-1)*(LEN(T7)&gt;2), 'РВСПА 1'!$A$1:$B$1691, 2, 0)+VLOOKUP(--RIGHTB(T7,1), 'РВСПА 1'!$C$3:$D$12, 2, 0)</f>
        <v>6336.848</v>
      </c>
      <c r="U8" s="106">
        <f>VLOOKUP(LEFTB(U7,LEN(U7)-1)*(LEN(U7)&gt;2), 'РВСПА 1'!$A$1:$B$1691, 2, 0)+VLOOKUP(--RIGHTB(U7,1), 'РВСПА 1'!$C$3:$D$12, 2, 0)</f>
        <v>6336.848</v>
      </c>
      <c r="V8" s="106">
        <f>VLOOKUP(LEFTB(V7,LEN(V7)-1)*(LEN(V7)&gt;2), 'РВСПА 1'!$A$1:$B$1691, 2, 0)+VLOOKUP(--RIGHTB(V7,1), 'РВСПА 1'!$C$3:$D$12, 2, 0)</f>
        <v>6336.848</v>
      </c>
      <c r="W8" s="106">
        <f>VLOOKUP(LEFTB(W7,LEN(W7)-1)*(LEN(W7)&gt;2), 'РВСПА 1'!$A$1:$B$1691, 2, 0)+VLOOKUP(--RIGHTB(W7,1), 'РВСПА 1'!$C$3:$D$12, 2, 0)</f>
        <v>6336.848</v>
      </c>
      <c r="X8" s="106">
        <f>VLOOKUP(LEFTB(X7,LEN(X7)-1)*(LEN(X7)&gt;2), 'РВСПА 1'!$A$1:$B$1691, 2, 0)+VLOOKUP(--RIGHTB(X7,1), 'РВСПА 1'!$C$3:$D$12, 2, 0)</f>
        <v>6336.848</v>
      </c>
      <c r="Y8" s="106">
        <f>VLOOKUP(LEFTB(Y7,LEN(Y7)-1)*(LEN(Y7)&gt;2), 'РВСПА 1'!$A$1:$B$1691, 2, 0)+VLOOKUP(--RIGHTB(Y7,1), 'РВСПА 1'!$C$3:$D$12, 2, 0)</f>
        <v>6336.848</v>
      </c>
      <c r="Z8" s="106">
        <f>VLOOKUP(LEFTB(Z7,LEN(Z7)-1)*(LEN(Z7)&gt;2), 'РВСПА 1'!$A$1:$B$1691, 2, 0)+VLOOKUP(--RIGHTB(Z7,1), 'РВСПА 1'!$C$3:$D$12, 2, 0)</f>
        <v>6336.848</v>
      </c>
      <c r="AA8" s="106">
        <f>VLOOKUP(LEFTB(AA7,LEN(AA7)-1)*(LEN(AA7)&gt;2), 'РВСПА 1'!$A$1:$B$1691, 2, 0)+VLOOKUP(--RIGHTB(AA7,1), 'РВСПА 1'!$C$3:$D$12, 2, 0)</f>
        <v>6342.6930000000002</v>
      </c>
      <c r="AB8" s="126"/>
      <c r="AC8" s="22"/>
    </row>
    <row r="9" spans="1:29" ht="18.75" x14ac:dyDescent="0.2">
      <c r="A9" s="124"/>
      <c r="B9" s="24" t="s">
        <v>31</v>
      </c>
      <c r="C9" s="25">
        <f t="shared" ref="C9:AA9" si="0">C8-6135</f>
        <v>-3123.1179999999999</v>
      </c>
      <c r="D9" s="25">
        <f t="shared" si="0"/>
        <v>-2833.761</v>
      </c>
      <c r="E9" s="25">
        <f t="shared" si="0"/>
        <v>13878.196</v>
      </c>
      <c r="F9" s="25">
        <f t="shared" si="0"/>
        <v>13388.687000000002</v>
      </c>
      <c r="G9" s="25">
        <f t="shared" si="0"/>
        <v>13090.333999999999</v>
      </c>
      <c r="H9" s="25">
        <f t="shared" si="0"/>
        <v>13090.333999999999</v>
      </c>
      <c r="I9" s="25">
        <f t="shared" si="0"/>
        <v>8023.3610000000008</v>
      </c>
      <c r="J9" s="25">
        <f t="shared" si="0"/>
        <v>8023.3610000000008</v>
      </c>
      <c r="K9" s="25">
        <f t="shared" si="0"/>
        <v>902.38000000000011</v>
      </c>
      <c r="L9" s="25">
        <f t="shared" si="0"/>
        <v>902.38000000000011</v>
      </c>
      <c r="M9" s="25">
        <f t="shared" si="0"/>
        <v>201.84799999999996</v>
      </c>
      <c r="N9" s="25">
        <f t="shared" si="0"/>
        <v>201.84799999999996</v>
      </c>
      <c r="O9" s="25">
        <f t="shared" si="0"/>
        <v>201.84799999999996</v>
      </c>
      <c r="P9" s="25">
        <f t="shared" si="0"/>
        <v>201.84799999999996</v>
      </c>
      <c r="Q9" s="25">
        <f t="shared" si="0"/>
        <v>201.84799999999996</v>
      </c>
      <c r="R9" s="25">
        <f t="shared" si="0"/>
        <v>201.84799999999996</v>
      </c>
      <c r="S9" s="25">
        <f t="shared" si="0"/>
        <v>201.84799999999996</v>
      </c>
      <c r="T9" s="25">
        <f t="shared" si="0"/>
        <v>201.84799999999996</v>
      </c>
      <c r="U9" s="25">
        <f t="shared" si="0"/>
        <v>201.84799999999996</v>
      </c>
      <c r="V9" s="25">
        <f t="shared" si="0"/>
        <v>201.84799999999996</v>
      </c>
      <c r="W9" s="25">
        <f t="shared" si="0"/>
        <v>201.84799999999996</v>
      </c>
      <c r="X9" s="25">
        <f t="shared" si="0"/>
        <v>201.84799999999996</v>
      </c>
      <c r="Y9" s="25">
        <f t="shared" si="0"/>
        <v>201.84799999999996</v>
      </c>
      <c r="Z9" s="25">
        <f t="shared" si="0"/>
        <v>201.84799999999996</v>
      </c>
      <c r="AA9" s="25">
        <f t="shared" si="0"/>
        <v>207.69300000000021</v>
      </c>
      <c r="AB9" s="126"/>
      <c r="AC9" s="26"/>
    </row>
    <row r="10" spans="1:29" ht="25.5" x14ac:dyDescent="0.2">
      <c r="A10" s="124"/>
      <c r="B10" s="27" t="s">
        <v>32</v>
      </c>
      <c r="C10" s="25">
        <f t="shared" ref="C10:AA10" si="1">46014-C8</f>
        <v>43002.118000000002</v>
      </c>
      <c r="D10" s="25">
        <f t="shared" si="1"/>
        <v>42712.760999999999</v>
      </c>
      <c r="E10" s="25">
        <f t="shared" si="1"/>
        <v>26000.804</v>
      </c>
      <c r="F10" s="25">
        <f t="shared" si="1"/>
        <v>26490.312999999998</v>
      </c>
      <c r="G10" s="25">
        <f t="shared" si="1"/>
        <v>26788.666000000001</v>
      </c>
      <c r="H10" s="25">
        <f t="shared" si="1"/>
        <v>26788.666000000001</v>
      </c>
      <c r="I10" s="25">
        <f t="shared" si="1"/>
        <v>31855.638999999999</v>
      </c>
      <c r="J10" s="25">
        <f t="shared" si="1"/>
        <v>31855.638999999999</v>
      </c>
      <c r="K10" s="25">
        <f t="shared" si="1"/>
        <v>38976.620000000003</v>
      </c>
      <c r="L10" s="25">
        <f t="shared" si="1"/>
        <v>38976.620000000003</v>
      </c>
      <c r="M10" s="25">
        <f t="shared" si="1"/>
        <v>39677.152000000002</v>
      </c>
      <c r="N10" s="25">
        <f t="shared" si="1"/>
        <v>39677.152000000002</v>
      </c>
      <c r="O10" s="25">
        <f t="shared" si="1"/>
        <v>39677.152000000002</v>
      </c>
      <c r="P10" s="25">
        <f t="shared" si="1"/>
        <v>39677.152000000002</v>
      </c>
      <c r="Q10" s="25">
        <f t="shared" si="1"/>
        <v>39677.152000000002</v>
      </c>
      <c r="R10" s="25">
        <f t="shared" si="1"/>
        <v>39677.152000000002</v>
      </c>
      <c r="S10" s="25">
        <f t="shared" si="1"/>
        <v>39677.152000000002</v>
      </c>
      <c r="T10" s="25">
        <f t="shared" si="1"/>
        <v>39677.152000000002</v>
      </c>
      <c r="U10" s="25">
        <f t="shared" si="1"/>
        <v>39677.152000000002</v>
      </c>
      <c r="V10" s="25">
        <f t="shared" si="1"/>
        <v>39677.152000000002</v>
      </c>
      <c r="W10" s="25">
        <f t="shared" si="1"/>
        <v>39677.152000000002</v>
      </c>
      <c r="X10" s="25">
        <f t="shared" si="1"/>
        <v>39677.152000000002</v>
      </c>
      <c r="Y10" s="25">
        <f t="shared" si="1"/>
        <v>39677.152000000002</v>
      </c>
      <c r="Z10" s="25">
        <f t="shared" si="1"/>
        <v>39677.152000000002</v>
      </c>
      <c r="AA10" s="25">
        <f t="shared" si="1"/>
        <v>39671.307000000001</v>
      </c>
      <c r="AB10" s="126"/>
      <c r="AC10" s="28"/>
    </row>
    <row r="11" spans="1:29" ht="18.75" x14ac:dyDescent="0.2">
      <c r="A11" s="124"/>
      <c r="B11" s="24" t="s">
        <v>33</v>
      </c>
      <c r="C11" s="25">
        <f t="shared" ref="C11:AA11" si="2">C8*C12/1000</f>
        <v>2545.3414782000004</v>
      </c>
      <c r="D11" s="25">
        <f t="shared" si="2"/>
        <v>2789.8770789</v>
      </c>
      <c r="E11" s="25">
        <f t="shared" si="2"/>
        <v>16913.1519396</v>
      </c>
      <c r="F11" s="25">
        <f t="shared" si="2"/>
        <v>16499.467883700003</v>
      </c>
      <c r="G11" s="25">
        <f t="shared" si="2"/>
        <v>16247.329763399999</v>
      </c>
      <c r="H11" s="25">
        <f t="shared" si="2"/>
        <v>16247.329763399999</v>
      </c>
      <c r="I11" s="25">
        <f t="shared" si="2"/>
        <v>11965.2308811</v>
      </c>
      <c r="J11" s="25">
        <f t="shared" si="2"/>
        <v>11965.2308811</v>
      </c>
      <c r="K11" s="25">
        <f t="shared" si="2"/>
        <v>5947.2898380000006</v>
      </c>
      <c r="L11" s="25">
        <f t="shared" si="2"/>
        <v>5947.2898380000006</v>
      </c>
      <c r="M11" s="25">
        <f t="shared" si="2"/>
        <v>5355.2702448</v>
      </c>
      <c r="N11" s="25">
        <f t="shared" si="2"/>
        <v>5355.2702448</v>
      </c>
      <c r="O11" s="25">
        <f t="shared" si="2"/>
        <v>5355.2702448</v>
      </c>
      <c r="P11" s="25">
        <f t="shared" si="2"/>
        <v>5355.2702448</v>
      </c>
      <c r="Q11" s="25">
        <f t="shared" si="2"/>
        <v>5355.2702448</v>
      </c>
      <c r="R11" s="25">
        <f t="shared" si="2"/>
        <v>5355.2702448</v>
      </c>
      <c r="S11" s="25">
        <f t="shared" si="2"/>
        <v>5355.2702448</v>
      </c>
      <c r="T11" s="25">
        <f t="shared" si="2"/>
        <v>5355.2702448</v>
      </c>
      <c r="U11" s="25">
        <f t="shared" si="2"/>
        <v>5355.2702448</v>
      </c>
      <c r="V11" s="25">
        <f t="shared" si="2"/>
        <v>5355.2702448</v>
      </c>
      <c r="W11" s="25">
        <f t="shared" si="2"/>
        <v>5355.2702448</v>
      </c>
      <c r="X11" s="25">
        <f t="shared" si="2"/>
        <v>5355.2702448</v>
      </c>
      <c r="Y11" s="25">
        <f t="shared" si="2"/>
        <v>5355.2702448</v>
      </c>
      <c r="Z11" s="25">
        <f t="shared" si="2"/>
        <v>5355.2702448</v>
      </c>
      <c r="AA11" s="25">
        <f t="shared" si="2"/>
        <v>5357.0385078000008</v>
      </c>
      <c r="AB11" s="126"/>
      <c r="AC11" s="28"/>
    </row>
    <row r="12" spans="1:29" ht="32.25" x14ac:dyDescent="0.2">
      <c r="A12" s="124"/>
      <c r="B12" s="29" t="s">
        <v>34</v>
      </c>
      <c r="C12" s="30">
        <v>845.1</v>
      </c>
      <c r="D12" s="30">
        <v>845.1</v>
      </c>
      <c r="E12" s="30">
        <v>845.1</v>
      </c>
      <c r="F12" s="30">
        <v>845.1</v>
      </c>
      <c r="G12" s="30">
        <v>845.1</v>
      </c>
      <c r="H12" s="30">
        <v>845.1</v>
      </c>
      <c r="I12" s="30">
        <v>845.1</v>
      </c>
      <c r="J12" s="30">
        <v>845.1</v>
      </c>
      <c r="K12" s="30">
        <v>845.1</v>
      </c>
      <c r="L12" s="30">
        <v>845.1</v>
      </c>
      <c r="M12" s="30">
        <v>845.1</v>
      </c>
      <c r="N12" s="30">
        <v>845.1</v>
      </c>
      <c r="O12" s="30">
        <v>845.1</v>
      </c>
      <c r="P12" s="30">
        <v>845.1</v>
      </c>
      <c r="Q12" s="30">
        <v>845.1</v>
      </c>
      <c r="R12" s="30">
        <v>845.1</v>
      </c>
      <c r="S12" s="30">
        <v>845.1</v>
      </c>
      <c r="T12" s="30">
        <v>845.1</v>
      </c>
      <c r="U12" s="30">
        <v>845.1</v>
      </c>
      <c r="V12" s="30">
        <v>845.1</v>
      </c>
      <c r="W12" s="30">
        <v>845.1</v>
      </c>
      <c r="X12" s="30">
        <v>845.1</v>
      </c>
      <c r="Y12" s="30">
        <v>845.1</v>
      </c>
      <c r="Z12" s="30">
        <v>845.1</v>
      </c>
      <c r="AA12" s="30">
        <v>844.6</v>
      </c>
      <c r="AB12" s="126"/>
      <c r="AC12" s="31"/>
    </row>
    <row r="13" spans="1:29" ht="22.5" collapsed="1" thickBot="1" x14ac:dyDescent="0.25">
      <c r="A13" s="124"/>
      <c r="B13" s="29" t="s">
        <v>35</v>
      </c>
      <c r="C13" s="32">
        <v>17</v>
      </c>
      <c r="D13" s="32">
        <v>17</v>
      </c>
      <c r="E13" s="32">
        <v>17</v>
      </c>
      <c r="F13" s="32">
        <v>17</v>
      </c>
      <c r="G13" s="32">
        <v>17</v>
      </c>
      <c r="H13" s="32">
        <v>17</v>
      </c>
      <c r="I13" s="32">
        <v>17</v>
      </c>
      <c r="J13" s="32">
        <v>17</v>
      </c>
      <c r="K13" s="32">
        <v>17</v>
      </c>
      <c r="L13" s="32">
        <v>17</v>
      </c>
      <c r="M13" s="32">
        <v>17</v>
      </c>
      <c r="N13" s="32">
        <v>17</v>
      </c>
      <c r="O13" s="32">
        <v>17</v>
      </c>
      <c r="P13" s="32">
        <v>17</v>
      </c>
      <c r="Q13" s="32">
        <v>17</v>
      </c>
      <c r="R13" s="32">
        <v>17</v>
      </c>
      <c r="S13" s="32">
        <v>17</v>
      </c>
      <c r="T13" s="32">
        <v>17</v>
      </c>
      <c r="U13" s="32">
        <v>17</v>
      </c>
      <c r="V13" s="32">
        <v>17</v>
      </c>
      <c r="W13" s="32">
        <v>17</v>
      </c>
      <c r="X13" s="32">
        <v>17</v>
      </c>
      <c r="Y13" s="32">
        <v>17</v>
      </c>
      <c r="Z13" s="32">
        <v>17</v>
      </c>
      <c r="AA13" s="32">
        <v>17</v>
      </c>
      <c r="AB13" s="127"/>
      <c r="AC13" s="33"/>
    </row>
    <row r="14" spans="1:29" ht="18.75" hidden="1" customHeight="1" outlineLevel="1" x14ac:dyDescent="0.2">
      <c r="A14" s="128" t="s">
        <v>36</v>
      </c>
      <c r="B14" s="34" t="s">
        <v>29</v>
      </c>
      <c r="C14" s="21">
        <v>2249</v>
      </c>
      <c r="D14" s="21">
        <v>2249</v>
      </c>
      <c r="E14" s="21">
        <v>4420</v>
      </c>
      <c r="F14" s="21">
        <v>4420</v>
      </c>
      <c r="G14" s="21">
        <v>7772</v>
      </c>
      <c r="H14" s="21">
        <v>7772</v>
      </c>
      <c r="I14" s="21">
        <v>11114</v>
      </c>
      <c r="J14" s="21">
        <v>11114</v>
      </c>
      <c r="K14" s="21">
        <v>14449</v>
      </c>
      <c r="L14" s="21">
        <v>14449</v>
      </c>
      <c r="M14" s="21">
        <v>15469</v>
      </c>
      <c r="N14" s="21">
        <v>15469</v>
      </c>
      <c r="O14" s="21">
        <v>13395</v>
      </c>
      <c r="P14" s="21">
        <v>13395</v>
      </c>
      <c r="Q14" s="21">
        <v>9770</v>
      </c>
      <c r="R14" s="21">
        <v>9770</v>
      </c>
      <c r="S14" s="21">
        <v>8485</v>
      </c>
      <c r="T14" s="21">
        <v>8485</v>
      </c>
      <c r="U14" s="21">
        <v>5250</v>
      </c>
      <c r="V14" s="21">
        <v>5250</v>
      </c>
      <c r="W14" s="21">
        <v>4677</v>
      </c>
      <c r="X14" s="21">
        <v>4677</v>
      </c>
      <c r="Y14" s="21">
        <v>4677</v>
      </c>
      <c r="Z14" s="21">
        <v>4677</v>
      </c>
      <c r="AA14" s="21">
        <v>4678</v>
      </c>
      <c r="AB14" s="125">
        <f>AA18-C18</f>
        <v>5944.210500000002</v>
      </c>
      <c r="AC14" s="33"/>
    </row>
    <row r="15" spans="1:29" ht="18.75" hidden="1" outlineLevel="1" x14ac:dyDescent="0.2">
      <c r="A15" s="129"/>
      <c r="B15" s="35" t="s">
        <v>30</v>
      </c>
      <c r="C15" s="36">
        <v>6339</v>
      </c>
      <c r="D15" s="36">
        <v>6339</v>
      </c>
      <c r="E15" s="36">
        <v>12615</v>
      </c>
      <c r="F15" s="36">
        <v>12615</v>
      </c>
      <c r="G15" s="36">
        <v>22310</v>
      </c>
      <c r="H15" s="36">
        <v>22310</v>
      </c>
      <c r="I15" s="36">
        <v>31978</v>
      </c>
      <c r="J15" s="36">
        <v>31978</v>
      </c>
      <c r="K15" s="36">
        <v>41631</v>
      </c>
      <c r="L15" s="36">
        <v>41631</v>
      </c>
      <c r="M15" s="36">
        <v>44584</v>
      </c>
      <c r="N15" s="36">
        <v>44584</v>
      </c>
      <c r="O15" s="36">
        <v>38579</v>
      </c>
      <c r="P15" s="36">
        <v>38579</v>
      </c>
      <c r="Q15" s="36">
        <v>28089</v>
      </c>
      <c r="R15" s="36">
        <v>28089</v>
      </c>
      <c r="S15" s="36">
        <v>24371</v>
      </c>
      <c r="T15" s="36">
        <v>24371</v>
      </c>
      <c r="U15" s="36">
        <v>15015</v>
      </c>
      <c r="V15" s="36">
        <v>15015</v>
      </c>
      <c r="W15" s="36">
        <v>13358</v>
      </c>
      <c r="X15" s="36">
        <v>13358</v>
      </c>
      <c r="Y15" s="36">
        <v>13358</v>
      </c>
      <c r="Z15" s="36">
        <v>13358</v>
      </c>
      <c r="AA15" s="36">
        <v>13361</v>
      </c>
      <c r="AB15" s="126"/>
      <c r="AC15" s="33"/>
    </row>
    <row r="16" spans="1:29" ht="18.75" hidden="1" outlineLevel="1" x14ac:dyDescent="0.2">
      <c r="A16" s="129"/>
      <c r="B16" s="37" t="s">
        <v>31</v>
      </c>
      <c r="C16" s="25">
        <f t="shared" ref="C16:AA16" si="3">C15-6203</f>
        <v>136</v>
      </c>
      <c r="D16" s="25">
        <f t="shared" si="3"/>
        <v>136</v>
      </c>
      <c r="E16" s="25">
        <f t="shared" si="3"/>
        <v>6412</v>
      </c>
      <c r="F16" s="25">
        <f t="shared" si="3"/>
        <v>6412</v>
      </c>
      <c r="G16" s="25">
        <f t="shared" si="3"/>
        <v>16107</v>
      </c>
      <c r="H16" s="25">
        <f t="shared" si="3"/>
        <v>16107</v>
      </c>
      <c r="I16" s="25">
        <f t="shared" si="3"/>
        <v>25775</v>
      </c>
      <c r="J16" s="25">
        <f t="shared" si="3"/>
        <v>25775</v>
      </c>
      <c r="K16" s="25">
        <f t="shared" si="3"/>
        <v>35428</v>
      </c>
      <c r="L16" s="25">
        <f t="shared" si="3"/>
        <v>35428</v>
      </c>
      <c r="M16" s="25">
        <f t="shared" si="3"/>
        <v>38381</v>
      </c>
      <c r="N16" s="25">
        <f t="shared" si="3"/>
        <v>38381</v>
      </c>
      <c r="O16" s="25">
        <f t="shared" si="3"/>
        <v>32376</v>
      </c>
      <c r="P16" s="25">
        <f t="shared" si="3"/>
        <v>32376</v>
      </c>
      <c r="Q16" s="25">
        <f t="shared" si="3"/>
        <v>21886</v>
      </c>
      <c r="R16" s="25">
        <f t="shared" si="3"/>
        <v>21886</v>
      </c>
      <c r="S16" s="25">
        <f t="shared" si="3"/>
        <v>18168</v>
      </c>
      <c r="T16" s="25">
        <f t="shared" si="3"/>
        <v>18168</v>
      </c>
      <c r="U16" s="25">
        <f t="shared" si="3"/>
        <v>8812</v>
      </c>
      <c r="V16" s="25">
        <f t="shared" si="3"/>
        <v>8812</v>
      </c>
      <c r="W16" s="25">
        <f t="shared" si="3"/>
        <v>7155</v>
      </c>
      <c r="X16" s="25">
        <f t="shared" si="3"/>
        <v>7155</v>
      </c>
      <c r="Y16" s="25">
        <f t="shared" si="3"/>
        <v>7155</v>
      </c>
      <c r="Z16" s="25">
        <f t="shared" si="3"/>
        <v>7155</v>
      </c>
      <c r="AA16" s="25">
        <f t="shared" si="3"/>
        <v>7158</v>
      </c>
      <c r="AB16" s="126"/>
      <c r="AC16" s="33"/>
    </row>
    <row r="17" spans="1:29" ht="25.5" hidden="1" outlineLevel="1" x14ac:dyDescent="0.2">
      <c r="A17" s="129"/>
      <c r="B17" s="38" t="s">
        <v>32</v>
      </c>
      <c r="C17" s="25">
        <f t="shared" ref="C17:AA17" si="4">46030-C15</f>
        <v>39691</v>
      </c>
      <c r="D17" s="25">
        <f t="shared" si="4"/>
        <v>39691</v>
      </c>
      <c r="E17" s="25">
        <f t="shared" si="4"/>
        <v>33415</v>
      </c>
      <c r="F17" s="25">
        <f t="shared" si="4"/>
        <v>33415</v>
      </c>
      <c r="G17" s="25">
        <f t="shared" si="4"/>
        <v>23720</v>
      </c>
      <c r="H17" s="25">
        <f t="shared" si="4"/>
        <v>23720</v>
      </c>
      <c r="I17" s="25">
        <f t="shared" si="4"/>
        <v>14052</v>
      </c>
      <c r="J17" s="25">
        <f t="shared" si="4"/>
        <v>14052</v>
      </c>
      <c r="K17" s="25">
        <f t="shared" si="4"/>
        <v>4399</v>
      </c>
      <c r="L17" s="25">
        <f t="shared" si="4"/>
        <v>4399</v>
      </c>
      <c r="M17" s="25">
        <f t="shared" si="4"/>
        <v>1446</v>
      </c>
      <c r="N17" s="25">
        <f t="shared" si="4"/>
        <v>1446</v>
      </c>
      <c r="O17" s="25">
        <f t="shared" si="4"/>
        <v>7451</v>
      </c>
      <c r="P17" s="25">
        <f t="shared" si="4"/>
        <v>7451</v>
      </c>
      <c r="Q17" s="25">
        <f t="shared" si="4"/>
        <v>17941</v>
      </c>
      <c r="R17" s="25">
        <f t="shared" si="4"/>
        <v>17941</v>
      </c>
      <c r="S17" s="25">
        <f t="shared" si="4"/>
        <v>21659</v>
      </c>
      <c r="T17" s="25">
        <f t="shared" si="4"/>
        <v>21659</v>
      </c>
      <c r="U17" s="25">
        <f t="shared" si="4"/>
        <v>31015</v>
      </c>
      <c r="V17" s="25">
        <f t="shared" si="4"/>
        <v>31015</v>
      </c>
      <c r="W17" s="25">
        <f t="shared" si="4"/>
        <v>32672</v>
      </c>
      <c r="X17" s="25">
        <f t="shared" si="4"/>
        <v>32672</v>
      </c>
      <c r="Y17" s="25">
        <f t="shared" si="4"/>
        <v>32672</v>
      </c>
      <c r="Z17" s="25">
        <f t="shared" si="4"/>
        <v>32672</v>
      </c>
      <c r="AA17" s="25">
        <f t="shared" si="4"/>
        <v>32669</v>
      </c>
      <c r="AB17" s="126"/>
      <c r="AC17" s="39"/>
    </row>
    <row r="18" spans="1:29" ht="18.75" hidden="1" outlineLevel="1" x14ac:dyDescent="0.2">
      <c r="A18" s="129"/>
      <c r="B18" s="37" t="s">
        <v>33</v>
      </c>
      <c r="C18" s="25">
        <f t="shared" ref="C18:AA18" si="5">C15*C19/1000</f>
        <v>5355.1871999999994</v>
      </c>
      <c r="D18" s="25">
        <f t="shared" si="5"/>
        <v>5355.1871999999994</v>
      </c>
      <c r="E18" s="25">
        <f t="shared" si="5"/>
        <v>10657.152</v>
      </c>
      <c r="F18" s="25">
        <f t="shared" si="5"/>
        <v>10657.152</v>
      </c>
      <c r="G18" s="25">
        <f t="shared" si="5"/>
        <v>18847.488000000001</v>
      </c>
      <c r="H18" s="25">
        <f t="shared" si="5"/>
        <v>18847.488000000001</v>
      </c>
      <c r="I18" s="25">
        <f t="shared" si="5"/>
        <v>27015.0144</v>
      </c>
      <c r="J18" s="25">
        <f t="shared" si="5"/>
        <v>27015.0144</v>
      </c>
      <c r="K18" s="25">
        <f t="shared" si="5"/>
        <v>35169.868799999997</v>
      </c>
      <c r="L18" s="25">
        <f t="shared" si="5"/>
        <v>35169.868799999997</v>
      </c>
      <c r="M18" s="25">
        <f t="shared" si="5"/>
        <v>37664.563199999997</v>
      </c>
      <c r="N18" s="25">
        <f t="shared" si="5"/>
        <v>37664.563199999997</v>
      </c>
      <c r="O18" s="25">
        <f t="shared" si="5"/>
        <v>32591.539199999999</v>
      </c>
      <c r="P18" s="25">
        <f t="shared" si="5"/>
        <v>32591.539199999999</v>
      </c>
      <c r="Q18" s="25">
        <f t="shared" si="5"/>
        <v>23729.587199999998</v>
      </c>
      <c r="R18" s="25">
        <f t="shared" si="5"/>
        <v>23729.587199999998</v>
      </c>
      <c r="S18" s="25">
        <f t="shared" si="5"/>
        <v>20588.620800000001</v>
      </c>
      <c r="T18" s="25">
        <f t="shared" si="5"/>
        <v>20588.620800000001</v>
      </c>
      <c r="U18" s="25">
        <f t="shared" si="5"/>
        <v>12684.672</v>
      </c>
      <c r="V18" s="25">
        <f t="shared" si="5"/>
        <v>12684.672</v>
      </c>
      <c r="W18" s="25">
        <f t="shared" si="5"/>
        <v>11284.838399999999</v>
      </c>
      <c r="X18" s="25">
        <f t="shared" si="5"/>
        <v>11284.838399999999</v>
      </c>
      <c r="Y18" s="25">
        <f t="shared" si="5"/>
        <v>11284.838399999999</v>
      </c>
      <c r="Z18" s="25">
        <f t="shared" si="5"/>
        <v>11284.838399999999</v>
      </c>
      <c r="AA18" s="25">
        <f t="shared" si="5"/>
        <v>11299.397700000001</v>
      </c>
      <c r="AB18" s="126"/>
      <c r="AC18" s="39"/>
    </row>
    <row r="19" spans="1:29" ht="32.25" hidden="1" outlineLevel="1" x14ac:dyDescent="0.2">
      <c r="A19" s="129"/>
      <c r="B19" s="40" t="s">
        <v>34</v>
      </c>
      <c r="C19" s="30">
        <v>844.8</v>
      </c>
      <c r="D19" s="30">
        <v>844.8</v>
      </c>
      <c r="E19" s="30">
        <v>844.8</v>
      </c>
      <c r="F19" s="30">
        <v>844.8</v>
      </c>
      <c r="G19" s="30">
        <v>844.8</v>
      </c>
      <c r="H19" s="30">
        <v>844.8</v>
      </c>
      <c r="I19" s="30">
        <v>844.8</v>
      </c>
      <c r="J19" s="30">
        <v>844.8</v>
      </c>
      <c r="K19" s="30">
        <v>844.8</v>
      </c>
      <c r="L19" s="30">
        <v>844.8</v>
      </c>
      <c r="M19" s="30">
        <v>844.8</v>
      </c>
      <c r="N19" s="30">
        <v>844.8</v>
      </c>
      <c r="O19" s="30">
        <v>844.8</v>
      </c>
      <c r="P19" s="30">
        <v>844.8</v>
      </c>
      <c r="Q19" s="30">
        <v>844.8</v>
      </c>
      <c r="R19" s="30">
        <v>844.8</v>
      </c>
      <c r="S19" s="30">
        <v>844.8</v>
      </c>
      <c r="T19" s="30">
        <v>844.8</v>
      </c>
      <c r="U19" s="30">
        <v>844.8</v>
      </c>
      <c r="V19" s="30">
        <v>844.8</v>
      </c>
      <c r="W19" s="30">
        <v>844.8</v>
      </c>
      <c r="X19" s="30">
        <v>844.8</v>
      </c>
      <c r="Y19" s="30">
        <v>844.8</v>
      </c>
      <c r="Z19" s="30">
        <v>844.8</v>
      </c>
      <c r="AA19" s="30">
        <v>845.7</v>
      </c>
      <c r="AB19" s="126"/>
      <c r="AC19" s="39"/>
    </row>
    <row r="20" spans="1:29" ht="22.5" hidden="1" outlineLevel="1" thickBot="1" x14ac:dyDescent="0.25">
      <c r="A20" s="129"/>
      <c r="B20" s="41" t="s">
        <v>35</v>
      </c>
      <c r="C20" s="42">
        <v>17.100000000000001</v>
      </c>
      <c r="D20" s="42">
        <v>17.100000000000001</v>
      </c>
      <c r="E20" s="42">
        <v>17.100000000000001</v>
      </c>
      <c r="F20" s="42">
        <v>17.100000000000001</v>
      </c>
      <c r="G20" s="42">
        <v>17.100000000000001</v>
      </c>
      <c r="H20" s="42">
        <v>17.100000000000001</v>
      </c>
      <c r="I20" s="42">
        <v>17.100000000000001</v>
      </c>
      <c r="J20" s="42">
        <v>17.100000000000001</v>
      </c>
      <c r="K20" s="42">
        <v>17.100000000000001</v>
      </c>
      <c r="L20" s="42">
        <v>17.100000000000001</v>
      </c>
      <c r="M20" s="42">
        <v>17.100000000000001</v>
      </c>
      <c r="N20" s="42">
        <v>17.100000000000001</v>
      </c>
      <c r="O20" s="42">
        <v>17.100000000000001</v>
      </c>
      <c r="P20" s="42">
        <v>17.100000000000001</v>
      </c>
      <c r="Q20" s="42">
        <v>17.100000000000001</v>
      </c>
      <c r="R20" s="42">
        <v>17.100000000000001</v>
      </c>
      <c r="S20" s="42">
        <v>17.100000000000001</v>
      </c>
      <c r="T20" s="42">
        <v>17.100000000000001</v>
      </c>
      <c r="U20" s="42">
        <v>17.100000000000001</v>
      </c>
      <c r="V20" s="42">
        <v>17.100000000000001</v>
      </c>
      <c r="W20" s="42">
        <v>17.100000000000001</v>
      </c>
      <c r="X20" s="42">
        <v>17.100000000000001</v>
      </c>
      <c r="Y20" s="42">
        <v>17.100000000000001</v>
      </c>
      <c r="Z20" s="42">
        <v>17.100000000000001</v>
      </c>
      <c r="AA20" s="42">
        <v>16.899999999999999</v>
      </c>
      <c r="AB20" s="127"/>
    </row>
    <row r="21" spans="1:29" ht="18.75" hidden="1" customHeight="1" outlineLevel="1" x14ac:dyDescent="0.2">
      <c r="A21" s="128" t="s">
        <v>37</v>
      </c>
      <c r="B21" s="43" t="s">
        <v>29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125">
        <f>AA25-C25</f>
        <v>0</v>
      </c>
    </row>
    <row r="22" spans="1:29" ht="18.75" hidden="1" outlineLevel="1" x14ac:dyDescent="0.2">
      <c r="A22" s="129"/>
      <c r="B22" s="23" t="s">
        <v>30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126"/>
    </row>
    <row r="23" spans="1:29" ht="18.75" hidden="1" outlineLevel="1" x14ac:dyDescent="0.2">
      <c r="A23" s="129"/>
      <c r="B23" s="24" t="s">
        <v>31</v>
      </c>
      <c r="C23" s="25">
        <f t="shared" ref="C23:AA23" si="6">C22-6204</f>
        <v>-6204</v>
      </c>
      <c r="D23" s="25">
        <f t="shared" si="6"/>
        <v>-6204</v>
      </c>
      <c r="E23" s="25">
        <f t="shared" si="6"/>
        <v>-6204</v>
      </c>
      <c r="F23" s="25">
        <f t="shared" si="6"/>
        <v>-6204</v>
      </c>
      <c r="G23" s="25">
        <f t="shared" si="6"/>
        <v>-6204</v>
      </c>
      <c r="H23" s="25">
        <f t="shared" si="6"/>
        <v>-6204</v>
      </c>
      <c r="I23" s="25">
        <f t="shared" si="6"/>
        <v>-6204</v>
      </c>
      <c r="J23" s="25">
        <f t="shared" si="6"/>
        <v>-6204</v>
      </c>
      <c r="K23" s="25">
        <f t="shared" si="6"/>
        <v>-6204</v>
      </c>
      <c r="L23" s="25">
        <f t="shared" si="6"/>
        <v>-6204</v>
      </c>
      <c r="M23" s="25">
        <f t="shared" si="6"/>
        <v>-6204</v>
      </c>
      <c r="N23" s="25">
        <f t="shared" si="6"/>
        <v>-6204</v>
      </c>
      <c r="O23" s="25">
        <f t="shared" si="6"/>
        <v>-6204</v>
      </c>
      <c r="P23" s="25">
        <f t="shared" si="6"/>
        <v>-6204</v>
      </c>
      <c r="Q23" s="25">
        <f t="shared" si="6"/>
        <v>-6204</v>
      </c>
      <c r="R23" s="25">
        <f t="shared" si="6"/>
        <v>-6204</v>
      </c>
      <c r="S23" s="25">
        <f t="shared" si="6"/>
        <v>-6204</v>
      </c>
      <c r="T23" s="25">
        <f t="shared" si="6"/>
        <v>-6204</v>
      </c>
      <c r="U23" s="25">
        <f t="shared" si="6"/>
        <v>-6204</v>
      </c>
      <c r="V23" s="25">
        <f t="shared" si="6"/>
        <v>-6204</v>
      </c>
      <c r="W23" s="25">
        <f t="shared" si="6"/>
        <v>-6204</v>
      </c>
      <c r="X23" s="25">
        <f t="shared" si="6"/>
        <v>-6204</v>
      </c>
      <c r="Y23" s="25">
        <f t="shared" si="6"/>
        <v>-6204</v>
      </c>
      <c r="Z23" s="25">
        <f t="shared" si="6"/>
        <v>-6204</v>
      </c>
      <c r="AA23" s="25">
        <f t="shared" si="6"/>
        <v>-6204</v>
      </c>
      <c r="AB23" s="126"/>
    </row>
    <row r="24" spans="1:29" ht="25.5" hidden="1" outlineLevel="1" x14ac:dyDescent="0.2">
      <c r="A24" s="129"/>
      <c r="B24" s="27" t="s">
        <v>32</v>
      </c>
      <c r="C24" s="25">
        <f t="shared" ref="C24:AA24" si="7">46028-C22</f>
        <v>46028</v>
      </c>
      <c r="D24" s="25">
        <f t="shared" si="7"/>
        <v>46028</v>
      </c>
      <c r="E24" s="25">
        <f t="shared" si="7"/>
        <v>46028</v>
      </c>
      <c r="F24" s="25">
        <f t="shared" si="7"/>
        <v>46028</v>
      </c>
      <c r="G24" s="25">
        <f t="shared" si="7"/>
        <v>46028</v>
      </c>
      <c r="H24" s="25">
        <f t="shared" si="7"/>
        <v>46028</v>
      </c>
      <c r="I24" s="25">
        <f t="shared" si="7"/>
        <v>46028</v>
      </c>
      <c r="J24" s="25">
        <f t="shared" si="7"/>
        <v>46028</v>
      </c>
      <c r="K24" s="25">
        <f t="shared" si="7"/>
        <v>46028</v>
      </c>
      <c r="L24" s="25">
        <f t="shared" si="7"/>
        <v>46028</v>
      </c>
      <c r="M24" s="25">
        <f t="shared" si="7"/>
        <v>46028</v>
      </c>
      <c r="N24" s="25">
        <f t="shared" si="7"/>
        <v>46028</v>
      </c>
      <c r="O24" s="25">
        <f t="shared" si="7"/>
        <v>46028</v>
      </c>
      <c r="P24" s="25">
        <f t="shared" si="7"/>
        <v>46028</v>
      </c>
      <c r="Q24" s="25">
        <f t="shared" si="7"/>
        <v>46028</v>
      </c>
      <c r="R24" s="25">
        <f t="shared" si="7"/>
        <v>46028</v>
      </c>
      <c r="S24" s="25">
        <f t="shared" si="7"/>
        <v>46028</v>
      </c>
      <c r="T24" s="25">
        <f t="shared" si="7"/>
        <v>46028</v>
      </c>
      <c r="U24" s="25">
        <f t="shared" si="7"/>
        <v>46028</v>
      </c>
      <c r="V24" s="25">
        <f t="shared" si="7"/>
        <v>46028</v>
      </c>
      <c r="W24" s="25">
        <f t="shared" si="7"/>
        <v>46028</v>
      </c>
      <c r="X24" s="25">
        <f t="shared" si="7"/>
        <v>46028</v>
      </c>
      <c r="Y24" s="25">
        <f t="shared" si="7"/>
        <v>46028</v>
      </c>
      <c r="Z24" s="25">
        <f t="shared" si="7"/>
        <v>46028</v>
      </c>
      <c r="AA24" s="25">
        <f t="shared" si="7"/>
        <v>46028</v>
      </c>
      <c r="AB24" s="126"/>
    </row>
    <row r="25" spans="1:29" ht="18.75" hidden="1" outlineLevel="1" x14ac:dyDescent="0.2">
      <c r="A25" s="129"/>
      <c r="B25" s="24" t="s">
        <v>33</v>
      </c>
      <c r="C25" s="25">
        <f t="shared" ref="C25:AA25" si="8">C22*C26/1000</f>
        <v>0</v>
      </c>
      <c r="D25" s="25">
        <f t="shared" si="8"/>
        <v>0</v>
      </c>
      <c r="E25" s="25">
        <f t="shared" si="8"/>
        <v>0</v>
      </c>
      <c r="F25" s="25">
        <f t="shared" si="8"/>
        <v>0</v>
      </c>
      <c r="G25" s="25">
        <f t="shared" si="8"/>
        <v>0</v>
      </c>
      <c r="H25" s="25">
        <f t="shared" si="8"/>
        <v>0</v>
      </c>
      <c r="I25" s="25">
        <f t="shared" si="8"/>
        <v>0</v>
      </c>
      <c r="J25" s="25">
        <f t="shared" si="8"/>
        <v>0</v>
      </c>
      <c r="K25" s="25">
        <f t="shared" si="8"/>
        <v>0</v>
      </c>
      <c r="L25" s="25">
        <f t="shared" si="8"/>
        <v>0</v>
      </c>
      <c r="M25" s="25">
        <f t="shared" si="8"/>
        <v>0</v>
      </c>
      <c r="N25" s="25">
        <f t="shared" si="8"/>
        <v>0</v>
      </c>
      <c r="O25" s="25">
        <f t="shared" si="8"/>
        <v>0</v>
      </c>
      <c r="P25" s="25">
        <f t="shared" si="8"/>
        <v>0</v>
      </c>
      <c r="Q25" s="25">
        <f t="shared" si="8"/>
        <v>0</v>
      </c>
      <c r="R25" s="25">
        <f t="shared" si="8"/>
        <v>0</v>
      </c>
      <c r="S25" s="25">
        <f t="shared" si="8"/>
        <v>0</v>
      </c>
      <c r="T25" s="25">
        <f t="shared" si="8"/>
        <v>0</v>
      </c>
      <c r="U25" s="25">
        <f t="shared" si="8"/>
        <v>0</v>
      </c>
      <c r="V25" s="25">
        <f t="shared" si="8"/>
        <v>0</v>
      </c>
      <c r="W25" s="25">
        <f t="shared" si="8"/>
        <v>0</v>
      </c>
      <c r="X25" s="25">
        <f t="shared" si="8"/>
        <v>0</v>
      </c>
      <c r="Y25" s="25">
        <f t="shared" si="8"/>
        <v>0</v>
      </c>
      <c r="Z25" s="25">
        <f t="shared" si="8"/>
        <v>0</v>
      </c>
      <c r="AA25" s="25">
        <f t="shared" si="8"/>
        <v>0</v>
      </c>
      <c r="AB25" s="126"/>
    </row>
    <row r="26" spans="1:29" ht="32.25" hidden="1" outlineLevel="1" x14ac:dyDescent="0.2">
      <c r="A26" s="129"/>
      <c r="B26" s="29" t="s">
        <v>34</v>
      </c>
      <c r="C26" s="30">
        <v>858.2</v>
      </c>
      <c r="D26" s="30">
        <v>858.2</v>
      </c>
      <c r="E26" s="30">
        <v>858.2</v>
      </c>
      <c r="F26" s="30">
        <v>858.2</v>
      </c>
      <c r="G26" s="30">
        <v>858.2</v>
      </c>
      <c r="H26" s="30">
        <v>858.2</v>
      </c>
      <c r="I26" s="30">
        <v>858.2</v>
      </c>
      <c r="J26" s="30">
        <v>858.2</v>
      </c>
      <c r="K26" s="30">
        <v>858.2</v>
      </c>
      <c r="L26" s="30">
        <v>858.2</v>
      </c>
      <c r="M26" s="30">
        <v>858.2</v>
      </c>
      <c r="N26" s="30">
        <v>858.2</v>
      </c>
      <c r="O26" s="30">
        <v>858.2</v>
      </c>
      <c r="P26" s="30">
        <v>858.2</v>
      </c>
      <c r="Q26" s="30">
        <v>858.2</v>
      </c>
      <c r="R26" s="30">
        <v>858.2</v>
      </c>
      <c r="S26" s="30">
        <v>858.2</v>
      </c>
      <c r="T26" s="30">
        <v>858.2</v>
      </c>
      <c r="U26" s="30">
        <v>858.2</v>
      </c>
      <c r="V26" s="30">
        <v>858.2</v>
      </c>
      <c r="W26" s="30">
        <v>858.2</v>
      </c>
      <c r="X26" s="30">
        <v>858.2</v>
      </c>
      <c r="Y26" s="30">
        <v>858.2</v>
      </c>
      <c r="Z26" s="30">
        <v>858.2</v>
      </c>
      <c r="AA26" s="30">
        <v>858.2</v>
      </c>
      <c r="AB26" s="126"/>
    </row>
    <row r="27" spans="1:29" ht="22.5" hidden="1" outlineLevel="1" thickBot="1" x14ac:dyDescent="0.25">
      <c r="A27" s="129"/>
      <c r="B27" s="44" t="s">
        <v>35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127"/>
    </row>
    <row r="28" spans="1:29" ht="19.5" hidden="1" customHeight="1" outlineLevel="1" x14ac:dyDescent="0.2">
      <c r="A28" s="128" t="s">
        <v>38</v>
      </c>
      <c r="B28" s="20" t="s">
        <v>29</v>
      </c>
      <c r="C28" s="21">
        <v>15424</v>
      </c>
      <c r="D28" s="21">
        <v>15424</v>
      </c>
      <c r="E28" s="21">
        <v>15424</v>
      </c>
      <c r="F28" s="21">
        <v>15424</v>
      </c>
      <c r="G28" s="21">
        <v>15424</v>
      </c>
      <c r="H28" s="21">
        <v>15424</v>
      </c>
      <c r="I28" s="21">
        <v>15424</v>
      </c>
      <c r="J28" s="21">
        <v>15424</v>
      </c>
      <c r="K28" s="21">
        <v>15424</v>
      </c>
      <c r="L28" s="21">
        <v>15424</v>
      </c>
      <c r="M28" s="21">
        <v>15424</v>
      </c>
      <c r="N28" s="21">
        <v>15424</v>
      </c>
      <c r="O28" s="21">
        <v>15424</v>
      </c>
      <c r="P28" s="21">
        <v>15424</v>
      </c>
      <c r="Q28" s="21">
        <v>15424</v>
      </c>
      <c r="R28" s="21">
        <v>15424</v>
      </c>
      <c r="S28" s="21">
        <v>15424</v>
      </c>
      <c r="T28" s="21">
        <v>15424</v>
      </c>
      <c r="U28" s="21">
        <v>15424</v>
      </c>
      <c r="V28" s="21">
        <v>15424</v>
      </c>
      <c r="W28" s="21">
        <v>15424</v>
      </c>
      <c r="X28" s="21">
        <v>15424</v>
      </c>
      <c r="Y28" s="21">
        <v>15424</v>
      </c>
      <c r="Z28" s="21">
        <v>15424</v>
      </c>
      <c r="AA28" s="21">
        <v>15424</v>
      </c>
      <c r="AB28" s="125">
        <f>AA32-C32</f>
        <v>-53.284800000001269</v>
      </c>
    </row>
    <row r="29" spans="1:29" ht="18.75" hidden="1" outlineLevel="1" x14ac:dyDescent="0.2">
      <c r="A29" s="129"/>
      <c r="B29" s="23" t="s">
        <v>30</v>
      </c>
      <c r="C29" s="36">
        <v>44404</v>
      </c>
      <c r="D29" s="36">
        <v>44404</v>
      </c>
      <c r="E29" s="36">
        <v>44404</v>
      </c>
      <c r="F29" s="36">
        <v>44404</v>
      </c>
      <c r="G29" s="36">
        <v>44404</v>
      </c>
      <c r="H29" s="36">
        <v>44404</v>
      </c>
      <c r="I29" s="36">
        <v>44404</v>
      </c>
      <c r="J29" s="36">
        <v>44404</v>
      </c>
      <c r="K29" s="36">
        <v>44404</v>
      </c>
      <c r="L29" s="36">
        <v>44404</v>
      </c>
      <c r="M29" s="36">
        <v>44404</v>
      </c>
      <c r="N29" s="36">
        <v>44404</v>
      </c>
      <c r="O29" s="36">
        <v>44404</v>
      </c>
      <c r="P29" s="36">
        <v>44404</v>
      </c>
      <c r="Q29" s="36">
        <v>44404</v>
      </c>
      <c r="R29" s="36">
        <v>44404</v>
      </c>
      <c r="S29" s="36">
        <v>44404</v>
      </c>
      <c r="T29" s="36">
        <v>44404</v>
      </c>
      <c r="U29" s="36">
        <v>44404</v>
      </c>
      <c r="V29" s="36">
        <v>44404</v>
      </c>
      <c r="W29" s="36">
        <v>44404</v>
      </c>
      <c r="X29" s="36">
        <v>44404</v>
      </c>
      <c r="Y29" s="36">
        <v>44404</v>
      </c>
      <c r="Z29" s="36">
        <v>44404</v>
      </c>
      <c r="AA29" s="36">
        <v>44404</v>
      </c>
      <c r="AB29" s="126"/>
    </row>
    <row r="30" spans="1:29" ht="18.75" hidden="1" outlineLevel="1" x14ac:dyDescent="0.2">
      <c r="A30" s="129"/>
      <c r="B30" s="24" t="s">
        <v>31</v>
      </c>
      <c r="C30" s="25">
        <f t="shared" ref="C30:AA30" si="9">C29-6199</f>
        <v>38205</v>
      </c>
      <c r="D30" s="25">
        <f t="shared" si="9"/>
        <v>38205</v>
      </c>
      <c r="E30" s="25">
        <f t="shared" si="9"/>
        <v>38205</v>
      </c>
      <c r="F30" s="25">
        <f t="shared" si="9"/>
        <v>38205</v>
      </c>
      <c r="G30" s="25">
        <f t="shared" si="9"/>
        <v>38205</v>
      </c>
      <c r="H30" s="25">
        <f t="shared" si="9"/>
        <v>38205</v>
      </c>
      <c r="I30" s="25">
        <f t="shared" si="9"/>
        <v>38205</v>
      </c>
      <c r="J30" s="25">
        <f t="shared" si="9"/>
        <v>38205</v>
      </c>
      <c r="K30" s="25">
        <f t="shared" si="9"/>
        <v>38205</v>
      </c>
      <c r="L30" s="25">
        <f t="shared" si="9"/>
        <v>38205</v>
      </c>
      <c r="M30" s="25">
        <f t="shared" si="9"/>
        <v>38205</v>
      </c>
      <c r="N30" s="25">
        <f t="shared" si="9"/>
        <v>38205</v>
      </c>
      <c r="O30" s="25">
        <f t="shared" si="9"/>
        <v>38205</v>
      </c>
      <c r="P30" s="25">
        <f t="shared" si="9"/>
        <v>38205</v>
      </c>
      <c r="Q30" s="25">
        <f t="shared" si="9"/>
        <v>38205</v>
      </c>
      <c r="R30" s="25">
        <f t="shared" si="9"/>
        <v>38205</v>
      </c>
      <c r="S30" s="25">
        <f t="shared" si="9"/>
        <v>38205</v>
      </c>
      <c r="T30" s="25">
        <f t="shared" si="9"/>
        <v>38205</v>
      </c>
      <c r="U30" s="25">
        <f t="shared" si="9"/>
        <v>38205</v>
      </c>
      <c r="V30" s="25">
        <f t="shared" si="9"/>
        <v>38205</v>
      </c>
      <c r="W30" s="25">
        <f t="shared" si="9"/>
        <v>38205</v>
      </c>
      <c r="X30" s="25">
        <f t="shared" si="9"/>
        <v>38205</v>
      </c>
      <c r="Y30" s="25">
        <f t="shared" si="9"/>
        <v>38205</v>
      </c>
      <c r="Z30" s="25">
        <f t="shared" si="9"/>
        <v>38205</v>
      </c>
      <c r="AA30" s="25">
        <f t="shared" si="9"/>
        <v>38205</v>
      </c>
      <c r="AB30" s="126"/>
    </row>
    <row r="31" spans="1:29" ht="25.5" hidden="1" outlineLevel="1" x14ac:dyDescent="0.2">
      <c r="A31" s="129"/>
      <c r="B31" s="27" t="s">
        <v>32</v>
      </c>
      <c r="C31" s="25">
        <f t="shared" ref="C31:AA31" si="10">45980-C29</f>
        <v>1576</v>
      </c>
      <c r="D31" s="25">
        <f t="shared" si="10"/>
        <v>1576</v>
      </c>
      <c r="E31" s="25">
        <f t="shared" si="10"/>
        <v>1576</v>
      </c>
      <c r="F31" s="25">
        <f t="shared" si="10"/>
        <v>1576</v>
      </c>
      <c r="G31" s="25">
        <f t="shared" si="10"/>
        <v>1576</v>
      </c>
      <c r="H31" s="25">
        <f t="shared" si="10"/>
        <v>1576</v>
      </c>
      <c r="I31" s="25">
        <f t="shared" si="10"/>
        <v>1576</v>
      </c>
      <c r="J31" s="25">
        <f t="shared" si="10"/>
        <v>1576</v>
      </c>
      <c r="K31" s="25">
        <f t="shared" si="10"/>
        <v>1576</v>
      </c>
      <c r="L31" s="25">
        <f t="shared" si="10"/>
        <v>1576</v>
      </c>
      <c r="M31" s="25">
        <f t="shared" si="10"/>
        <v>1576</v>
      </c>
      <c r="N31" s="25">
        <f t="shared" si="10"/>
        <v>1576</v>
      </c>
      <c r="O31" s="25">
        <f t="shared" si="10"/>
        <v>1576</v>
      </c>
      <c r="P31" s="25">
        <f t="shared" si="10"/>
        <v>1576</v>
      </c>
      <c r="Q31" s="25">
        <f t="shared" si="10"/>
        <v>1576</v>
      </c>
      <c r="R31" s="25">
        <f t="shared" si="10"/>
        <v>1576</v>
      </c>
      <c r="S31" s="25">
        <f t="shared" si="10"/>
        <v>1576</v>
      </c>
      <c r="T31" s="25">
        <f t="shared" si="10"/>
        <v>1576</v>
      </c>
      <c r="U31" s="25">
        <f t="shared" si="10"/>
        <v>1576</v>
      </c>
      <c r="V31" s="25">
        <f t="shared" si="10"/>
        <v>1576</v>
      </c>
      <c r="W31" s="25">
        <f t="shared" si="10"/>
        <v>1576</v>
      </c>
      <c r="X31" s="25">
        <f t="shared" si="10"/>
        <v>1576</v>
      </c>
      <c r="Y31" s="25">
        <f t="shared" si="10"/>
        <v>1576</v>
      </c>
      <c r="Z31" s="25">
        <f t="shared" si="10"/>
        <v>1576</v>
      </c>
      <c r="AA31" s="25">
        <f t="shared" si="10"/>
        <v>1576</v>
      </c>
      <c r="AB31" s="126"/>
    </row>
    <row r="32" spans="1:29" ht="18.75" hidden="1" outlineLevel="1" x14ac:dyDescent="0.2">
      <c r="A32" s="129"/>
      <c r="B32" s="24" t="s">
        <v>33</v>
      </c>
      <c r="C32" s="25">
        <f t="shared" ref="C32:AA32" si="11">C29*C33/1000</f>
        <v>37499.178</v>
      </c>
      <c r="D32" s="25">
        <f t="shared" si="11"/>
        <v>37499.178</v>
      </c>
      <c r="E32" s="25">
        <f t="shared" si="11"/>
        <v>37499.178</v>
      </c>
      <c r="F32" s="25">
        <f t="shared" si="11"/>
        <v>37499.178</v>
      </c>
      <c r="G32" s="25">
        <f t="shared" si="11"/>
        <v>37499.178</v>
      </c>
      <c r="H32" s="25">
        <f t="shared" si="11"/>
        <v>37499.178</v>
      </c>
      <c r="I32" s="25">
        <f t="shared" si="11"/>
        <v>37499.178</v>
      </c>
      <c r="J32" s="25">
        <f t="shared" si="11"/>
        <v>37499.178</v>
      </c>
      <c r="K32" s="25">
        <f t="shared" si="11"/>
        <v>37499.178</v>
      </c>
      <c r="L32" s="25">
        <f t="shared" si="11"/>
        <v>37499.178</v>
      </c>
      <c r="M32" s="25">
        <f t="shared" si="11"/>
        <v>37499.178</v>
      </c>
      <c r="N32" s="25">
        <f t="shared" si="11"/>
        <v>37499.178</v>
      </c>
      <c r="O32" s="25">
        <f t="shared" si="11"/>
        <v>37499.178</v>
      </c>
      <c r="P32" s="25">
        <f t="shared" si="11"/>
        <v>37499.178</v>
      </c>
      <c r="Q32" s="25">
        <f t="shared" si="11"/>
        <v>37499.178</v>
      </c>
      <c r="R32" s="25">
        <f t="shared" si="11"/>
        <v>37499.178</v>
      </c>
      <c r="S32" s="25">
        <f t="shared" si="11"/>
        <v>37499.178</v>
      </c>
      <c r="T32" s="25">
        <f t="shared" si="11"/>
        <v>37499.178</v>
      </c>
      <c r="U32" s="25">
        <f t="shared" si="11"/>
        <v>37499.178</v>
      </c>
      <c r="V32" s="25">
        <f t="shared" si="11"/>
        <v>37499.178</v>
      </c>
      <c r="W32" s="25">
        <f t="shared" si="11"/>
        <v>37499.178</v>
      </c>
      <c r="X32" s="25">
        <f t="shared" si="11"/>
        <v>37499.178</v>
      </c>
      <c r="Y32" s="25">
        <f t="shared" si="11"/>
        <v>37499.178</v>
      </c>
      <c r="Z32" s="25">
        <f t="shared" si="11"/>
        <v>37499.178</v>
      </c>
      <c r="AA32" s="25">
        <f t="shared" si="11"/>
        <v>37445.893199999999</v>
      </c>
      <c r="AB32" s="126"/>
    </row>
    <row r="33" spans="1:28" ht="32.25" hidden="1" outlineLevel="1" x14ac:dyDescent="0.2">
      <c r="A33" s="129"/>
      <c r="B33" s="29" t="s">
        <v>34</v>
      </c>
      <c r="C33" s="30">
        <v>844.5</v>
      </c>
      <c r="D33" s="30">
        <v>844.5</v>
      </c>
      <c r="E33" s="30">
        <v>844.5</v>
      </c>
      <c r="F33" s="30">
        <v>844.5</v>
      </c>
      <c r="G33" s="30">
        <v>844.5</v>
      </c>
      <c r="H33" s="30">
        <v>844.5</v>
      </c>
      <c r="I33" s="30">
        <v>844.5</v>
      </c>
      <c r="J33" s="30">
        <v>844.5</v>
      </c>
      <c r="K33" s="30">
        <v>844.5</v>
      </c>
      <c r="L33" s="30">
        <v>844.5</v>
      </c>
      <c r="M33" s="30">
        <v>844.5</v>
      </c>
      <c r="N33" s="30">
        <v>844.5</v>
      </c>
      <c r="O33" s="30">
        <v>844.5</v>
      </c>
      <c r="P33" s="30">
        <v>844.5</v>
      </c>
      <c r="Q33" s="30">
        <v>844.5</v>
      </c>
      <c r="R33" s="30">
        <v>844.5</v>
      </c>
      <c r="S33" s="30">
        <v>844.5</v>
      </c>
      <c r="T33" s="30">
        <v>844.5</v>
      </c>
      <c r="U33" s="30">
        <v>844.5</v>
      </c>
      <c r="V33" s="30">
        <v>844.5</v>
      </c>
      <c r="W33" s="30">
        <v>844.5</v>
      </c>
      <c r="X33" s="30">
        <v>844.5</v>
      </c>
      <c r="Y33" s="30">
        <v>844.5</v>
      </c>
      <c r="Z33" s="30">
        <v>844.5</v>
      </c>
      <c r="AA33" s="30">
        <v>843.3</v>
      </c>
      <c r="AB33" s="126"/>
    </row>
    <row r="34" spans="1:28" ht="22.5" hidden="1" outlineLevel="1" thickBot="1" x14ac:dyDescent="0.25">
      <c r="A34" s="129"/>
      <c r="B34" s="29" t="s">
        <v>35</v>
      </c>
      <c r="C34" s="32">
        <v>17</v>
      </c>
      <c r="D34" s="32">
        <v>17</v>
      </c>
      <c r="E34" s="32">
        <v>17</v>
      </c>
      <c r="F34" s="32">
        <v>17</v>
      </c>
      <c r="G34" s="32">
        <v>17</v>
      </c>
      <c r="H34" s="32">
        <v>17</v>
      </c>
      <c r="I34" s="32">
        <v>17</v>
      </c>
      <c r="J34" s="32">
        <v>17</v>
      </c>
      <c r="K34" s="32">
        <v>17</v>
      </c>
      <c r="L34" s="32">
        <v>17</v>
      </c>
      <c r="M34" s="32">
        <v>17</v>
      </c>
      <c r="N34" s="32">
        <v>17</v>
      </c>
      <c r="O34" s="32">
        <v>17</v>
      </c>
      <c r="P34" s="32">
        <v>17</v>
      </c>
      <c r="Q34" s="32">
        <v>17</v>
      </c>
      <c r="R34" s="32">
        <v>17</v>
      </c>
      <c r="S34" s="32">
        <v>17</v>
      </c>
      <c r="T34" s="32">
        <v>17</v>
      </c>
      <c r="U34" s="32">
        <v>17</v>
      </c>
      <c r="V34" s="32">
        <v>17</v>
      </c>
      <c r="W34" s="32">
        <v>17</v>
      </c>
      <c r="X34" s="32">
        <v>17</v>
      </c>
      <c r="Y34" s="32">
        <v>17</v>
      </c>
      <c r="Z34" s="32">
        <v>17</v>
      </c>
      <c r="AA34" s="32">
        <v>17.100000000000001</v>
      </c>
      <c r="AB34" s="127"/>
    </row>
    <row r="35" spans="1:28" ht="18.75" hidden="1" customHeight="1" outlineLevel="1" x14ac:dyDescent="0.2">
      <c r="A35" s="128" t="s">
        <v>39</v>
      </c>
      <c r="B35" s="20" t="s">
        <v>29</v>
      </c>
      <c r="C35" s="21">
        <v>2293</v>
      </c>
      <c r="D35" s="21">
        <v>2293</v>
      </c>
      <c r="E35" s="21">
        <v>2293</v>
      </c>
      <c r="F35" s="21">
        <v>2293</v>
      </c>
      <c r="G35" s="21">
        <v>2293</v>
      </c>
      <c r="H35" s="21">
        <v>2293</v>
      </c>
      <c r="I35" s="21">
        <v>2293</v>
      </c>
      <c r="J35" s="21">
        <v>2293</v>
      </c>
      <c r="K35" s="21">
        <v>2293</v>
      </c>
      <c r="L35" s="21">
        <v>2293</v>
      </c>
      <c r="M35" s="21">
        <v>4211</v>
      </c>
      <c r="N35" s="21">
        <v>4211</v>
      </c>
      <c r="O35" s="21">
        <v>7560</v>
      </c>
      <c r="P35" s="21">
        <v>7560</v>
      </c>
      <c r="Q35" s="21">
        <v>10920</v>
      </c>
      <c r="R35" s="21">
        <v>10920</v>
      </c>
      <c r="S35" s="21">
        <v>12180</v>
      </c>
      <c r="T35" s="21">
        <v>12180</v>
      </c>
      <c r="U35" s="21">
        <v>10225</v>
      </c>
      <c r="V35" s="21">
        <v>10225</v>
      </c>
      <c r="W35" s="21">
        <v>10210</v>
      </c>
      <c r="X35" s="21">
        <v>10210</v>
      </c>
      <c r="Y35" s="21">
        <v>9970</v>
      </c>
      <c r="Z35" s="21">
        <v>9970</v>
      </c>
      <c r="AA35" s="21">
        <v>9730</v>
      </c>
      <c r="AB35" s="125">
        <f>AA39-C39</f>
        <v>18177.7255</v>
      </c>
    </row>
    <row r="36" spans="1:28" ht="18.75" hidden="1" outlineLevel="1" x14ac:dyDescent="0.2">
      <c r="A36" s="129"/>
      <c r="B36" s="23" t="s">
        <v>30</v>
      </c>
      <c r="C36" s="36">
        <v>6457</v>
      </c>
      <c r="D36" s="36">
        <v>6457</v>
      </c>
      <c r="E36" s="36">
        <v>6457</v>
      </c>
      <c r="F36" s="36">
        <v>6457</v>
      </c>
      <c r="G36" s="36">
        <v>6457</v>
      </c>
      <c r="H36" s="36">
        <v>6457</v>
      </c>
      <c r="I36" s="36">
        <v>6457</v>
      </c>
      <c r="J36" s="36">
        <v>6457</v>
      </c>
      <c r="K36" s="36">
        <v>6457</v>
      </c>
      <c r="L36" s="36">
        <v>6457</v>
      </c>
      <c r="M36" s="36">
        <v>11995</v>
      </c>
      <c r="N36" s="36">
        <v>11995</v>
      </c>
      <c r="O36" s="36">
        <v>21666</v>
      </c>
      <c r="P36" s="36">
        <v>21666</v>
      </c>
      <c r="Q36" s="36">
        <v>31373</v>
      </c>
      <c r="R36" s="36">
        <v>31373</v>
      </c>
      <c r="S36" s="36">
        <v>35016</v>
      </c>
      <c r="T36" s="36">
        <v>35016</v>
      </c>
      <c r="U36" s="36">
        <v>29364</v>
      </c>
      <c r="V36" s="36">
        <v>29364</v>
      </c>
      <c r="W36" s="36">
        <v>29321</v>
      </c>
      <c r="X36" s="36">
        <v>29321</v>
      </c>
      <c r="Y36" s="36">
        <v>28628</v>
      </c>
      <c r="Z36" s="36">
        <v>28628</v>
      </c>
      <c r="AA36" s="36">
        <v>27934</v>
      </c>
      <c r="AB36" s="126"/>
    </row>
    <row r="37" spans="1:28" ht="18.75" hidden="1" outlineLevel="1" x14ac:dyDescent="0.2">
      <c r="A37" s="129"/>
      <c r="B37" s="24" t="s">
        <v>31</v>
      </c>
      <c r="C37" s="25">
        <f t="shared" ref="C37:AA37" si="12">C36-6198</f>
        <v>259</v>
      </c>
      <c r="D37" s="25">
        <f t="shared" si="12"/>
        <v>259</v>
      </c>
      <c r="E37" s="25">
        <f t="shared" si="12"/>
        <v>259</v>
      </c>
      <c r="F37" s="25">
        <f t="shared" si="12"/>
        <v>259</v>
      </c>
      <c r="G37" s="25">
        <f t="shared" si="12"/>
        <v>259</v>
      </c>
      <c r="H37" s="25">
        <f t="shared" si="12"/>
        <v>259</v>
      </c>
      <c r="I37" s="25">
        <f t="shared" si="12"/>
        <v>259</v>
      </c>
      <c r="J37" s="25">
        <f t="shared" si="12"/>
        <v>259</v>
      </c>
      <c r="K37" s="25">
        <f t="shared" si="12"/>
        <v>259</v>
      </c>
      <c r="L37" s="25">
        <f t="shared" si="12"/>
        <v>259</v>
      </c>
      <c r="M37" s="25">
        <f t="shared" si="12"/>
        <v>5797</v>
      </c>
      <c r="N37" s="25">
        <f t="shared" si="12"/>
        <v>5797</v>
      </c>
      <c r="O37" s="25">
        <f t="shared" si="12"/>
        <v>15468</v>
      </c>
      <c r="P37" s="25">
        <f t="shared" si="12"/>
        <v>15468</v>
      </c>
      <c r="Q37" s="25">
        <f t="shared" si="12"/>
        <v>25175</v>
      </c>
      <c r="R37" s="25">
        <f t="shared" si="12"/>
        <v>25175</v>
      </c>
      <c r="S37" s="25">
        <f t="shared" si="12"/>
        <v>28818</v>
      </c>
      <c r="T37" s="25">
        <f t="shared" si="12"/>
        <v>28818</v>
      </c>
      <c r="U37" s="25">
        <f t="shared" si="12"/>
        <v>23166</v>
      </c>
      <c r="V37" s="25">
        <f t="shared" si="12"/>
        <v>23166</v>
      </c>
      <c r="W37" s="25">
        <f t="shared" si="12"/>
        <v>23123</v>
      </c>
      <c r="X37" s="25">
        <f t="shared" si="12"/>
        <v>23123</v>
      </c>
      <c r="Y37" s="25">
        <f t="shared" si="12"/>
        <v>22430</v>
      </c>
      <c r="Z37" s="25">
        <f t="shared" si="12"/>
        <v>22430</v>
      </c>
      <c r="AA37" s="25">
        <f t="shared" si="12"/>
        <v>21736</v>
      </c>
      <c r="AB37" s="126"/>
    </row>
    <row r="38" spans="1:28" ht="25.5" hidden="1" outlineLevel="1" x14ac:dyDescent="0.2">
      <c r="A38" s="129"/>
      <c r="B38" s="27" t="s">
        <v>32</v>
      </c>
      <c r="C38" s="25">
        <f t="shared" ref="C38:AA38" si="13">45979-C36</f>
        <v>39522</v>
      </c>
      <c r="D38" s="25">
        <f t="shared" si="13"/>
        <v>39522</v>
      </c>
      <c r="E38" s="25">
        <f t="shared" si="13"/>
        <v>39522</v>
      </c>
      <c r="F38" s="25">
        <f t="shared" si="13"/>
        <v>39522</v>
      </c>
      <c r="G38" s="25">
        <f t="shared" si="13"/>
        <v>39522</v>
      </c>
      <c r="H38" s="25">
        <f t="shared" si="13"/>
        <v>39522</v>
      </c>
      <c r="I38" s="25">
        <f t="shared" si="13"/>
        <v>39522</v>
      </c>
      <c r="J38" s="25">
        <f t="shared" si="13"/>
        <v>39522</v>
      </c>
      <c r="K38" s="25">
        <f t="shared" si="13"/>
        <v>39522</v>
      </c>
      <c r="L38" s="25">
        <f t="shared" si="13"/>
        <v>39522</v>
      </c>
      <c r="M38" s="25">
        <f t="shared" si="13"/>
        <v>33984</v>
      </c>
      <c r="N38" s="25">
        <f t="shared" si="13"/>
        <v>33984</v>
      </c>
      <c r="O38" s="25">
        <f t="shared" si="13"/>
        <v>24313</v>
      </c>
      <c r="P38" s="25">
        <f t="shared" si="13"/>
        <v>24313</v>
      </c>
      <c r="Q38" s="25">
        <f t="shared" si="13"/>
        <v>14606</v>
      </c>
      <c r="R38" s="25">
        <f t="shared" si="13"/>
        <v>14606</v>
      </c>
      <c r="S38" s="25">
        <f t="shared" si="13"/>
        <v>10963</v>
      </c>
      <c r="T38" s="25">
        <f t="shared" si="13"/>
        <v>10963</v>
      </c>
      <c r="U38" s="25">
        <f t="shared" si="13"/>
        <v>16615</v>
      </c>
      <c r="V38" s="25">
        <f t="shared" si="13"/>
        <v>16615</v>
      </c>
      <c r="W38" s="25">
        <f t="shared" si="13"/>
        <v>16658</v>
      </c>
      <c r="X38" s="25">
        <f t="shared" si="13"/>
        <v>16658</v>
      </c>
      <c r="Y38" s="25">
        <f t="shared" si="13"/>
        <v>17351</v>
      </c>
      <c r="Z38" s="25">
        <f t="shared" si="13"/>
        <v>17351</v>
      </c>
      <c r="AA38" s="25">
        <f t="shared" si="13"/>
        <v>18045</v>
      </c>
      <c r="AB38" s="126"/>
    </row>
    <row r="39" spans="1:28" ht="18.75" hidden="1" outlineLevel="1" x14ac:dyDescent="0.2">
      <c r="A39" s="129"/>
      <c r="B39" s="24" t="s">
        <v>33</v>
      </c>
      <c r="C39" s="25">
        <f t="shared" ref="C39:AA39" si="14">C36*C40/1000</f>
        <v>5451.6450999999997</v>
      </c>
      <c r="D39" s="25">
        <f t="shared" si="14"/>
        <v>5451.6450999999997</v>
      </c>
      <c r="E39" s="25">
        <f t="shared" si="14"/>
        <v>5451.6450999999997</v>
      </c>
      <c r="F39" s="25">
        <f t="shared" si="14"/>
        <v>5451.6450999999997</v>
      </c>
      <c r="G39" s="25">
        <f t="shared" si="14"/>
        <v>5451.6450999999997</v>
      </c>
      <c r="H39" s="25">
        <f t="shared" si="14"/>
        <v>5451.6450999999997</v>
      </c>
      <c r="I39" s="25">
        <f t="shared" si="14"/>
        <v>5451.6450999999997</v>
      </c>
      <c r="J39" s="25">
        <f t="shared" si="14"/>
        <v>5451.6450999999997</v>
      </c>
      <c r="K39" s="25">
        <f t="shared" si="14"/>
        <v>5451.6450999999997</v>
      </c>
      <c r="L39" s="25">
        <f t="shared" si="14"/>
        <v>5451.6450999999997</v>
      </c>
      <c r="M39" s="25">
        <f t="shared" si="14"/>
        <v>10127.378500000001</v>
      </c>
      <c r="N39" s="25">
        <f t="shared" si="14"/>
        <v>10127.378500000001</v>
      </c>
      <c r="O39" s="25">
        <f t="shared" si="14"/>
        <v>18292.603800000001</v>
      </c>
      <c r="P39" s="25">
        <f t="shared" si="14"/>
        <v>18292.603800000001</v>
      </c>
      <c r="Q39" s="25">
        <f t="shared" si="14"/>
        <v>26488.223899999997</v>
      </c>
      <c r="R39" s="25">
        <f t="shared" si="14"/>
        <v>26488.223899999997</v>
      </c>
      <c r="S39" s="25">
        <f t="shared" si="14"/>
        <v>29564.008799999996</v>
      </c>
      <c r="T39" s="25">
        <f t="shared" si="14"/>
        <v>29564.008799999996</v>
      </c>
      <c r="U39" s="25">
        <f t="shared" si="14"/>
        <v>24792.0252</v>
      </c>
      <c r="V39" s="25">
        <f t="shared" si="14"/>
        <v>24792.0252</v>
      </c>
      <c r="W39" s="25">
        <f t="shared" si="14"/>
        <v>24755.720299999997</v>
      </c>
      <c r="X39" s="25">
        <f t="shared" si="14"/>
        <v>24755.720299999997</v>
      </c>
      <c r="Y39" s="25">
        <f t="shared" si="14"/>
        <v>24170.6204</v>
      </c>
      <c r="Z39" s="25">
        <f t="shared" si="14"/>
        <v>24170.6204</v>
      </c>
      <c r="AA39" s="25">
        <f t="shared" si="14"/>
        <v>23629.370599999998</v>
      </c>
      <c r="AB39" s="126"/>
    </row>
    <row r="40" spans="1:28" ht="32.25" hidden="1" outlineLevel="1" x14ac:dyDescent="0.2">
      <c r="A40" s="129"/>
      <c r="B40" s="29" t="s">
        <v>34</v>
      </c>
      <c r="C40" s="30">
        <v>844.3</v>
      </c>
      <c r="D40" s="30">
        <v>844.3</v>
      </c>
      <c r="E40" s="30">
        <v>844.3</v>
      </c>
      <c r="F40" s="30">
        <v>844.3</v>
      </c>
      <c r="G40" s="30">
        <v>844.3</v>
      </c>
      <c r="H40" s="30">
        <v>844.3</v>
      </c>
      <c r="I40" s="30">
        <v>844.3</v>
      </c>
      <c r="J40" s="30">
        <v>844.3</v>
      </c>
      <c r="K40" s="30">
        <v>844.3</v>
      </c>
      <c r="L40" s="30">
        <v>844.3</v>
      </c>
      <c r="M40" s="30">
        <v>844.3</v>
      </c>
      <c r="N40" s="30">
        <v>844.3</v>
      </c>
      <c r="O40" s="30">
        <v>844.3</v>
      </c>
      <c r="P40" s="30">
        <v>844.3</v>
      </c>
      <c r="Q40" s="30">
        <v>844.3</v>
      </c>
      <c r="R40" s="30">
        <v>844.3</v>
      </c>
      <c r="S40" s="30">
        <v>844.3</v>
      </c>
      <c r="T40" s="30">
        <v>844.3</v>
      </c>
      <c r="U40" s="30">
        <v>844.3</v>
      </c>
      <c r="V40" s="30">
        <v>844.3</v>
      </c>
      <c r="W40" s="30">
        <v>844.3</v>
      </c>
      <c r="X40" s="30">
        <v>844.3</v>
      </c>
      <c r="Y40" s="30">
        <v>844.3</v>
      </c>
      <c r="Z40" s="30">
        <v>844.3</v>
      </c>
      <c r="AA40" s="30">
        <v>845.9</v>
      </c>
      <c r="AB40" s="126"/>
    </row>
    <row r="41" spans="1:28" ht="22.5" hidden="1" outlineLevel="1" thickBot="1" x14ac:dyDescent="0.25">
      <c r="A41" s="129"/>
      <c r="B41" s="29" t="s">
        <v>35</v>
      </c>
      <c r="C41" s="45">
        <v>17</v>
      </c>
      <c r="D41" s="45">
        <v>17</v>
      </c>
      <c r="E41" s="45">
        <v>17</v>
      </c>
      <c r="F41" s="45">
        <v>17</v>
      </c>
      <c r="G41" s="45">
        <v>17</v>
      </c>
      <c r="H41" s="45">
        <v>17</v>
      </c>
      <c r="I41" s="45">
        <v>17</v>
      </c>
      <c r="J41" s="45">
        <v>17</v>
      </c>
      <c r="K41" s="45">
        <v>17</v>
      </c>
      <c r="L41" s="45">
        <v>17</v>
      </c>
      <c r="M41" s="45">
        <v>17</v>
      </c>
      <c r="N41" s="45">
        <v>17</v>
      </c>
      <c r="O41" s="45">
        <v>17</v>
      </c>
      <c r="P41" s="45">
        <v>17</v>
      </c>
      <c r="Q41" s="45">
        <v>17</v>
      </c>
      <c r="R41" s="45">
        <v>17</v>
      </c>
      <c r="S41" s="45">
        <v>17</v>
      </c>
      <c r="T41" s="45">
        <v>17</v>
      </c>
      <c r="U41" s="45">
        <v>17</v>
      </c>
      <c r="V41" s="45">
        <v>17</v>
      </c>
      <c r="W41" s="45">
        <v>17</v>
      </c>
      <c r="X41" s="45">
        <v>17</v>
      </c>
      <c r="Y41" s="45">
        <v>17</v>
      </c>
      <c r="Z41" s="45">
        <v>17</v>
      </c>
      <c r="AA41" s="45">
        <v>16.8</v>
      </c>
      <c r="AB41" s="127"/>
    </row>
    <row r="42" spans="1:28" ht="18.75" hidden="1" customHeight="1" outlineLevel="1" x14ac:dyDescent="0.2">
      <c r="A42" s="128" t="s">
        <v>40</v>
      </c>
      <c r="B42" s="20" t="s">
        <v>29</v>
      </c>
      <c r="C42" s="21">
        <v>9702</v>
      </c>
      <c r="D42" s="21">
        <v>9702</v>
      </c>
      <c r="E42" s="21">
        <v>7650</v>
      </c>
      <c r="F42" s="21">
        <v>7650</v>
      </c>
      <c r="G42" s="21">
        <v>4125</v>
      </c>
      <c r="H42" s="21">
        <v>4125</v>
      </c>
      <c r="I42" s="21">
        <v>2245</v>
      </c>
      <c r="J42" s="21">
        <v>2245</v>
      </c>
      <c r="K42" s="21">
        <v>2245</v>
      </c>
      <c r="L42" s="21">
        <v>2245</v>
      </c>
      <c r="M42" s="21">
        <v>2245</v>
      </c>
      <c r="N42" s="21">
        <v>2245</v>
      </c>
      <c r="O42" s="21">
        <v>2245</v>
      </c>
      <c r="P42" s="21">
        <v>2245</v>
      </c>
      <c r="Q42" s="21">
        <v>2245</v>
      </c>
      <c r="R42" s="21">
        <v>2245</v>
      </c>
      <c r="S42" s="21">
        <v>2245</v>
      </c>
      <c r="T42" s="21">
        <v>2245</v>
      </c>
      <c r="U42" s="21">
        <v>2245</v>
      </c>
      <c r="V42" s="21">
        <v>2245</v>
      </c>
      <c r="W42" s="21">
        <v>2245</v>
      </c>
      <c r="X42" s="21">
        <v>2245</v>
      </c>
      <c r="Y42" s="21">
        <v>2245</v>
      </c>
      <c r="Z42" s="21">
        <v>2245</v>
      </c>
      <c r="AA42" s="21">
        <v>2246</v>
      </c>
      <c r="AB42" s="125">
        <f>AA46-C46</f>
        <v>-18324.390500000001</v>
      </c>
    </row>
    <row r="43" spans="1:28" ht="18.75" hidden="1" outlineLevel="1" x14ac:dyDescent="0.2">
      <c r="A43" s="129"/>
      <c r="B43" s="23" t="s">
        <v>30</v>
      </c>
      <c r="C43" s="36">
        <v>27863</v>
      </c>
      <c r="D43" s="36">
        <v>27863</v>
      </c>
      <c r="E43" s="36">
        <v>21932</v>
      </c>
      <c r="F43" s="36">
        <v>21932</v>
      </c>
      <c r="G43" s="36">
        <v>11749</v>
      </c>
      <c r="H43" s="36">
        <v>11749</v>
      </c>
      <c r="I43" s="36">
        <v>6320</v>
      </c>
      <c r="J43" s="36">
        <v>6320</v>
      </c>
      <c r="K43" s="36">
        <v>6320</v>
      </c>
      <c r="L43" s="36">
        <v>6320</v>
      </c>
      <c r="M43" s="36">
        <v>6320</v>
      </c>
      <c r="N43" s="36">
        <v>6320</v>
      </c>
      <c r="O43" s="36">
        <v>6320</v>
      </c>
      <c r="P43" s="36">
        <v>6320</v>
      </c>
      <c r="Q43" s="36">
        <v>6320</v>
      </c>
      <c r="R43" s="36">
        <v>6320</v>
      </c>
      <c r="S43" s="36">
        <v>6320</v>
      </c>
      <c r="T43" s="36">
        <v>6320</v>
      </c>
      <c r="U43" s="36">
        <v>6320</v>
      </c>
      <c r="V43" s="36">
        <v>6320</v>
      </c>
      <c r="W43" s="36">
        <v>6320</v>
      </c>
      <c r="X43" s="36">
        <v>6320</v>
      </c>
      <c r="Y43" s="36">
        <v>6320</v>
      </c>
      <c r="Z43" s="36">
        <v>6320</v>
      </c>
      <c r="AA43" s="36">
        <v>6323</v>
      </c>
      <c r="AB43" s="126"/>
    </row>
    <row r="44" spans="1:28" ht="18.75" hidden="1" outlineLevel="1" x14ac:dyDescent="0.2">
      <c r="A44" s="129"/>
      <c r="B44" s="24" t="s">
        <v>31</v>
      </c>
      <c r="C44" s="25">
        <f t="shared" ref="C44:AA44" si="15">C43-6199</f>
        <v>21664</v>
      </c>
      <c r="D44" s="25">
        <f t="shared" si="15"/>
        <v>21664</v>
      </c>
      <c r="E44" s="25">
        <f t="shared" si="15"/>
        <v>15733</v>
      </c>
      <c r="F44" s="25">
        <f t="shared" si="15"/>
        <v>15733</v>
      </c>
      <c r="G44" s="25">
        <f t="shared" si="15"/>
        <v>5550</v>
      </c>
      <c r="H44" s="25">
        <f t="shared" si="15"/>
        <v>5550</v>
      </c>
      <c r="I44" s="25">
        <f t="shared" si="15"/>
        <v>121</v>
      </c>
      <c r="J44" s="25">
        <f t="shared" si="15"/>
        <v>121</v>
      </c>
      <c r="K44" s="25">
        <f t="shared" si="15"/>
        <v>121</v>
      </c>
      <c r="L44" s="25">
        <f t="shared" si="15"/>
        <v>121</v>
      </c>
      <c r="M44" s="25">
        <f t="shared" si="15"/>
        <v>121</v>
      </c>
      <c r="N44" s="25">
        <f t="shared" si="15"/>
        <v>121</v>
      </c>
      <c r="O44" s="25">
        <f t="shared" si="15"/>
        <v>121</v>
      </c>
      <c r="P44" s="25">
        <f t="shared" si="15"/>
        <v>121</v>
      </c>
      <c r="Q44" s="25">
        <f t="shared" si="15"/>
        <v>121</v>
      </c>
      <c r="R44" s="25">
        <f t="shared" si="15"/>
        <v>121</v>
      </c>
      <c r="S44" s="25">
        <f t="shared" si="15"/>
        <v>121</v>
      </c>
      <c r="T44" s="25">
        <f t="shared" si="15"/>
        <v>121</v>
      </c>
      <c r="U44" s="25">
        <f t="shared" si="15"/>
        <v>121</v>
      </c>
      <c r="V44" s="25">
        <f t="shared" si="15"/>
        <v>121</v>
      </c>
      <c r="W44" s="25">
        <f t="shared" si="15"/>
        <v>121</v>
      </c>
      <c r="X44" s="25">
        <f t="shared" si="15"/>
        <v>121</v>
      </c>
      <c r="Y44" s="25">
        <f t="shared" si="15"/>
        <v>121</v>
      </c>
      <c r="Z44" s="25">
        <f t="shared" si="15"/>
        <v>121</v>
      </c>
      <c r="AA44" s="25">
        <f t="shared" si="15"/>
        <v>124</v>
      </c>
      <c r="AB44" s="126"/>
    </row>
    <row r="45" spans="1:28" ht="25.5" hidden="1" outlineLevel="1" x14ac:dyDescent="0.2">
      <c r="A45" s="129"/>
      <c r="B45" s="27" t="s">
        <v>32</v>
      </c>
      <c r="C45" s="25">
        <f t="shared" ref="C45:AA45" si="16">45996-C43</f>
        <v>18133</v>
      </c>
      <c r="D45" s="25">
        <f t="shared" si="16"/>
        <v>18133</v>
      </c>
      <c r="E45" s="25">
        <f t="shared" si="16"/>
        <v>24064</v>
      </c>
      <c r="F45" s="25">
        <f t="shared" si="16"/>
        <v>24064</v>
      </c>
      <c r="G45" s="25">
        <f t="shared" si="16"/>
        <v>34247</v>
      </c>
      <c r="H45" s="25">
        <f t="shared" si="16"/>
        <v>34247</v>
      </c>
      <c r="I45" s="25">
        <f t="shared" si="16"/>
        <v>39676</v>
      </c>
      <c r="J45" s="25">
        <f t="shared" si="16"/>
        <v>39676</v>
      </c>
      <c r="K45" s="25">
        <f t="shared" si="16"/>
        <v>39676</v>
      </c>
      <c r="L45" s="25">
        <f t="shared" si="16"/>
        <v>39676</v>
      </c>
      <c r="M45" s="25">
        <f t="shared" si="16"/>
        <v>39676</v>
      </c>
      <c r="N45" s="25">
        <f t="shared" si="16"/>
        <v>39676</v>
      </c>
      <c r="O45" s="25">
        <f t="shared" si="16"/>
        <v>39676</v>
      </c>
      <c r="P45" s="25">
        <f t="shared" si="16"/>
        <v>39676</v>
      </c>
      <c r="Q45" s="25">
        <f t="shared" si="16"/>
        <v>39676</v>
      </c>
      <c r="R45" s="25">
        <f t="shared" si="16"/>
        <v>39676</v>
      </c>
      <c r="S45" s="25">
        <f t="shared" si="16"/>
        <v>39676</v>
      </c>
      <c r="T45" s="25">
        <f t="shared" si="16"/>
        <v>39676</v>
      </c>
      <c r="U45" s="25">
        <f t="shared" si="16"/>
        <v>39676</v>
      </c>
      <c r="V45" s="25">
        <f t="shared" si="16"/>
        <v>39676</v>
      </c>
      <c r="W45" s="25">
        <f t="shared" si="16"/>
        <v>39676</v>
      </c>
      <c r="X45" s="25">
        <f t="shared" si="16"/>
        <v>39676</v>
      </c>
      <c r="Y45" s="25">
        <f t="shared" si="16"/>
        <v>39676</v>
      </c>
      <c r="Z45" s="25">
        <f t="shared" si="16"/>
        <v>39676</v>
      </c>
      <c r="AA45" s="25">
        <f t="shared" si="16"/>
        <v>39673</v>
      </c>
      <c r="AB45" s="126"/>
    </row>
    <row r="46" spans="1:28" ht="18.75" hidden="1" outlineLevel="1" x14ac:dyDescent="0.2">
      <c r="A46" s="129"/>
      <c r="B46" s="24" t="s">
        <v>33</v>
      </c>
      <c r="C46" s="25">
        <f t="shared" ref="C46:AA46" si="17">C43*C47/1000</f>
        <v>23658.473300000001</v>
      </c>
      <c r="D46" s="25">
        <f t="shared" si="17"/>
        <v>23658.473300000001</v>
      </c>
      <c r="E46" s="25">
        <f t="shared" si="17"/>
        <v>18622.461199999998</v>
      </c>
      <c r="F46" s="25">
        <f t="shared" si="17"/>
        <v>18622.461199999998</v>
      </c>
      <c r="G46" s="25">
        <f t="shared" si="17"/>
        <v>9976.0758999999998</v>
      </c>
      <c r="H46" s="25">
        <f t="shared" si="17"/>
        <v>9976.0758999999998</v>
      </c>
      <c r="I46" s="25">
        <f t="shared" si="17"/>
        <v>5366.3119999999999</v>
      </c>
      <c r="J46" s="25">
        <f t="shared" si="17"/>
        <v>5366.3119999999999</v>
      </c>
      <c r="K46" s="25">
        <f t="shared" si="17"/>
        <v>5366.3119999999999</v>
      </c>
      <c r="L46" s="25">
        <f t="shared" si="17"/>
        <v>5366.3119999999999</v>
      </c>
      <c r="M46" s="25">
        <f t="shared" si="17"/>
        <v>5366.3119999999999</v>
      </c>
      <c r="N46" s="25">
        <f t="shared" si="17"/>
        <v>5366.3119999999999</v>
      </c>
      <c r="O46" s="25">
        <f t="shared" si="17"/>
        <v>5366.3119999999999</v>
      </c>
      <c r="P46" s="25">
        <f t="shared" si="17"/>
        <v>5366.3119999999999</v>
      </c>
      <c r="Q46" s="25">
        <f t="shared" si="17"/>
        <v>5366.3119999999999</v>
      </c>
      <c r="R46" s="25">
        <f t="shared" si="17"/>
        <v>5366.3119999999999</v>
      </c>
      <c r="S46" s="25">
        <f t="shared" si="17"/>
        <v>5366.3119999999999</v>
      </c>
      <c r="T46" s="25">
        <f t="shared" si="17"/>
        <v>5366.3119999999999</v>
      </c>
      <c r="U46" s="25">
        <f t="shared" si="17"/>
        <v>5366.3119999999999</v>
      </c>
      <c r="V46" s="25">
        <f t="shared" si="17"/>
        <v>5366.3119999999999</v>
      </c>
      <c r="W46" s="25">
        <f t="shared" si="17"/>
        <v>5366.3119999999999</v>
      </c>
      <c r="X46" s="25">
        <f t="shared" si="17"/>
        <v>5366.3119999999999</v>
      </c>
      <c r="Y46" s="25">
        <f t="shared" si="17"/>
        <v>5366.3119999999999</v>
      </c>
      <c r="Z46" s="25">
        <f t="shared" si="17"/>
        <v>5366.3119999999999</v>
      </c>
      <c r="AA46" s="25">
        <f t="shared" si="17"/>
        <v>5334.0828000000001</v>
      </c>
      <c r="AB46" s="126"/>
    </row>
    <row r="47" spans="1:28" ht="32.25" hidden="1" outlineLevel="1" x14ac:dyDescent="0.2">
      <c r="A47" s="129"/>
      <c r="B47" s="29" t="s">
        <v>34</v>
      </c>
      <c r="C47" s="30">
        <v>849.1</v>
      </c>
      <c r="D47" s="30">
        <v>849.1</v>
      </c>
      <c r="E47" s="30">
        <v>849.1</v>
      </c>
      <c r="F47" s="30">
        <v>849.1</v>
      </c>
      <c r="G47" s="30">
        <v>849.1</v>
      </c>
      <c r="H47" s="30">
        <v>849.1</v>
      </c>
      <c r="I47" s="30">
        <v>849.1</v>
      </c>
      <c r="J47" s="30">
        <v>849.1</v>
      </c>
      <c r="K47" s="30">
        <v>849.1</v>
      </c>
      <c r="L47" s="30">
        <v>849.1</v>
      </c>
      <c r="M47" s="30">
        <v>849.1</v>
      </c>
      <c r="N47" s="30">
        <v>849.1</v>
      </c>
      <c r="O47" s="30">
        <v>849.1</v>
      </c>
      <c r="P47" s="30">
        <v>849.1</v>
      </c>
      <c r="Q47" s="30">
        <v>849.1</v>
      </c>
      <c r="R47" s="30">
        <v>849.1</v>
      </c>
      <c r="S47" s="30">
        <v>849.1</v>
      </c>
      <c r="T47" s="30">
        <v>849.1</v>
      </c>
      <c r="U47" s="30">
        <v>849.1</v>
      </c>
      <c r="V47" s="30">
        <v>849.1</v>
      </c>
      <c r="W47" s="30">
        <v>849.1</v>
      </c>
      <c r="X47" s="30">
        <v>849.1</v>
      </c>
      <c r="Y47" s="30">
        <v>849.1</v>
      </c>
      <c r="Z47" s="30">
        <v>849.1</v>
      </c>
      <c r="AA47" s="30">
        <v>843.6</v>
      </c>
      <c r="AB47" s="126"/>
    </row>
    <row r="48" spans="1:28" ht="22.5" hidden="1" outlineLevel="1" thickBot="1" x14ac:dyDescent="0.25">
      <c r="A48" s="129"/>
      <c r="B48" s="44" t="s">
        <v>35</v>
      </c>
      <c r="C48" s="42">
        <v>16.899999999999999</v>
      </c>
      <c r="D48" s="42">
        <v>16.899999999999999</v>
      </c>
      <c r="E48" s="42">
        <v>16.899999999999999</v>
      </c>
      <c r="F48" s="42">
        <v>16.899999999999999</v>
      </c>
      <c r="G48" s="42">
        <v>16.899999999999999</v>
      </c>
      <c r="H48" s="42">
        <v>16.899999999999999</v>
      </c>
      <c r="I48" s="42">
        <v>16.899999999999999</v>
      </c>
      <c r="J48" s="42">
        <v>16.899999999999999</v>
      </c>
      <c r="K48" s="42">
        <v>16.899999999999999</v>
      </c>
      <c r="L48" s="42">
        <v>16.899999999999999</v>
      </c>
      <c r="M48" s="42">
        <v>16.899999999999999</v>
      </c>
      <c r="N48" s="42">
        <v>16.899999999999999</v>
      </c>
      <c r="O48" s="42">
        <v>16.899999999999999</v>
      </c>
      <c r="P48" s="42">
        <v>16.899999999999999</v>
      </c>
      <c r="Q48" s="42">
        <v>16.899999999999999</v>
      </c>
      <c r="R48" s="42">
        <v>16.899999999999999</v>
      </c>
      <c r="S48" s="42">
        <v>16.899999999999999</v>
      </c>
      <c r="T48" s="42">
        <v>16.899999999999999</v>
      </c>
      <c r="U48" s="42">
        <v>16.899999999999999</v>
      </c>
      <c r="V48" s="42">
        <v>16.899999999999999</v>
      </c>
      <c r="W48" s="42">
        <v>16.899999999999999</v>
      </c>
      <c r="X48" s="42">
        <v>16.899999999999999</v>
      </c>
      <c r="Y48" s="42">
        <v>16.899999999999999</v>
      </c>
      <c r="Z48" s="42">
        <v>16.899999999999999</v>
      </c>
      <c r="AA48" s="42">
        <v>16.8</v>
      </c>
      <c r="AB48" s="127"/>
    </row>
    <row r="49" spans="1:28" ht="18.75" hidden="1" customHeight="1" outlineLevel="1" x14ac:dyDescent="0.2">
      <c r="A49" s="128" t="s">
        <v>41</v>
      </c>
      <c r="B49" s="20" t="s">
        <v>29</v>
      </c>
      <c r="C49" s="21">
        <v>2336</v>
      </c>
      <c r="D49" s="21">
        <v>2336</v>
      </c>
      <c r="E49" s="21">
        <v>2336</v>
      </c>
      <c r="F49" s="21">
        <v>2336</v>
      </c>
      <c r="G49" s="21">
        <v>2336</v>
      </c>
      <c r="H49" s="21">
        <v>2336</v>
      </c>
      <c r="I49" s="21">
        <v>2336</v>
      </c>
      <c r="J49" s="21">
        <v>2336</v>
      </c>
      <c r="K49" s="21">
        <v>2336</v>
      </c>
      <c r="L49" s="21">
        <v>2336</v>
      </c>
      <c r="M49" s="21">
        <v>2336</v>
      </c>
      <c r="N49" s="21">
        <v>2336</v>
      </c>
      <c r="O49" s="21">
        <v>2336</v>
      </c>
      <c r="P49" s="21">
        <v>2336</v>
      </c>
      <c r="Q49" s="21">
        <v>2336</v>
      </c>
      <c r="R49" s="21">
        <v>2336</v>
      </c>
      <c r="S49" s="21">
        <v>2336</v>
      </c>
      <c r="T49" s="21">
        <v>2336</v>
      </c>
      <c r="U49" s="21">
        <v>2336</v>
      </c>
      <c r="V49" s="21">
        <v>2336</v>
      </c>
      <c r="W49" s="21">
        <v>2336</v>
      </c>
      <c r="X49" s="21">
        <v>2336</v>
      </c>
      <c r="Y49" s="21">
        <v>2336</v>
      </c>
      <c r="Z49" s="21">
        <v>2336</v>
      </c>
      <c r="AA49" s="21">
        <v>2335</v>
      </c>
      <c r="AB49" s="125">
        <f>AA53-C53</f>
        <v>4.0366999999996551</v>
      </c>
    </row>
    <row r="50" spans="1:28" ht="18.75" hidden="1" outlineLevel="1" x14ac:dyDescent="0.2">
      <c r="A50" s="129"/>
      <c r="B50" s="23" t="s">
        <v>30</v>
      </c>
      <c r="C50" s="36">
        <v>6575</v>
      </c>
      <c r="D50" s="36">
        <v>6575</v>
      </c>
      <c r="E50" s="36">
        <v>6575</v>
      </c>
      <c r="F50" s="36">
        <v>6575</v>
      </c>
      <c r="G50" s="36">
        <v>6575</v>
      </c>
      <c r="H50" s="36">
        <v>6575</v>
      </c>
      <c r="I50" s="36">
        <v>6575</v>
      </c>
      <c r="J50" s="36">
        <v>6575</v>
      </c>
      <c r="K50" s="36">
        <v>6575</v>
      </c>
      <c r="L50" s="36">
        <v>6575</v>
      </c>
      <c r="M50" s="36">
        <v>6575</v>
      </c>
      <c r="N50" s="36">
        <v>6575</v>
      </c>
      <c r="O50" s="36">
        <v>6575</v>
      </c>
      <c r="P50" s="36">
        <v>6575</v>
      </c>
      <c r="Q50" s="36">
        <v>6575</v>
      </c>
      <c r="R50" s="36">
        <v>6575</v>
      </c>
      <c r="S50" s="36">
        <v>6575</v>
      </c>
      <c r="T50" s="36">
        <v>6575</v>
      </c>
      <c r="U50" s="36">
        <v>6575</v>
      </c>
      <c r="V50" s="36">
        <v>6575</v>
      </c>
      <c r="W50" s="36">
        <v>6575</v>
      </c>
      <c r="X50" s="36">
        <v>6575</v>
      </c>
      <c r="Y50" s="36">
        <v>6575</v>
      </c>
      <c r="Z50" s="36">
        <v>6575</v>
      </c>
      <c r="AA50" s="36">
        <v>6572</v>
      </c>
      <c r="AB50" s="126"/>
    </row>
    <row r="51" spans="1:28" ht="18.75" hidden="1" outlineLevel="1" x14ac:dyDescent="0.2">
      <c r="A51" s="129"/>
      <c r="B51" s="24" t="s">
        <v>31</v>
      </c>
      <c r="C51" s="25">
        <f t="shared" ref="C51:AA51" si="18">C50-6172</f>
        <v>403</v>
      </c>
      <c r="D51" s="25">
        <f t="shared" si="18"/>
        <v>403</v>
      </c>
      <c r="E51" s="25">
        <f t="shared" si="18"/>
        <v>403</v>
      </c>
      <c r="F51" s="25">
        <f t="shared" si="18"/>
        <v>403</v>
      </c>
      <c r="G51" s="25">
        <f t="shared" si="18"/>
        <v>403</v>
      </c>
      <c r="H51" s="25">
        <f t="shared" si="18"/>
        <v>403</v>
      </c>
      <c r="I51" s="25">
        <f t="shared" si="18"/>
        <v>403</v>
      </c>
      <c r="J51" s="25">
        <f t="shared" si="18"/>
        <v>403</v>
      </c>
      <c r="K51" s="25">
        <f t="shared" si="18"/>
        <v>403</v>
      </c>
      <c r="L51" s="25">
        <f t="shared" si="18"/>
        <v>403</v>
      </c>
      <c r="M51" s="25">
        <f t="shared" si="18"/>
        <v>403</v>
      </c>
      <c r="N51" s="25">
        <f t="shared" si="18"/>
        <v>403</v>
      </c>
      <c r="O51" s="25">
        <f t="shared" si="18"/>
        <v>403</v>
      </c>
      <c r="P51" s="25">
        <f t="shared" si="18"/>
        <v>403</v>
      </c>
      <c r="Q51" s="25">
        <f t="shared" si="18"/>
        <v>403</v>
      </c>
      <c r="R51" s="25">
        <f t="shared" si="18"/>
        <v>403</v>
      </c>
      <c r="S51" s="25">
        <f t="shared" si="18"/>
        <v>403</v>
      </c>
      <c r="T51" s="25">
        <f t="shared" si="18"/>
        <v>403</v>
      </c>
      <c r="U51" s="25">
        <f t="shared" si="18"/>
        <v>403</v>
      </c>
      <c r="V51" s="25">
        <f t="shared" si="18"/>
        <v>403</v>
      </c>
      <c r="W51" s="25">
        <f t="shared" si="18"/>
        <v>403</v>
      </c>
      <c r="X51" s="25">
        <f t="shared" si="18"/>
        <v>403</v>
      </c>
      <c r="Y51" s="25">
        <f t="shared" si="18"/>
        <v>403</v>
      </c>
      <c r="Z51" s="25">
        <f t="shared" si="18"/>
        <v>403</v>
      </c>
      <c r="AA51" s="25">
        <f t="shared" si="18"/>
        <v>400</v>
      </c>
      <c r="AB51" s="126"/>
    </row>
    <row r="52" spans="1:28" ht="25.5" hidden="1" outlineLevel="1" x14ac:dyDescent="0.2">
      <c r="A52" s="129"/>
      <c r="B52" s="27" t="s">
        <v>32</v>
      </c>
      <c r="C52" s="25">
        <f t="shared" ref="C52:AA52" si="19">45992-C50</f>
        <v>39417</v>
      </c>
      <c r="D52" s="25">
        <f t="shared" si="19"/>
        <v>39417</v>
      </c>
      <c r="E52" s="25">
        <f t="shared" si="19"/>
        <v>39417</v>
      </c>
      <c r="F52" s="25">
        <f t="shared" si="19"/>
        <v>39417</v>
      </c>
      <c r="G52" s="25">
        <f t="shared" si="19"/>
        <v>39417</v>
      </c>
      <c r="H52" s="25">
        <f t="shared" si="19"/>
        <v>39417</v>
      </c>
      <c r="I52" s="25">
        <f t="shared" si="19"/>
        <v>39417</v>
      </c>
      <c r="J52" s="25">
        <f t="shared" si="19"/>
        <v>39417</v>
      </c>
      <c r="K52" s="25">
        <f t="shared" si="19"/>
        <v>39417</v>
      </c>
      <c r="L52" s="25">
        <f t="shared" si="19"/>
        <v>39417</v>
      </c>
      <c r="M52" s="25">
        <f t="shared" si="19"/>
        <v>39417</v>
      </c>
      <c r="N52" s="25">
        <f t="shared" si="19"/>
        <v>39417</v>
      </c>
      <c r="O52" s="25">
        <f t="shared" si="19"/>
        <v>39417</v>
      </c>
      <c r="P52" s="25">
        <f t="shared" si="19"/>
        <v>39417</v>
      </c>
      <c r="Q52" s="25">
        <f t="shared" si="19"/>
        <v>39417</v>
      </c>
      <c r="R52" s="25">
        <f t="shared" si="19"/>
        <v>39417</v>
      </c>
      <c r="S52" s="25">
        <f t="shared" si="19"/>
        <v>39417</v>
      </c>
      <c r="T52" s="25">
        <f t="shared" si="19"/>
        <v>39417</v>
      </c>
      <c r="U52" s="25">
        <f t="shared" si="19"/>
        <v>39417</v>
      </c>
      <c r="V52" s="25">
        <f t="shared" si="19"/>
        <v>39417</v>
      </c>
      <c r="W52" s="25">
        <f t="shared" si="19"/>
        <v>39417</v>
      </c>
      <c r="X52" s="25">
        <f t="shared" si="19"/>
        <v>39417</v>
      </c>
      <c r="Y52" s="25">
        <f t="shared" si="19"/>
        <v>39417</v>
      </c>
      <c r="Z52" s="25">
        <f t="shared" si="19"/>
        <v>39417</v>
      </c>
      <c r="AA52" s="25">
        <f t="shared" si="19"/>
        <v>39420</v>
      </c>
      <c r="AB52" s="126"/>
    </row>
    <row r="53" spans="1:28" ht="18.75" hidden="1" outlineLevel="1" x14ac:dyDescent="0.2">
      <c r="A53" s="129"/>
      <c r="B53" s="24" t="s">
        <v>33</v>
      </c>
      <c r="C53" s="25">
        <f t="shared" ref="C53:AA53" si="20">C50*C54/1000</f>
        <v>5556.5325000000003</v>
      </c>
      <c r="D53" s="25">
        <f t="shared" si="20"/>
        <v>5556.5325000000003</v>
      </c>
      <c r="E53" s="25">
        <f t="shared" si="20"/>
        <v>5556.5325000000003</v>
      </c>
      <c r="F53" s="25">
        <f t="shared" si="20"/>
        <v>5556.5325000000003</v>
      </c>
      <c r="G53" s="25">
        <f t="shared" si="20"/>
        <v>5556.5325000000003</v>
      </c>
      <c r="H53" s="25">
        <f t="shared" si="20"/>
        <v>5556.5325000000003</v>
      </c>
      <c r="I53" s="25">
        <f t="shared" si="20"/>
        <v>5556.5325000000003</v>
      </c>
      <c r="J53" s="25">
        <f t="shared" si="20"/>
        <v>5556.5325000000003</v>
      </c>
      <c r="K53" s="25">
        <f t="shared" si="20"/>
        <v>5556.5325000000003</v>
      </c>
      <c r="L53" s="25">
        <f t="shared" si="20"/>
        <v>5556.5325000000003</v>
      </c>
      <c r="M53" s="25">
        <f t="shared" si="20"/>
        <v>5556.5325000000003</v>
      </c>
      <c r="N53" s="25">
        <f t="shared" si="20"/>
        <v>5556.5325000000003</v>
      </c>
      <c r="O53" s="25">
        <f t="shared" si="20"/>
        <v>5556.5325000000003</v>
      </c>
      <c r="P53" s="25">
        <f t="shared" si="20"/>
        <v>5556.5325000000003</v>
      </c>
      <c r="Q53" s="25">
        <f t="shared" si="20"/>
        <v>5556.5325000000003</v>
      </c>
      <c r="R53" s="25">
        <f t="shared" si="20"/>
        <v>5556.5325000000003</v>
      </c>
      <c r="S53" s="25">
        <f t="shared" si="20"/>
        <v>5556.5325000000003</v>
      </c>
      <c r="T53" s="25">
        <f t="shared" si="20"/>
        <v>5556.5325000000003</v>
      </c>
      <c r="U53" s="25">
        <f t="shared" si="20"/>
        <v>5556.5325000000003</v>
      </c>
      <c r="V53" s="25">
        <f t="shared" si="20"/>
        <v>5556.5325000000003</v>
      </c>
      <c r="W53" s="25">
        <f t="shared" si="20"/>
        <v>5556.5325000000003</v>
      </c>
      <c r="X53" s="25">
        <f t="shared" si="20"/>
        <v>5556.5325000000003</v>
      </c>
      <c r="Y53" s="25">
        <f t="shared" si="20"/>
        <v>5556.5325000000003</v>
      </c>
      <c r="Z53" s="25">
        <f t="shared" si="20"/>
        <v>5556.5325000000003</v>
      </c>
      <c r="AA53" s="25">
        <f t="shared" si="20"/>
        <v>5560.5691999999999</v>
      </c>
      <c r="AB53" s="126"/>
    </row>
    <row r="54" spans="1:28" ht="32.25" hidden="1" outlineLevel="1" x14ac:dyDescent="0.2">
      <c r="A54" s="129"/>
      <c r="B54" s="29" t="s">
        <v>34</v>
      </c>
      <c r="C54" s="46">
        <v>845.1</v>
      </c>
      <c r="D54" s="46">
        <v>845.1</v>
      </c>
      <c r="E54" s="46">
        <v>845.1</v>
      </c>
      <c r="F54" s="46">
        <v>845.1</v>
      </c>
      <c r="G54" s="46">
        <v>845.1</v>
      </c>
      <c r="H54" s="46">
        <v>845.1</v>
      </c>
      <c r="I54" s="46">
        <v>845.1</v>
      </c>
      <c r="J54" s="46">
        <v>845.1</v>
      </c>
      <c r="K54" s="46">
        <v>845.1</v>
      </c>
      <c r="L54" s="46">
        <v>845.1</v>
      </c>
      <c r="M54" s="46">
        <v>845.1</v>
      </c>
      <c r="N54" s="46">
        <v>845.1</v>
      </c>
      <c r="O54" s="46">
        <v>845.1</v>
      </c>
      <c r="P54" s="46">
        <v>845.1</v>
      </c>
      <c r="Q54" s="46">
        <v>845.1</v>
      </c>
      <c r="R54" s="46">
        <v>845.1</v>
      </c>
      <c r="S54" s="46">
        <v>845.1</v>
      </c>
      <c r="T54" s="46">
        <v>845.1</v>
      </c>
      <c r="U54" s="46">
        <v>845.1</v>
      </c>
      <c r="V54" s="46">
        <v>845.1</v>
      </c>
      <c r="W54" s="46">
        <v>845.1</v>
      </c>
      <c r="X54" s="46">
        <v>845.1</v>
      </c>
      <c r="Y54" s="46">
        <v>845.1</v>
      </c>
      <c r="Z54" s="46">
        <v>845.1</v>
      </c>
      <c r="AA54" s="46">
        <v>846.1</v>
      </c>
      <c r="AB54" s="126"/>
    </row>
    <row r="55" spans="1:28" ht="22.5" hidden="1" outlineLevel="1" thickBot="1" x14ac:dyDescent="0.25">
      <c r="A55" s="129"/>
      <c r="B55" s="44" t="s">
        <v>35</v>
      </c>
      <c r="C55" s="32">
        <v>15.8</v>
      </c>
      <c r="D55" s="32">
        <v>15.8</v>
      </c>
      <c r="E55" s="32">
        <v>15.8</v>
      </c>
      <c r="F55" s="32">
        <v>15.8</v>
      </c>
      <c r="G55" s="32">
        <v>15.8</v>
      </c>
      <c r="H55" s="32">
        <v>15.8</v>
      </c>
      <c r="I55" s="32">
        <v>15.8</v>
      </c>
      <c r="J55" s="32">
        <v>15.8</v>
      </c>
      <c r="K55" s="32">
        <v>15.8</v>
      </c>
      <c r="L55" s="32">
        <v>15.8</v>
      </c>
      <c r="M55" s="32">
        <v>15.8</v>
      </c>
      <c r="N55" s="32">
        <v>15.8</v>
      </c>
      <c r="O55" s="32">
        <v>15.8</v>
      </c>
      <c r="P55" s="32">
        <v>15.8</v>
      </c>
      <c r="Q55" s="32">
        <v>15.8</v>
      </c>
      <c r="R55" s="32">
        <v>15.8</v>
      </c>
      <c r="S55" s="32">
        <v>15.8</v>
      </c>
      <c r="T55" s="32">
        <v>15.8</v>
      </c>
      <c r="U55" s="32">
        <v>15.8</v>
      </c>
      <c r="V55" s="32">
        <v>15.8</v>
      </c>
      <c r="W55" s="32">
        <v>15.8</v>
      </c>
      <c r="X55" s="32">
        <v>15.8</v>
      </c>
      <c r="Y55" s="32">
        <v>15.8</v>
      </c>
      <c r="Z55" s="32">
        <v>15.8</v>
      </c>
      <c r="AA55" s="32">
        <v>15.9</v>
      </c>
      <c r="AB55" s="127"/>
    </row>
    <row r="56" spans="1:28" ht="19.5" hidden="1" customHeight="1" outlineLevel="1" thickBot="1" x14ac:dyDescent="0.25">
      <c r="A56" s="128" t="s">
        <v>42</v>
      </c>
      <c r="B56" s="20" t="s">
        <v>29</v>
      </c>
      <c r="C56" s="47">
        <v>7975</v>
      </c>
      <c r="D56" s="47">
        <v>7975</v>
      </c>
      <c r="E56" s="47">
        <v>7975</v>
      </c>
      <c r="F56" s="47">
        <v>7975</v>
      </c>
      <c r="G56" s="47">
        <v>7975</v>
      </c>
      <c r="H56" s="47">
        <v>7975</v>
      </c>
      <c r="I56" s="47">
        <v>7975</v>
      </c>
      <c r="J56" s="47">
        <v>7975</v>
      </c>
      <c r="K56" s="47">
        <v>6872</v>
      </c>
      <c r="L56" s="47">
        <v>6872</v>
      </c>
      <c r="M56" s="47">
        <v>3809</v>
      </c>
      <c r="N56" s="47">
        <v>3809</v>
      </c>
      <c r="O56" s="47">
        <v>2244</v>
      </c>
      <c r="P56" s="47">
        <v>2244</v>
      </c>
      <c r="Q56" s="47">
        <v>2244</v>
      </c>
      <c r="R56" s="47">
        <v>2244</v>
      </c>
      <c r="S56" s="47">
        <v>2244</v>
      </c>
      <c r="T56" s="47">
        <v>2244</v>
      </c>
      <c r="U56" s="47">
        <v>2244</v>
      </c>
      <c r="V56" s="47">
        <v>2244</v>
      </c>
      <c r="W56" s="47">
        <v>2244</v>
      </c>
      <c r="X56" s="47">
        <v>2244</v>
      </c>
      <c r="Y56" s="47">
        <v>2244</v>
      </c>
      <c r="Z56" s="47">
        <v>2244</v>
      </c>
      <c r="AA56" s="47">
        <v>2245</v>
      </c>
      <c r="AB56" s="125">
        <f>AA60-C60</f>
        <v>-14013.224100000001</v>
      </c>
    </row>
    <row r="57" spans="1:28" ht="18.75" hidden="1" outlineLevel="1" x14ac:dyDescent="0.2">
      <c r="A57" s="129"/>
      <c r="B57" s="23" t="s">
        <v>30</v>
      </c>
      <c r="C57" s="21">
        <v>22899</v>
      </c>
      <c r="D57" s="21">
        <v>22899</v>
      </c>
      <c r="E57" s="21">
        <v>22899</v>
      </c>
      <c r="F57" s="21">
        <v>22899</v>
      </c>
      <c r="G57" s="21">
        <v>22899</v>
      </c>
      <c r="H57" s="21">
        <v>22899</v>
      </c>
      <c r="I57" s="21">
        <v>22899</v>
      </c>
      <c r="J57" s="21">
        <v>22899</v>
      </c>
      <c r="K57" s="21">
        <v>19707</v>
      </c>
      <c r="L57" s="21">
        <v>19707</v>
      </c>
      <c r="M57" s="21">
        <v>10847</v>
      </c>
      <c r="N57" s="21">
        <v>10847</v>
      </c>
      <c r="O57" s="21">
        <v>6321</v>
      </c>
      <c r="P57" s="21">
        <v>6321</v>
      </c>
      <c r="Q57" s="21">
        <v>6321</v>
      </c>
      <c r="R57" s="21">
        <v>6321</v>
      </c>
      <c r="S57" s="21">
        <v>6321</v>
      </c>
      <c r="T57" s="21">
        <v>6321</v>
      </c>
      <c r="U57" s="21">
        <v>6321</v>
      </c>
      <c r="V57" s="21">
        <v>6321</v>
      </c>
      <c r="W57" s="21">
        <v>6321</v>
      </c>
      <c r="X57" s="21">
        <v>6321</v>
      </c>
      <c r="Y57" s="21">
        <v>6321</v>
      </c>
      <c r="Z57" s="21">
        <v>6321</v>
      </c>
      <c r="AA57" s="21">
        <v>6324</v>
      </c>
      <c r="AB57" s="126"/>
    </row>
    <row r="58" spans="1:28" ht="18.75" hidden="1" outlineLevel="1" x14ac:dyDescent="0.2">
      <c r="A58" s="129"/>
      <c r="B58" s="24" t="s">
        <v>31</v>
      </c>
      <c r="C58" s="25">
        <f t="shared" ref="C58:AA58" si="21">C57-6181</f>
        <v>16718</v>
      </c>
      <c r="D58" s="25">
        <f t="shared" si="21"/>
        <v>16718</v>
      </c>
      <c r="E58" s="25">
        <f t="shared" si="21"/>
        <v>16718</v>
      </c>
      <c r="F58" s="25">
        <f t="shared" si="21"/>
        <v>16718</v>
      </c>
      <c r="G58" s="25">
        <f t="shared" si="21"/>
        <v>16718</v>
      </c>
      <c r="H58" s="25">
        <f t="shared" si="21"/>
        <v>16718</v>
      </c>
      <c r="I58" s="25">
        <f t="shared" si="21"/>
        <v>16718</v>
      </c>
      <c r="J58" s="25">
        <f t="shared" si="21"/>
        <v>16718</v>
      </c>
      <c r="K58" s="25">
        <f t="shared" si="21"/>
        <v>13526</v>
      </c>
      <c r="L58" s="25">
        <f t="shared" si="21"/>
        <v>13526</v>
      </c>
      <c r="M58" s="25">
        <f t="shared" si="21"/>
        <v>4666</v>
      </c>
      <c r="N58" s="25">
        <f t="shared" si="21"/>
        <v>4666</v>
      </c>
      <c r="O58" s="25">
        <f t="shared" si="21"/>
        <v>140</v>
      </c>
      <c r="P58" s="25">
        <f t="shared" si="21"/>
        <v>140</v>
      </c>
      <c r="Q58" s="25">
        <f t="shared" si="21"/>
        <v>140</v>
      </c>
      <c r="R58" s="25">
        <f t="shared" si="21"/>
        <v>140</v>
      </c>
      <c r="S58" s="25">
        <f t="shared" si="21"/>
        <v>140</v>
      </c>
      <c r="T58" s="25">
        <f t="shared" si="21"/>
        <v>140</v>
      </c>
      <c r="U58" s="25">
        <f t="shared" si="21"/>
        <v>140</v>
      </c>
      <c r="V58" s="25">
        <f t="shared" si="21"/>
        <v>140</v>
      </c>
      <c r="W58" s="25">
        <f t="shared" si="21"/>
        <v>140</v>
      </c>
      <c r="X58" s="25">
        <f t="shared" si="21"/>
        <v>140</v>
      </c>
      <c r="Y58" s="25">
        <f t="shared" si="21"/>
        <v>140</v>
      </c>
      <c r="Z58" s="25">
        <f t="shared" si="21"/>
        <v>140</v>
      </c>
      <c r="AA58" s="25">
        <f t="shared" si="21"/>
        <v>143</v>
      </c>
      <c r="AB58" s="126"/>
    </row>
    <row r="59" spans="1:28" ht="27.75" hidden="1" customHeight="1" outlineLevel="1" x14ac:dyDescent="0.2">
      <c r="A59" s="129"/>
      <c r="B59" s="27" t="s">
        <v>32</v>
      </c>
      <c r="C59" s="25">
        <f t="shared" ref="C59:AA59" si="22">46011-C57</f>
        <v>23112</v>
      </c>
      <c r="D59" s="25">
        <f t="shared" si="22"/>
        <v>23112</v>
      </c>
      <c r="E59" s="25">
        <f t="shared" si="22"/>
        <v>23112</v>
      </c>
      <c r="F59" s="25">
        <f t="shared" si="22"/>
        <v>23112</v>
      </c>
      <c r="G59" s="25">
        <f t="shared" si="22"/>
        <v>23112</v>
      </c>
      <c r="H59" s="25">
        <f t="shared" si="22"/>
        <v>23112</v>
      </c>
      <c r="I59" s="25">
        <f t="shared" si="22"/>
        <v>23112</v>
      </c>
      <c r="J59" s="25">
        <f t="shared" si="22"/>
        <v>23112</v>
      </c>
      <c r="K59" s="25">
        <f t="shared" si="22"/>
        <v>26304</v>
      </c>
      <c r="L59" s="25">
        <f t="shared" si="22"/>
        <v>26304</v>
      </c>
      <c r="M59" s="25">
        <f t="shared" si="22"/>
        <v>35164</v>
      </c>
      <c r="N59" s="25">
        <f t="shared" si="22"/>
        <v>35164</v>
      </c>
      <c r="O59" s="25">
        <f t="shared" si="22"/>
        <v>39690</v>
      </c>
      <c r="P59" s="25">
        <f t="shared" si="22"/>
        <v>39690</v>
      </c>
      <c r="Q59" s="25">
        <f t="shared" si="22"/>
        <v>39690</v>
      </c>
      <c r="R59" s="25">
        <f t="shared" si="22"/>
        <v>39690</v>
      </c>
      <c r="S59" s="25">
        <f t="shared" si="22"/>
        <v>39690</v>
      </c>
      <c r="T59" s="25">
        <f t="shared" si="22"/>
        <v>39690</v>
      </c>
      <c r="U59" s="25">
        <f t="shared" si="22"/>
        <v>39690</v>
      </c>
      <c r="V59" s="25">
        <f t="shared" si="22"/>
        <v>39690</v>
      </c>
      <c r="W59" s="25">
        <f t="shared" si="22"/>
        <v>39690</v>
      </c>
      <c r="X59" s="25">
        <f t="shared" si="22"/>
        <v>39690</v>
      </c>
      <c r="Y59" s="25">
        <f t="shared" si="22"/>
        <v>39690</v>
      </c>
      <c r="Z59" s="25">
        <f t="shared" si="22"/>
        <v>39690</v>
      </c>
      <c r="AA59" s="25">
        <f t="shared" si="22"/>
        <v>39687</v>
      </c>
      <c r="AB59" s="126"/>
    </row>
    <row r="60" spans="1:28" ht="18.75" hidden="1" customHeight="1" outlineLevel="1" x14ac:dyDescent="0.2">
      <c r="A60" s="129"/>
      <c r="B60" s="24" t="s">
        <v>33</v>
      </c>
      <c r="C60" s="25">
        <f t="shared" ref="C60:AA60" si="23">C57*C61/1000</f>
        <v>19351.944900000002</v>
      </c>
      <c r="D60" s="25">
        <f t="shared" si="23"/>
        <v>19351.944900000002</v>
      </c>
      <c r="E60" s="25">
        <f t="shared" si="23"/>
        <v>19351.944900000002</v>
      </c>
      <c r="F60" s="25">
        <f t="shared" si="23"/>
        <v>19351.944900000002</v>
      </c>
      <c r="G60" s="25">
        <f t="shared" si="23"/>
        <v>19351.944900000002</v>
      </c>
      <c r="H60" s="25">
        <f t="shared" si="23"/>
        <v>19351.944900000002</v>
      </c>
      <c r="I60" s="25">
        <f t="shared" si="23"/>
        <v>19351.944900000002</v>
      </c>
      <c r="J60" s="25">
        <f t="shared" si="23"/>
        <v>19351.944900000002</v>
      </c>
      <c r="K60" s="25">
        <f t="shared" si="23"/>
        <v>16654.385700000003</v>
      </c>
      <c r="L60" s="25">
        <f t="shared" si="23"/>
        <v>16654.385700000003</v>
      </c>
      <c r="M60" s="25">
        <f t="shared" si="23"/>
        <v>9166.7997000000014</v>
      </c>
      <c r="N60" s="25">
        <f t="shared" si="23"/>
        <v>9166.7997000000014</v>
      </c>
      <c r="O60" s="25">
        <f t="shared" si="23"/>
        <v>5341.8771000000006</v>
      </c>
      <c r="P60" s="25">
        <f t="shared" si="23"/>
        <v>5341.8771000000006</v>
      </c>
      <c r="Q60" s="25">
        <f t="shared" si="23"/>
        <v>5341.8771000000006</v>
      </c>
      <c r="R60" s="25">
        <f t="shared" si="23"/>
        <v>5341.8771000000006</v>
      </c>
      <c r="S60" s="25">
        <f t="shared" si="23"/>
        <v>5341.8771000000006</v>
      </c>
      <c r="T60" s="25">
        <f t="shared" si="23"/>
        <v>5341.8771000000006</v>
      </c>
      <c r="U60" s="25">
        <f t="shared" si="23"/>
        <v>5341.8771000000006</v>
      </c>
      <c r="V60" s="25">
        <f t="shared" si="23"/>
        <v>5341.8771000000006</v>
      </c>
      <c r="W60" s="25">
        <f t="shared" si="23"/>
        <v>5341.8771000000006</v>
      </c>
      <c r="X60" s="25">
        <f t="shared" si="23"/>
        <v>5341.8771000000006</v>
      </c>
      <c r="Y60" s="25">
        <f t="shared" si="23"/>
        <v>5341.8771000000006</v>
      </c>
      <c r="Z60" s="25">
        <f t="shared" si="23"/>
        <v>5341.8771000000006</v>
      </c>
      <c r="AA60" s="25">
        <f t="shared" si="23"/>
        <v>5338.720800000001</v>
      </c>
      <c r="AB60" s="126"/>
    </row>
    <row r="61" spans="1:28" ht="32.25" hidden="1" outlineLevel="1" x14ac:dyDescent="0.2">
      <c r="A61" s="129"/>
      <c r="B61" s="29" t="s">
        <v>34</v>
      </c>
      <c r="C61" s="48">
        <v>845.1</v>
      </c>
      <c r="D61" s="48">
        <v>845.1</v>
      </c>
      <c r="E61" s="48">
        <v>845.1</v>
      </c>
      <c r="F61" s="48">
        <v>845.1</v>
      </c>
      <c r="G61" s="48">
        <v>845.1</v>
      </c>
      <c r="H61" s="48">
        <v>845.1</v>
      </c>
      <c r="I61" s="48">
        <v>845.1</v>
      </c>
      <c r="J61" s="48">
        <v>845.1</v>
      </c>
      <c r="K61" s="48">
        <v>845.1</v>
      </c>
      <c r="L61" s="48">
        <v>845.1</v>
      </c>
      <c r="M61" s="48">
        <v>845.1</v>
      </c>
      <c r="N61" s="48">
        <v>845.1</v>
      </c>
      <c r="O61" s="48">
        <v>845.1</v>
      </c>
      <c r="P61" s="48">
        <v>845.1</v>
      </c>
      <c r="Q61" s="48">
        <v>845.1</v>
      </c>
      <c r="R61" s="48">
        <v>845.1</v>
      </c>
      <c r="S61" s="48">
        <v>845.1</v>
      </c>
      <c r="T61" s="48">
        <v>845.1</v>
      </c>
      <c r="U61" s="48">
        <v>845.1</v>
      </c>
      <c r="V61" s="48">
        <v>845.1</v>
      </c>
      <c r="W61" s="48">
        <v>845.1</v>
      </c>
      <c r="X61" s="48">
        <v>845.1</v>
      </c>
      <c r="Y61" s="48">
        <v>845.1</v>
      </c>
      <c r="Z61" s="48">
        <v>845.1</v>
      </c>
      <c r="AA61" s="48">
        <v>844.2</v>
      </c>
      <c r="AB61" s="126"/>
    </row>
    <row r="62" spans="1:28" ht="22.5" hidden="1" outlineLevel="1" thickBot="1" x14ac:dyDescent="0.25">
      <c r="A62" s="129"/>
      <c r="B62" s="29" t="s">
        <v>35</v>
      </c>
      <c r="C62" s="42">
        <v>16.7</v>
      </c>
      <c r="D62" s="42">
        <v>16.7</v>
      </c>
      <c r="E62" s="42">
        <v>16.7</v>
      </c>
      <c r="F62" s="42">
        <v>16.7</v>
      </c>
      <c r="G62" s="42">
        <v>16.7</v>
      </c>
      <c r="H62" s="42">
        <v>16.7</v>
      </c>
      <c r="I62" s="42">
        <v>16.7</v>
      </c>
      <c r="J62" s="42">
        <v>16.7</v>
      </c>
      <c r="K62" s="42">
        <v>16.7</v>
      </c>
      <c r="L62" s="42">
        <v>16.7</v>
      </c>
      <c r="M62" s="42">
        <v>16.7</v>
      </c>
      <c r="N62" s="42">
        <v>16.7</v>
      </c>
      <c r="O62" s="42">
        <v>16.7</v>
      </c>
      <c r="P62" s="42">
        <v>16.7</v>
      </c>
      <c r="Q62" s="42">
        <v>16.7</v>
      </c>
      <c r="R62" s="42">
        <v>16.7</v>
      </c>
      <c r="S62" s="42">
        <v>16.7</v>
      </c>
      <c r="T62" s="42">
        <v>16.7</v>
      </c>
      <c r="U62" s="42">
        <v>16.7</v>
      </c>
      <c r="V62" s="42">
        <v>16.7</v>
      </c>
      <c r="W62" s="42">
        <v>16.7</v>
      </c>
      <c r="X62" s="42">
        <v>16.7</v>
      </c>
      <c r="Y62" s="42">
        <v>16.7</v>
      </c>
      <c r="Z62" s="42">
        <v>16.7</v>
      </c>
      <c r="AA62" s="42">
        <v>17</v>
      </c>
      <c r="AB62" s="127"/>
    </row>
    <row r="63" spans="1:28" ht="23.25" hidden="1" customHeight="1" outlineLevel="1" thickBot="1" x14ac:dyDescent="0.25">
      <c r="A63" s="130" t="s">
        <v>43</v>
      </c>
      <c r="B63" s="20" t="s">
        <v>29</v>
      </c>
      <c r="C63" s="21">
        <v>8945</v>
      </c>
      <c r="D63" s="21">
        <v>8945</v>
      </c>
      <c r="E63" s="21">
        <v>8945</v>
      </c>
      <c r="F63" s="21">
        <v>8945</v>
      </c>
      <c r="G63" s="21">
        <v>8945</v>
      </c>
      <c r="H63" s="21">
        <v>8945</v>
      </c>
      <c r="I63" s="21">
        <v>8945</v>
      </c>
      <c r="J63" s="21">
        <v>8945</v>
      </c>
      <c r="K63" s="21">
        <v>8945</v>
      </c>
      <c r="L63" s="21">
        <v>8945</v>
      </c>
      <c r="M63" s="21">
        <v>8945</v>
      </c>
      <c r="N63" s="21">
        <v>8945</v>
      </c>
      <c r="O63" s="21">
        <v>8945</v>
      </c>
      <c r="P63" s="21">
        <v>8945</v>
      </c>
      <c r="Q63" s="21">
        <v>8945</v>
      </c>
      <c r="R63" s="21">
        <v>8945</v>
      </c>
      <c r="S63" s="21">
        <v>8945</v>
      </c>
      <c r="T63" s="21">
        <v>8945</v>
      </c>
      <c r="U63" s="21">
        <v>8945</v>
      </c>
      <c r="V63" s="21">
        <v>8945</v>
      </c>
      <c r="W63" s="21">
        <v>8945</v>
      </c>
      <c r="X63" s="21">
        <v>8945</v>
      </c>
      <c r="Y63" s="21">
        <v>8945</v>
      </c>
      <c r="Z63" s="21">
        <v>8945</v>
      </c>
      <c r="AA63" s="21">
        <v>8944</v>
      </c>
      <c r="AB63" s="125">
        <f>AA67-C67</f>
        <v>-5.1009000000012747</v>
      </c>
    </row>
    <row r="64" spans="1:28" ht="22.5" hidden="1" customHeight="1" outlineLevel="1" x14ac:dyDescent="0.2">
      <c r="A64" s="131"/>
      <c r="B64" s="49" t="s">
        <v>30</v>
      </c>
      <c r="C64" s="21">
        <v>25686</v>
      </c>
      <c r="D64" s="21">
        <v>25686</v>
      </c>
      <c r="E64" s="21">
        <v>25686</v>
      </c>
      <c r="F64" s="21">
        <v>25686</v>
      </c>
      <c r="G64" s="21">
        <v>25686</v>
      </c>
      <c r="H64" s="21">
        <v>25686</v>
      </c>
      <c r="I64" s="21">
        <v>25686</v>
      </c>
      <c r="J64" s="21">
        <v>25686</v>
      </c>
      <c r="K64" s="21">
        <v>25686</v>
      </c>
      <c r="L64" s="21">
        <v>25686</v>
      </c>
      <c r="M64" s="21">
        <v>25686</v>
      </c>
      <c r="N64" s="21">
        <v>25686</v>
      </c>
      <c r="O64" s="21">
        <v>25686</v>
      </c>
      <c r="P64" s="21">
        <v>25686</v>
      </c>
      <c r="Q64" s="21">
        <v>25686</v>
      </c>
      <c r="R64" s="21">
        <v>25686</v>
      </c>
      <c r="S64" s="21">
        <v>25686</v>
      </c>
      <c r="T64" s="21">
        <v>25686</v>
      </c>
      <c r="U64" s="21">
        <v>25686</v>
      </c>
      <c r="V64" s="21">
        <v>25686</v>
      </c>
      <c r="W64" s="21">
        <v>25686</v>
      </c>
      <c r="X64" s="21">
        <v>25686</v>
      </c>
      <c r="Y64" s="21">
        <v>25686</v>
      </c>
      <c r="Z64" s="21">
        <v>25686</v>
      </c>
      <c r="AA64" s="21">
        <v>25683</v>
      </c>
      <c r="AB64" s="126"/>
    </row>
    <row r="65" spans="1:28" ht="18.75" hidden="1" outlineLevel="1" x14ac:dyDescent="0.2">
      <c r="A65" s="131"/>
      <c r="B65" s="50" t="s">
        <v>31</v>
      </c>
      <c r="C65" s="25">
        <f t="shared" ref="C65:AA65" si="24">C64-6172</f>
        <v>19514</v>
      </c>
      <c r="D65" s="25">
        <f t="shared" si="24"/>
        <v>19514</v>
      </c>
      <c r="E65" s="25">
        <f t="shared" si="24"/>
        <v>19514</v>
      </c>
      <c r="F65" s="25">
        <f t="shared" si="24"/>
        <v>19514</v>
      </c>
      <c r="G65" s="25">
        <f t="shared" si="24"/>
        <v>19514</v>
      </c>
      <c r="H65" s="25">
        <f t="shared" si="24"/>
        <v>19514</v>
      </c>
      <c r="I65" s="25">
        <f t="shared" si="24"/>
        <v>19514</v>
      </c>
      <c r="J65" s="25">
        <f t="shared" si="24"/>
        <v>19514</v>
      </c>
      <c r="K65" s="25">
        <f t="shared" si="24"/>
        <v>19514</v>
      </c>
      <c r="L65" s="25">
        <f t="shared" si="24"/>
        <v>19514</v>
      </c>
      <c r="M65" s="25">
        <f t="shared" si="24"/>
        <v>19514</v>
      </c>
      <c r="N65" s="25">
        <f t="shared" si="24"/>
        <v>19514</v>
      </c>
      <c r="O65" s="25">
        <f t="shared" si="24"/>
        <v>19514</v>
      </c>
      <c r="P65" s="25">
        <f t="shared" si="24"/>
        <v>19514</v>
      </c>
      <c r="Q65" s="25">
        <f t="shared" si="24"/>
        <v>19514</v>
      </c>
      <c r="R65" s="25">
        <f t="shared" si="24"/>
        <v>19514</v>
      </c>
      <c r="S65" s="25">
        <f t="shared" si="24"/>
        <v>19514</v>
      </c>
      <c r="T65" s="25">
        <f t="shared" si="24"/>
        <v>19514</v>
      </c>
      <c r="U65" s="25">
        <f t="shared" si="24"/>
        <v>19514</v>
      </c>
      <c r="V65" s="25">
        <f t="shared" si="24"/>
        <v>19514</v>
      </c>
      <c r="W65" s="25">
        <f t="shared" si="24"/>
        <v>19514</v>
      </c>
      <c r="X65" s="25">
        <f t="shared" si="24"/>
        <v>19514</v>
      </c>
      <c r="Y65" s="25">
        <f t="shared" si="24"/>
        <v>19514</v>
      </c>
      <c r="Z65" s="25">
        <f t="shared" si="24"/>
        <v>19514</v>
      </c>
      <c r="AA65" s="25">
        <f t="shared" si="24"/>
        <v>19511</v>
      </c>
      <c r="AB65" s="126"/>
    </row>
    <row r="66" spans="1:28" ht="15" hidden="1" customHeight="1" outlineLevel="1" x14ac:dyDescent="0.2">
      <c r="A66" s="131"/>
      <c r="B66" s="51" t="s">
        <v>32</v>
      </c>
      <c r="C66" s="25">
        <f t="shared" ref="C66:AA66" si="25">46004-C64</f>
        <v>20318</v>
      </c>
      <c r="D66" s="25">
        <f t="shared" si="25"/>
        <v>20318</v>
      </c>
      <c r="E66" s="25">
        <f t="shared" si="25"/>
        <v>20318</v>
      </c>
      <c r="F66" s="25">
        <f t="shared" si="25"/>
        <v>20318</v>
      </c>
      <c r="G66" s="25">
        <f t="shared" si="25"/>
        <v>20318</v>
      </c>
      <c r="H66" s="25">
        <f t="shared" si="25"/>
        <v>20318</v>
      </c>
      <c r="I66" s="25">
        <f t="shared" si="25"/>
        <v>20318</v>
      </c>
      <c r="J66" s="25">
        <f t="shared" si="25"/>
        <v>20318</v>
      </c>
      <c r="K66" s="25">
        <f t="shared" si="25"/>
        <v>20318</v>
      </c>
      <c r="L66" s="25">
        <f t="shared" si="25"/>
        <v>20318</v>
      </c>
      <c r="M66" s="25">
        <f t="shared" si="25"/>
        <v>20318</v>
      </c>
      <c r="N66" s="25">
        <f t="shared" si="25"/>
        <v>20318</v>
      </c>
      <c r="O66" s="25">
        <f t="shared" si="25"/>
        <v>20318</v>
      </c>
      <c r="P66" s="25">
        <f t="shared" si="25"/>
        <v>20318</v>
      </c>
      <c r="Q66" s="25">
        <f t="shared" si="25"/>
        <v>20318</v>
      </c>
      <c r="R66" s="25">
        <f t="shared" si="25"/>
        <v>20318</v>
      </c>
      <c r="S66" s="25">
        <f t="shared" si="25"/>
        <v>20318</v>
      </c>
      <c r="T66" s="25">
        <f t="shared" si="25"/>
        <v>20318</v>
      </c>
      <c r="U66" s="25">
        <f t="shared" si="25"/>
        <v>20318</v>
      </c>
      <c r="V66" s="25">
        <f t="shared" si="25"/>
        <v>20318</v>
      </c>
      <c r="W66" s="25">
        <f t="shared" si="25"/>
        <v>20318</v>
      </c>
      <c r="X66" s="25">
        <f t="shared" si="25"/>
        <v>20318</v>
      </c>
      <c r="Y66" s="25">
        <f t="shared" si="25"/>
        <v>20318</v>
      </c>
      <c r="Z66" s="25">
        <f t="shared" si="25"/>
        <v>20318</v>
      </c>
      <c r="AA66" s="25">
        <f t="shared" si="25"/>
        <v>20321</v>
      </c>
      <c r="AB66" s="126"/>
    </row>
    <row r="67" spans="1:28" ht="18.75" hidden="1" customHeight="1" outlineLevel="1" x14ac:dyDescent="0.2">
      <c r="A67" s="131"/>
      <c r="B67" s="50" t="s">
        <v>33</v>
      </c>
      <c r="C67" s="25">
        <f t="shared" ref="C67:AA67" si="26">C64*C68/1000</f>
        <v>21684.121200000001</v>
      </c>
      <c r="D67" s="25">
        <f t="shared" si="26"/>
        <v>21684.121200000001</v>
      </c>
      <c r="E67" s="25">
        <f t="shared" si="26"/>
        <v>21684.121200000001</v>
      </c>
      <c r="F67" s="25">
        <f t="shared" si="26"/>
        <v>21684.121200000001</v>
      </c>
      <c r="G67" s="25">
        <f t="shared" si="26"/>
        <v>21684.121200000001</v>
      </c>
      <c r="H67" s="25">
        <f t="shared" si="26"/>
        <v>21684.121200000001</v>
      </c>
      <c r="I67" s="25">
        <f t="shared" si="26"/>
        <v>21684.121200000001</v>
      </c>
      <c r="J67" s="25">
        <f t="shared" si="26"/>
        <v>21684.121200000001</v>
      </c>
      <c r="K67" s="25">
        <f t="shared" si="26"/>
        <v>21684.121200000001</v>
      </c>
      <c r="L67" s="25">
        <f t="shared" si="26"/>
        <v>21684.121200000001</v>
      </c>
      <c r="M67" s="25">
        <f t="shared" si="26"/>
        <v>21684.121200000001</v>
      </c>
      <c r="N67" s="25">
        <f t="shared" si="26"/>
        <v>21684.121200000001</v>
      </c>
      <c r="O67" s="25">
        <f t="shared" si="26"/>
        <v>21684.121200000001</v>
      </c>
      <c r="P67" s="25">
        <f t="shared" si="26"/>
        <v>21684.121200000001</v>
      </c>
      <c r="Q67" s="25">
        <f t="shared" si="26"/>
        <v>21684.121200000001</v>
      </c>
      <c r="R67" s="25">
        <f t="shared" si="26"/>
        <v>21684.121200000001</v>
      </c>
      <c r="S67" s="25">
        <f t="shared" si="26"/>
        <v>21684.121200000001</v>
      </c>
      <c r="T67" s="25">
        <f t="shared" si="26"/>
        <v>21684.121200000001</v>
      </c>
      <c r="U67" s="25">
        <f t="shared" si="26"/>
        <v>21684.121200000001</v>
      </c>
      <c r="V67" s="25">
        <f t="shared" si="26"/>
        <v>21684.121200000001</v>
      </c>
      <c r="W67" s="25">
        <f t="shared" si="26"/>
        <v>21684.121200000001</v>
      </c>
      <c r="X67" s="25">
        <f t="shared" si="26"/>
        <v>21684.121200000001</v>
      </c>
      <c r="Y67" s="25">
        <f t="shared" si="26"/>
        <v>21684.121200000001</v>
      </c>
      <c r="Z67" s="25">
        <f t="shared" si="26"/>
        <v>21684.121200000001</v>
      </c>
      <c r="AA67" s="25">
        <f t="shared" si="26"/>
        <v>21679.0203</v>
      </c>
      <c r="AB67" s="126"/>
    </row>
    <row r="68" spans="1:28" ht="32.25" hidden="1" outlineLevel="1" x14ac:dyDescent="0.2">
      <c r="A68" s="131"/>
      <c r="B68" s="44" t="s">
        <v>34</v>
      </c>
      <c r="C68" s="48">
        <v>844.2</v>
      </c>
      <c r="D68" s="48">
        <v>844.2</v>
      </c>
      <c r="E68" s="48">
        <v>844.2</v>
      </c>
      <c r="F68" s="48">
        <v>844.2</v>
      </c>
      <c r="G68" s="48">
        <v>844.2</v>
      </c>
      <c r="H68" s="48">
        <v>844.2</v>
      </c>
      <c r="I68" s="48">
        <v>844.2</v>
      </c>
      <c r="J68" s="48">
        <v>844.2</v>
      </c>
      <c r="K68" s="48">
        <v>844.2</v>
      </c>
      <c r="L68" s="48">
        <v>844.2</v>
      </c>
      <c r="M68" s="48">
        <v>844.2</v>
      </c>
      <c r="N68" s="48">
        <v>844.2</v>
      </c>
      <c r="O68" s="48">
        <v>844.2</v>
      </c>
      <c r="P68" s="48">
        <v>844.2</v>
      </c>
      <c r="Q68" s="48">
        <v>844.2</v>
      </c>
      <c r="R68" s="48">
        <v>844.2</v>
      </c>
      <c r="S68" s="48">
        <v>844.2</v>
      </c>
      <c r="T68" s="48">
        <v>844.2</v>
      </c>
      <c r="U68" s="48">
        <v>844.2</v>
      </c>
      <c r="V68" s="48">
        <v>844.2</v>
      </c>
      <c r="W68" s="48">
        <v>844.2</v>
      </c>
      <c r="X68" s="48">
        <v>844.2</v>
      </c>
      <c r="Y68" s="48">
        <v>844.2</v>
      </c>
      <c r="Z68" s="48">
        <v>844.2</v>
      </c>
      <c r="AA68" s="48">
        <v>844.1</v>
      </c>
      <c r="AB68" s="126"/>
    </row>
    <row r="69" spans="1:28" ht="22.5" hidden="1" outlineLevel="1" thickBot="1" x14ac:dyDescent="0.25">
      <c r="A69" s="132"/>
      <c r="B69" s="41" t="s">
        <v>35</v>
      </c>
      <c r="C69" s="52">
        <v>16.7</v>
      </c>
      <c r="D69" s="52">
        <v>16.7</v>
      </c>
      <c r="E69" s="52">
        <v>16.7</v>
      </c>
      <c r="F69" s="52">
        <v>16.7</v>
      </c>
      <c r="G69" s="52">
        <v>16.7</v>
      </c>
      <c r="H69" s="52">
        <v>16.7</v>
      </c>
      <c r="I69" s="52">
        <v>16.7</v>
      </c>
      <c r="J69" s="52">
        <v>16.7</v>
      </c>
      <c r="K69" s="52">
        <v>16.7</v>
      </c>
      <c r="L69" s="52">
        <v>16.7</v>
      </c>
      <c r="M69" s="52">
        <v>16.7</v>
      </c>
      <c r="N69" s="52">
        <v>16.7</v>
      </c>
      <c r="O69" s="52">
        <v>16.7</v>
      </c>
      <c r="P69" s="52">
        <v>16.7</v>
      </c>
      <c r="Q69" s="52">
        <v>16.7</v>
      </c>
      <c r="R69" s="52">
        <v>16.7</v>
      </c>
      <c r="S69" s="52">
        <v>16.7</v>
      </c>
      <c r="T69" s="52">
        <v>16.7</v>
      </c>
      <c r="U69" s="52">
        <v>16.7</v>
      </c>
      <c r="V69" s="52">
        <v>16.7</v>
      </c>
      <c r="W69" s="52">
        <v>16.7</v>
      </c>
      <c r="X69" s="52">
        <v>16.7</v>
      </c>
      <c r="Y69" s="52">
        <v>16.7</v>
      </c>
      <c r="Z69" s="52">
        <v>16.7</v>
      </c>
      <c r="AA69" s="52">
        <v>16.7</v>
      </c>
      <c r="AB69" s="133"/>
    </row>
    <row r="70" spans="1:28" ht="16.5" hidden="1" customHeight="1" outlineLevel="1" thickBot="1" x14ac:dyDescent="0.25">
      <c r="A70" s="128" t="s">
        <v>44</v>
      </c>
      <c r="B70" s="43" t="s">
        <v>29</v>
      </c>
      <c r="C70" s="21">
        <v>2242</v>
      </c>
      <c r="D70" s="21">
        <v>2242</v>
      </c>
      <c r="E70" s="21">
        <v>2242</v>
      </c>
      <c r="F70" s="21">
        <v>2242</v>
      </c>
      <c r="G70" s="21">
        <v>2242</v>
      </c>
      <c r="H70" s="21">
        <v>2242</v>
      </c>
      <c r="I70" s="21">
        <v>2242</v>
      </c>
      <c r="J70" s="21">
        <v>2242</v>
      </c>
      <c r="K70" s="21">
        <v>2242</v>
      </c>
      <c r="L70" s="21">
        <v>2242</v>
      </c>
      <c r="M70" s="21">
        <v>2242</v>
      </c>
      <c r="N70" s="21">
        <v>2242</v>
      </c>
      <c r="O70" s="21">
        <v>2242</v>
      </c>
      <c r="P70" s="21">
        <v>2242</v>
      </c>
      <c r="Q70" s="21">
        <v>2242</v>
      </c>
      <c r="R70" s="21">
        <v>2242</v>
      </c>
      <c r="S70" s="21">
        <v>2242</v>
      </c>
      <c r="T70" s="21">
        <v>2242</v>
      </c>
      <c r="U70" s="21">
        <v>2242</v>
      </c>
      <c r="V70" s="21">
        <v>2242</v>
      </c>
      <c r="W70" s="21">
        <v>2242</v>
      </c>
      <c r="X70" s="21">
        <v>2242</v>
      </c>
      <c r="Y70" s="21">
        <v>2242</v>
      </c>
      <c r="Z70" s="21">
        <v>2242</v>
      </c>
      <c r="AA70" s="21">
        <v>2241</v>
      </c>
      <c r="AB70" s="53"/>
    </row>
    <row r="71" spans="1:28" ht="19.5" hidden="1" customHeight="1" outlineLevel="1" x14ac:dyDescent="0.2">
      <c r="A71" s="129"/>
      <c r="B71" s="23" t="s">
        <v>30</v>
      </c>
      <c r="C71" s="21">
        <v>6273</v>
      </c>
      <c r="D71" s="21">
        <v>6273</v>
      </c>
      <c r="E71" s="21">
        <v>6273</v>
      </c>
      <c r="F71" s="21">
        <v>6273</v>
      </c>
      <c r="G71" s="21">
        <v>6273</v>
      </c>
      <c r="H71" s="21">
        <v>6273</v>
      </c>
      <c r="I71" s="21">
        <v>6273</v>
      </c>
      <c r="J71" s="21">
        <v>6273</v>
      </c>
      <c r="K71" s="21">
        <v>6273</v>
      </c>
      <c r="L71" s="21">
        <v>6273</v>
      </c>
      <c r="M71" s="21">
        <v>6273</v>
      </c>
      <c r="N71" s="21">
        <v>6273</v>
      </c>
      <c r="O71" s="21">
        <v>6273</v>
      </c>
      <c r="P71" s="21">
        <v>6273</v>
      </c>
      <c r="Q71" s="21">
        <v>6273</v>
      </c>
      <c r="R71" s="21">
        <v>6273</v>
      </c>
      <c r="S71" s="21">
        <v>6273</v>
      </c>
      <c r="T71" s="21">
        <v>6273</v>
      </c>
      <c r="U71" s="21">
        <v>6273</v>
      </c>
      <c r="V71" s="21">
        <v>6273</v>
      </c>
      <c r="W71" s="21">
        <v>6273</v>
      </c>
      <c r="X71" s="21">
        <v>6273</v>
      </c>
      <c r="Y71" s="21">
        <v>6273</v>
      </c>
      <c r="Z71" s="21">
        <v>6273</v>
      </c>
      <c r="AA71" s="21">
        <v>6270</v>
      </c>
      <c r="AB71" s="53"/>
    </row>
    <row r="72" spans="1:28" ht="18.75" hidden="1" outlineLevel="1" x14ac:dyDescent="0.2">
      <c r="A72" s="129"/>
      <c r="B72" s="24" t="s">
        <v>31</v>
      </c>
      <c r="C72" s="25">
        <f t="shared" ref="C72:AA72" si="27">C71-6169</f>
        <v>104</v>
      </c>
      <c r="D72" s="25">
        <f t="shared" si="27"/>
        <v>104</v>
      </c>
      <c r="E72" s="25">
        <f t="shared" si="27"/>
        <v>104</v>
      </c>
      <c r="F72" s="25">
        <f t="shared" si="27"/>
        <v>104</v>
      </c>
      <c r="G72" s="25">
        <f t="shared" si="27"/>
        <v>104</v>
      </c>
      <c r="H72" s="25">
        <f t="shared" si="27"/>
        <v>104</v>
      </c>
      <c r="I72" s="25">
        <f t="shared" si="27"/>
        <v>104</v>
      </c>
      <c r="J72" s="25">
        <f t="shared" si="27"/>
        <v>104</v>
      </c>
      <c r="K72" s="25">
        <f t="shared" si="27"/>
        <v>104</v>
      </c>
      <c r="L72" s="25">
        <f t="shared" si="27"/>
        <v>104</v>
      </c>
      <c r="M72" s="25">
        <f t="shared" si="27"/>
        <v>104</v>
      </c>
      <c r="N72" s="25">
        <f t="shared" si="27"/>
        <v>104</v>
      </c>
      <c r="O72" s="25">
        <f t="shared" si="27"/>
        <v>104</v>
      </c>
      <c r="P72" s="25">
        <f t="shared" si="27"/>
        <v>104</v>
      </c>
      <c r="Q72" s="25">
        <f t="shared" si="27"/>
        <v>104</v>
      </c>
      <c r="R72" s="25">
        <f t="shared" si="27"/>
        <v>104</v>
      </c>
      <c r="S72" s="25">
        <f t="shared" si="27"/>
        <v>104</v>
      </c>
      <c r="T72" s="25">
        <f t="shared" si="27"/>
        <v>104</v>
      </c>
      <c r="U72" s="25">
        <f t="shared" si="27"/>
        <v>104</v>
      </c>
      <c r="V72" s="25">
        <f t="shared" si="27"/>
        <v>104</v>
      </c>
      <c r="W72" s="25">
        <f t="shared" si="27"/>
        <v>104</v>
      </c>
      <c r="X72" s="25">
        <f t="shared" si="27"/>
        <v>104</v>
      </c>
      <c r="Y72" s="25">
        <f t="shared" si="27"/>
        <v>104</v>
      </c>
      <c r="Z72" s="25">
        <f t="shared" si="27"/>
        <v>104</v>
      </c>
      <c r="AA72" s="25">
        <f t="shared" si="27"/>
        <v>101</v>
      </c>
      <c r="AB72" s="53"/>
    </row>
    <row r="73" spans="1:28" ht="15" hidden="1" customHeight="1" outlineLevel="1" x14ac:dyDescent="0.2">
      <c r="A73" s="129"/>
      <c r="B73" s="27" t="s">
        <v>32</v>
      </c>
      <c r="C73" s="25">
        <f t="shared" ref="C73:AA73" si="28">45953-C71</f>
        <v>39680</v>
      </c>
      <c r="D73" s="25">
        <f t="shared" si="28"/>
        <v>39680</v>
      </c>
      <c r="E73" s="25">
        <f t="shared" si="28"/>
        <v>39680</v>
      </c>
      <c r="F73" s="25">
        <f t="shared" si="28"/>
        <v>39680</v>
      </c>
      <c r="G73" s="25">
        <f t="shared" si="28"/>
        <v>39680</v>
      </c>
      <c r="H73" s="25">
        <f t="shared" si="28"/>
        <v>39680</v>
      </c>
      <c r="I73" s="25">
        <f t="shared" si="28"/>
        <v>39680</v>
      </c>
      <c r="J73" s="25">
        <f t="shared" si="28"/>
        <v>39680</v>
      </c>
      <c r="K73" s="25">
        <f t="shared" si="28"/>
        <v>39680</v>
      </c>
      <c r="L73" s="25">
        <f t="shared" si="28"/>
        <v>39680</v>
      </c>
      <c r="M73" s="25">
        <f t="shared" si="28"/>
        <v>39680</v>
      </c>
      <c r="N73" s="25">
        <f t="shared" si="28"/>
        <v>39680</v>
      </c>
      <c r="O73" s="25">
        <f t="shared" si="28"/>
        <v>39680</v>
      </c>
      <c r="P73" s="25">
        <f t="shared" si="28"/>
        <v>39680</v>
      </c>
      <c r="Q73" s="25">
        <f t="shared" si="28"/>
        <v>39680</v>
      </c>
      <c r="R73" s="25">
        <f t="shared" si="28"/>
        <v>39680</v>
      </c>
      <c r="S73" s="25">
        <f t="shared" si="28"/>
        <v>39680</v>
      </c>
      <c r="T73" s="25">
        <f t="shared" si="28"/>
        <v>39680</v>
      </c>
      <c r="U73" s="25">
        <f t="shared" si="28"/>
        <v>39680</v>
      </c>
      <c r="V73" s="25">
        <f t="shared" si="28"/>
        <v>39680</v>
      </c>
      <c r="W73" s="25">
        <f t="shared" si="28"/>
        <v>39680</v>
      </c>
      <c r="X73" s="25">
        <f t="shared" si="28"/>
        <v>39680</v>
      </c>
      <c r="Y73" s="25">
        <f t="shared" si="28"/>
        <v>39680</v>
      </c>
      <c r="Z73" s="25">
        <f t="shared" si="28"/>
        <v>39680</v>
      </c>
      <c r="AA73" s="25">
        <f t="shared" si="28"/>
        <v>39683</v>
      </c>
      <c r="AB73" s="53"/>
    </row>
    <row r="74" spans="1:28" ht="15.75" hidden="1" customHeight="1" outlineLevel="1" x14ac:dyDescent="0.2">
      <c r="A74" s="129"/>
      <c r="B74" s="24" t="s">
        <v>33</v>
      </c>
      <c r="C74" s="25">
        <f t="shared" ref="C74:AA74" si="29">C71*C75/1000</f>
        <v>5312.6037000000006</v>
      </c>
      <c r="D74" s="25">
        <f t="shared" si="29"/>
        <v>5312.6037000000006</v>
      </c>
      <c r="E74" s="25">
        <f t="shared" si="29"/>
        <v>5312.6037000000006</v>
      </c>
      <c r="F74" s="25">
        <f t="shared" si="29"/>
        <v>5312.6037000000006</v>
      </c>
      <c r="G74" s="25">
        <f t="shared" si="29"/>
        <v>5312.6037000000006</v>
      </c>
      <c r="H74" s="25">
        <f t="shared" si="29"/>
        <v>5312.6037000000006</v>
      </c>
      <c r="I74" s="25">
        <f t="shared" si="29"/>
        <v>5312.6037000000006</v>
      </c>
      <c r="J74" s="25">
        <f t="shared" si="29"/>
        <v>5312.6037000000006</v>
      </c>
      <c r="K74" s="25">
        <f t="shared" si="29"/>
        <v>5312.6037000000006</v>
      </c>
      <c r="L74" s="25">
        <f t="shared" si="29"/>
        <v>5312.6037000000006</v>
      </c>
      <c r="M74" s="25">
        <f t="shared" si="29"/>
        <v>5312.6037000000006</v>
      </c>
      <c r="N74" s="25">
        <f t="shared" si="29"/>
        <v>5312.6037000000006</v>
      </c>
      <c r="O74" s="25">
        <f t="shared" si="29"/>
        <v>5312.6037000000006</v>
      </c>
      <c r="P74" s="25">
        <f t="shared" si="29"/>
        <v>5312.6037000000006</v>
      </c>
      <c r="Q74" s="25">
        <f t="shared" si="29"/>
        <v>5312.6037000000006</v>
      </c>
      <c r="R74" s="25">
        <f t="shared" si="29"/>
        <v>5312.6037000000006</v>
      </c>
      <c r="S74" s="25">
        <f t="shared" si="29"/>
        <v>5312.6037000000006</v>
      </c>
      <c r="T74" s="25">
        <f t="shared" si="29"/>
        <v>5312.6037000000006</v>
      </c>
      <c r="U74" s="25">
        <f t="shared" si="29"/>
        <v>5312.6037000000006</v>
      </c>
      <c r="V74" s="25">
        <f t="shared" si="29"/>
        <v>5312.6037000000006</v>
      </c>
      <c r="W74" s="25">
        <f t="shared" si="29"/>
        <v>5312.6037000000006</v>
      </c>
      <c r="X74" s="25">
        <f t="shared" si="29"/>
        <v>5312.6037000000006</v>
      </c>
      <c r="Y74" s="25">
        <f t="shared" si="29"/>
        <v>5312.6037000000006</v>
      </c>
      <c r="Z74" s="25">
        <f t="shared" si="29"/>
        <v>5312.6037000000006</v>
      </c>
      <c r="AA74" s="25">
        <f t="shared" si="29"/>
        <v>5306.9279999999999</v>
      </c>
      <c r="AB74" s="53"/>
    </row>
    <row r="75" spans="1:28" ht="32.25" hidden="1" outlineLevel="1" x14ac:dyDescent="0.2">
      <c r="A75" s="129"/>
      <c r="B75" s="29" t="s">
        <v>34</v>
      </c>
      <c r="C75" s="54">
        <v>846.9</v>
      </c>
      <c r="D75" s="54">
        <v>846.9</v>
      </c>
      <c r="E75" s="54">
        <v>846.9</v>
      </c>
      <c r="F75" s="54">
        <v>846.9</v>
      </c>
      <c r="G75" s="54">
        <v>846.9</v>
      </c>
      <c r="H75" s="54">
        <v>846.9</v>
      </c>
      <c r="I75" s="54">
        <v>846.9</v>
      </c>
      <c r="J75" s="54">
        <v>846.9</v>
      </c>
      <c r="K75" s="54">
        <v>846.9</v>
      </c>
      <c r="L75" s="54">
        <v>846.9</v>
      </c>
      <c r="M75" s="54">
        <v>846.9</v>
      </c>
      <c r="N75" s="54">
        <v>846.9</v>
      </c>
      <c r="O75" s="54">
        <v>846.9</v>
      </c>
      <c r="P75" s="54">
        <v>846.9</v>
      </c>
      <c r="Q75" s="54">
        <v>846.9</v>
      </c>
      <c r="R75" s="54">
        <v>846.9</v>
      </c>
      <c r="S75" s="54">
        <v>846.9</v>
      </c>
      <c r="T75" s="54">
        <v>846.9</v>
      </c>
      <c r="U75" s="54">
        <v>846.9</v>
      </c>
      <c r="V75" s="54">
        <v>846.9</v>
      </c>
      <c r="W75" s="54">
        <v>846.9</v>
      </c>
      <c r="X75" s="54">
        <v>846.9</v>
      </c>
      <c r="Y75" s="54">
        <v>846.9</v>
      </c>
      <c r="Z75" s="54">
        <v>846.9</v>
      </c>
      <c r="AA75" s="54">
        <v>846.4</v>
      </c>
      <c r="AB75" s="53"/>
    </row>
    <row r="76" spans="1:28" ht="30.75" hidden="1" customHeight="1" outlineLevel="1" thickBot="1" x14ac:dyDescent="0.25">
      <c r="A76" s="138"/>
      <c r="B76" s="41" t="s">
        <v>35</v>
      </c>
      <c r="C76" s="52">
        <v>15.5</v>
      </c>
      <c r="D76" s="52">
        <v>15.5</v>
      </c>
      <c r="E76" s="52">
        <v>15.5</v>
      </c>
      <c r="F76" s="52">
        <v>15.5</v>
      </c>
      <c r="G76" s="52">
        <v>15.5</v>
      </c>
      <c r="H76" s="52">
        <v>15.5</v>
      </c>
      <c r="I76" s="52">
        <v>15.5</v>
      </c>
      <c r="J76" s="52">
        <v>15.5</v>
      </c>
      <c r="K76" s="52">
        <v>15.5</v>
      </c>
      <c r="L76" s="52">
        <v>15.5</v>
      </c>
      <c r="M76" s="52">
        <v>15.5</v>
      </c>
      <c r="N76" s="52">
        <v>15.5</v>
      </c>
      <c r="O76" s="52">
        <v>15.5</v>
      </c>
      <c r="P76" s="52">
        <v>15.5</v>
      </c>
      <c r="Q76" s="52">
        <v>15.5</v>
      </c>
      <c r="R76" s="52">
        <v>15.5</v>
      </c>
      <c r="S76" s="52">
        <v>15.5</v>
      </c>
      <c r="T76" s="52">
        <v>15.5</v>
      </c>
      <c r="U76" s="52">
        <v>15.5</v>
      </c>
      <c r="V76" s="52">
        <v>15.5</v>
      </c>
      <c r="W76" s="52">
        <v>15.5</v>
      </c>
      <c r="X76" s="52">
        <v>15.5</v>
      </c>
      <c r="Y76" s="52">
        <v>15.5</v>
      </c>
      <c r="Z76" s="52">
        <v>15.5</v>
      </c>
      <c r="AA76" s="52">
        <v>15.6</v>
      </c>
      <c r="AB76" s="53"/>
    </row>
    <row r="77" spans="1:28" ht="19.5" hidden="1" outlineLevel="1" thickBot="1" x14ac:dyDescent="0.25">
      <c r="A77" s="128" t="s">
        <v>45</v>
      </c>
      <c r="B77" s="55" t="s">
        <v>29</v>
      </c>
      <c r="C77" s="56">
        <v>2592</v>
      </c>
      <c r="D77" s="56">
        <v>2592</v>
      </c>
      <c r="E77" s="56">
        <v>2592</v>
      </c>
      <c r="F77" s="56">
        <v>2592</v>
      </c>
      <c r="G77" s="56">
        <v>2592</v>
      </c>
      <c r="H77" s="56">
        <v>2592</v>
      </c>
      <c r="I77" s="56">
        <v>2592</v>
      </c>
      <c r="J77" s="56">
        <v>2592</v>
      </c>
      <c r="K77" s="56">
        <v>2592</v>
      </c>
      <c r="L77" s="56">
        <v>2592</v>
      </c>
      <c r="M77" s="56">
        <v>2592</v>
      </c>
      <c r="N77" s="56">
        <v>2592</v>
      </c>
      <c r="O77" s="56">
        <v>2592</v>
      </c>
      <c r="P77" s="56">
        <v>2592</v>
      </c>
      <c r="Q77" s="56">
        <v>2592</v>
      </c>
      <c r="R77" s="56">
        <v>2592</v>
      </c>
      <c r="S77" s="56">
        <v>2592</v>
      </c>
      <c r="T77" s="56">
        <v>2592</v>
      </c>
      <c r="U77" s="56">
        <v>2592</v>
      </c>
      <c r="V77" s="56">
        <v>2592</v>
      </c>
      <c r="W77" s="56">
        <v>2592</v>
      </c>
      <c r="X77" s="56">
        <v>2592</v>
      </c>
      <c r="Y77" s="56">
        <v>2592</v>
      </c>
      <c r="Z77" s="56">
        <v>2592</v>
      </c>
      <c r="AA77" s="56">
        <v>2610</v>
      </c>
      <c r="AB77" s="139">
        <f>AA81-C81</f>
        <v>6.8841999999999643</v>
      </c>
    </row>
    <row r="78" spans="1:28" ht="18.75" hidden="1" outlineLevel="1" x14ac:dyDescent="0.2">
      <c r="A78" s="129"/>
      <c r="B78" s="23" t="s">
        <v>30</v>
      </c>
      <c r="C78" s="57">
        <v>1050</v>
      </c>
      <c r="D78" s="57">
        <v>1050</v>
      </c>
      <c r="E78" s="57">
        <v>1050</v>
      </c>
      <c r="F78" s="57">
        <v>1050</v>
      </c>
      <c r="G78" s="57">
        <v>1050</v>
      </c>
      <c r="H78" s="57">
        <v>1050</v>
      </c>
      <c r="I78" s="57">
        <v>1050</v>
      </c>
      <c r="J78" s="57">
        <v>1050</v>
      </c>
      <c r="K78" s="57">
        <v>1050</v>
      </c>
      <c r="L78" s="57">
        <v>1050</v>
      </c>
      <c r="M78" s="57">
        <v>1050</v>
      </c>
      <c r="N78" s="57">
        <v>1050</v>
      </c>
      <c r="O78" s="57">
        <v>1050</v>
      </c>
      <c r="P78" s="57">
        <v>1050</v>
      </c>
      <c r="Q78" s="57">
        <v>1050</v>
      </c>
      <c r="R78" s="57">
        <v>1050</v>
      </c>
      <c r="S78" s="57">
        <v>1050</v>
      </c>
      <c r="T78" s="57">
        <v>1050</v>
      </c>
      <c r="U78" s="57">
        <v>1050</v>
      </c>
      <c r="V78" s="57">
        <v>1050</v>
      </c>
      <c r="W78" s="57">
        <v>1050</v>
      </c>
      <c r="X78" s="57">
        <v>1050</v>
      </c>
      <c r="Y78" s="57">
        <v>1050</v>
      </c>
      <c r="Z78" s="57">
        <v>1050</v>
      </c>
      <c r="AA78" s="57">
        <v>1058</v>
      </c>
      <c r="AB78" s="126"/>
    </row>
    <row r="79" spans="1:28" ht="18.75" hidden="1" outlineLevel="1" x14ac:dyDescent="0.2">
      <c r="A79" s="129"/>
      <c r="B79" s="24" t="s">
        <v>31</v>
      </c>
      <c r="C79" s="25">
        <f t="shared" ref="C79:AA79" si="30">C78-965</f>
        <v>85</v>
      </c>
      <c r="D79" s="25">
        <f t="shared" si="30"/>
        <v>85</v>
      </c>
      <c r="E79" s="25">
        <f t="shared" si="30"/>
        <v>85</v>
      </c>
      <c r="F79" s="25">
        <f t="shared" si="30"/>
        <v>85</v>
      </c>
      <c r="G79" s="25">
        <f t="shared" si="30"/>
        <v>85</v>
      </c>
      <c r="H79" s="25">
        <f t="shared" si="30"/>
        <v>85</v>
      </c>
      <c r="I79" s="25">
        <f t="shared" si="30"/>
        <v>85</v>
      </c>
      <c r="J79" s="25">
        <f t="shared" si="30"/>
        <v>85</v>
      </c>
      <c r="K79" s="25">
        <f t="shared" si="30"/>
        <v>85</v>
      </c>
      <c r="L79" s="25">
        <f t="shared" si="30"/>
        <v>85</v>
      </c>
      <c r="M79" s="25">
        <f t="shared" si="30"/>
        <v>85</v>
      </c>
      <c r="N79" s="25">
        <f t="shared" si="30"/>
        <v>85</v>
      </c>
      <c r="O79" s="25">
        <f t="shared" si="30"/>
        <v>85</v>
      </c>
      <c r="P79" s="25">
        <f t="shared" si="30"/>
        <v>85</v>
      </c>
      <c r="Q79" s="25">
        <f t="shared" si="30"/>
        <v>85</v>
      </c>
      <c r="R79" s="25">
        <f t="shared" si="30"/>
        <v>85</v>
      </c>
      <c r="S79" s="25">
        <f t="shared" si="30"/>
        <v>85</v>
      </c>
      <c r="T79" s="25">
        <f t="shared" si="30"/>
        <v>85</v>
      </c>
      <c r="U79" s="25">
        <f t="shared" si="30"/>
        <v>85</v>
      </c>
      <c r="V79" s="25">
        <f t="shared" si="30"/>
        <v>85</v>
      </c>
      <c r="W79" s="25">
        <f t="shared" si="30"/>
        <v>85</v>
      </c>
      <c r="X79" s="25">
        <f t="shared" si="30"/>
        <v>85</v>
      </c>
      <c r="Y79" s="25">
        <f t="shared" si="30"/>
        <v>85</v>
      </c>
      <c r="Z79" s="25">
        <f t="shared" si="30"/>
        <v>85</v>
      </c>
      <c r="AA79" s="25">
        <f t="shared" si="30"/>
        <v>93</v>
      </c>
      <c r="AB79" s="126"/>
    </row>
    <row r="80" spans="1:28" ht="25.5" hidden="1" outlineLevel="1" x14ac:dyDescent="0.2">
      <c r="A80" s="129"/>
      <c r="B80" s="27" t="s">
        <v>32</v>
      </c>
      <c r="C80" s="58">
        <f t="shared" ref="C80:AA80" si="31">2787-C78</f>
        <v>1737</v>
      </c>
      <c r="D80" s="58">
        <f t="shared" si="31"/>
        <v>1737</v>
      </c>
      <c r="E80" s="58">
        <f t="shared" si="31"/>
        <v>1737</v>
      </c>
      <c r="F80" s="58">
        <f t="shared" si="31"/>
        <v>1737</v>
      </c>
      <c r="G80" s="58">
        <f t="shared" si="31"/>
        <v>1737</v>
      </c>
      <c r="H80" s="58">
        <f t="shared" si="31"/>
        <v>1737</v>
      </c>
      <c r="I80" s="58">
        <f t="shared" si="31"/>
        <v>1737</v>
      </c>
      <c r="J80" s="58">
        <f t="shared" si="31"/>
        <v>1737</v>
      </c>
      <c r="K80" s="58">
        <f t="shared" si="31"/>
        <v>1737</v>
      </c>
      <c r="L80" s="58">
        <f t="shared" si="31"/>
        <v>1737</v>
      </c>
      <c r="M80" s="58">
        <f t="shared" si="31"/>
        <v>1737</v>
      </c>
      <c r="N80" s="58">
        <f t="shared" si="31"/>
        <v>1737</v>
      </c>
      <c r="O80" s="58">
        <f t="shared" si="31"/>
        <v>1737</v>
      </c>
      <c r="P80" s="58">
        <f t="shared" si="31"/>
        <v>1737</v>
      </c>
      <c r="Q80" s="58">
        <f t="shared" si="31"/>
        <v>1737</v>
      </c>
      <c r="R80" s="58">
        <f t="shared" si="31"/>
        <v>1737</v>
      </c>
      <c r="S80" s="58">
        <f t="shared" si="31"/>
        <v>1737</v>
      </c>
      <c r="T80" s="58">
        <f t="shared" si="31"/>
        <v>1737</v>
      </c>
      <c r="U80" s="58">
        <f t="shared" si="31"/>
        <v>1737</v>
      </c>
      <c r="V80" s="58">
        <f t="shared" si="31"/>
        <v>1737</v>
      </c>
      <c r="W80" s="58">
        <f t="shared" si="31"/>
        <v>1737</v>
      </c>
      <c r="X80" s="58">
        <f t="shared" si="31"/>
        <v>1737</v>
      </c>
      <c r="Y80" s="58">
        <f t="shared" si="31"/>
        <v>1737</v>
      </c>
      <c r="Z80" s="58">
        <f t="shared" si="31"/>
        <v>1737</v>
      </c>
      <c r="AA80" s="58">
        <f t="shared" si="31"/>
        <v>1729</v>
      </c>
      <c r="AB80" s="126"/>
    </row>
    <row r="81" spans="1:28" ht="18.75" hidden="1" outlineLevel="1" x14ac:dyDescent="0.2">
      <c r="A81" s="129"/>
      <c r="B81" s="24" t="s">
        <v>33</v>
      </c>
      <c r="C81" s="25">
        <f t="shared" ref="C81:AA81" si="32">C78*C82/1000</f>
        <v>889.66499999999996</v>
      </c>
      <c r="D81" s="25">
        <f t="shared" si="32"/>
        <v>889.66499999999996</v>
      </c>
      <c r="E81" s="25">
        <f t="shared" si="32"/>
        <v>889.66499999999996</v>
      </c>
      <c r="F81" s="25">
        <f t="shared" si="32"/>
        <v>889.66499999999996</v>
      </c>
      <c r="G81" s="25">
        <f t="shared" si="32"/>
        <v>889.66499999999996</v>
      </c>
      <c r="H81" s="25">
        <f t="shared" si="32"/>
        <v>889.66499999999996</v>
      </c>
      <c r="I81" s="25">
        <f t="shared" si="32"/>
        <v>889.66499999999996</v>
      </c>
      <c r="J81" s="25">
        <f t="shared" si="32"/>
        <v>889.66499999999996</v>
      </c>
      <c r="K81" s="25">
        <f t="shared" si="32"/>
        <v>889.66499999999996</v>
      </c>
      <c r="L81" s="25">
        <f t="shared" si="32"/>
        <v>889.66499999999996</v>
      </c>
      <c r="M81" s="25">
        <f t="shared" si="32"/>
        <v>889.66499999999996</v>
      </c>
      <c r="N81" s="25">
        <f t="shared" si="32"/>
        <v>889.66499999999996</v>
      </c>
      <c r="O81" s="25">
        <f t="shared" si="32"/>
        <v>889.66499999999996</v>
      </c>
      <c r="P81" s="25">
        <f t="shared" si="32"/>
        <v>889.66499999999996</v>
      </c>
      <c r="Q81" s="25">
        <f t="shared" si="32"/>
        <v>889.66499999999996</v>
      </c>
      <c r="R81" s="25">
        <f t="shared" si="32"/>
        <v>889.66499999999996</v>
      </c>
      <c r="S81" s="25">
        <f t="shared" si="32"/>
        <v>889.66499999999996</v>
      </c>
      <c r="T81" s="25">
        <f t="shared" si="32"/>
        <v>889.66499999999996</v>
      </c>
      <c r="U81" s="25">
        <f t="shared" si="32"/>
        <v>889.66499999999996</v>
      </c>
      <c r="V81" s="25">
        <f t="shared" si="32"/>
        <v>889.66499999999996</v>
      </c>
      <c r="W81" s="25">
        <f t="shared" si="32"/>
        <v>889.66499999999996</v>
      </c>
      <c r="X81" s="25">
        <f t="shared" si="32"/>
        <v>889.66499999999996</v>
      </c>
      <c r="Y81" s="25">
        <f t="shared" si="32"/>
        <v>889.66499999999996</v>
      </c>
      <c r="Z81" s="25">
        <f t="shared" si="32"/>
        <v>889.66499999999996</v>
      </c>
      <c r="AA81" s="25">
        <f t="shared" si="32"/>
        <v>896.54919999999993</v>
      </c>
      <c r="AB81" s="126"/>
    </row>
    <row r="82" spans="1:28" ht="32.25" hidden="1" outlineLevel="1" x14ac:dyDescent="0.2">
      <c r="A82" s="129"/>
      <c r="B82" s="29" t="s">
        <v>34</v>
      </c>
      <c r="C82" s="30">
        <v>847.3</v>
      </c>
      <c r="D82" s="30">
        <v>847.3</v>
      </c>
      <c r="E82" s="30">
        <v>847.3</v>
      </c>
      <c r="F82" s="30">
        <v>847.3</v>
      </c>
      <c r="G82" s="30">
        <v>847.3</v>
      </c>
      <c r="H82" s="30">
        <v>847.3</v>
      </c>
      <c r="I82" s="30">
        <v>847.3</v>
      </c>
      <c r="J82" s="30">
        <v>847.3</v>
      </c>
      <c r="K82" s="30">
        <v>847.3</v>
      </c>
      <c r="L82" s="30">
        <v>847.3</v>
      </c>
      <c r="M82" s="30">
        <v>847.3</v>
      </c>
      <c r="N82" s="30">
        <v>847.3</v>
      </c>
      <c r="O82" s="30">
        <v>847.3</v>
      </c>
      <c r="P82" s="30">
        <v>847.3</v>
      </c>
      <c r="Q82" s="30">
        <v>847.3</v>
      </c>
      <c r="R82" s="30">
        <v>847.3</v>
      </c>
      <c r="S82" s="30">
        <v>847.3</v>
      </c>
      <c r="T82" s="30">
        <v>847.3</v>
      </c>
      <c r="U82" s="30">
        <v>847.3</v>
      </c>
      <c r="V82" s="30">
        <v>847.3</v>
      </c>
      <c r="W82" s="30">
        <v>847.3</v>
      </c>
      <c r="X82" s="30">
        <v>847.3</v>
      </c>
      <c r="Y82" s="30">
        <v>847.3</v>
      </c>
      <c r="Z82" s="30">
        <v>847.3</v>
      </c>
      <c r="AA82" s="30">
        <v>847.4</v>
      </c>
      <c r="AB82" s="126"/>
    </row>
    <row r="83" spans="1:28" ht="22.5" hidden="1" outlineLevel="1" thickBot="1" x14ac:dyDescent="0.25">
      <c r="A83" s="129"/>
      <c r="B83" s="29" t="s">
        <v>35</v>
      </c>
      <c r="C83" s="32">
        <v>14.9</v>
      </c>
      <c r="D83" s="32">
        <v>14.9</v>
      </c>
      <c r="E83" s="32">
        <v>14.9</v>
      </c>
      <c r="F83" s="32">
        <v>14.9</v>
      </c>
      <c r="G83" s="32">
        <v>14.9</v>
      </c>
      <c r="H83" s="32">
        <v>14.9</v>
      </c>
      <c r="I83" s="32">
        <v>14.9</v>
      </c>
      <c r="J83" s="32">
        <v>14.9</v>
      </c>
      <c r="K83" s="32">
        <v>14.9</v>
      </c>
      <c r="L83" s="32">
        <v>14.9</v>
      </c>
      <c r="M83" s="32">
        <v>14.9</v>
      </c>
      <c r="N83" s="32">
        <v>14.9</v>
      </c>
      <c r="O83" s="32">
        <v>14.9</v>
      </c>
      <c r="P83" s="32">
        <v>14.9</v>
      </c>
      <c r="Q83" s="32">
        <v>14.9</v>
      </c>
      <c r="R83" s="32">
        <v>14.9</v>
      </c>
      <c r="S83" s="32">
        <v>14.9</v>
      </c>
      <c r="T83" s="32">
        <v>14.9</v>
      </c>
      <c r="U83" s="32">
        <v>14.9</v>
      </c>
      <c r="V83" s="32">
        <v>14.9</v>
      </c>
      <c r="W83" s="32">
        <v>14.9</v>
      </c>
      <c r="X83" s="32">
        <v>14.9</v>
      </c>
      <c r="Y83" s="32">
        <v>14.9</v>
      </c>
      <c r="Z83" s="32">
        <v>14.9</v>
      </c>
      <c r="AA83" s="32">
        <v>15.9</v>
      </c>
      <c r="AB83" s="127"/>
    </row>
    <row r="84" spans="1:28" ht="19.5" hidden="1" outlineLevel="1" thickBot="1" x14ac:dyDescent="0.25">
      <c r="A84" s="128" t="s">
        <v>46</v>
      </c>
      <c r="B84" s="20" t="s">
        <v>29</v>
      </c>
      <c r="C84" s="21">
        <v>2602</v>
      </c>
      <c r="D84" s="21">
        <v>2602</v>
      </c>
      <c r="E84" s="21">
        <v>2602</v>
      </c>
      <c r="F84" s="21">
        <v>2602</v>
      </c>
      <c r="G84" s="21">
        <v>2602</v>
      </c>
      <c r="H84" s="21">
        <v>2602</v>
      </c>
      <c r="I84" s="21">
        <v>2602</v>
      </c>
      <c r="J84" s="21">
        <v>2602</v>
      </c>
      <c r="K84" s="21">
        <v>2602</v>
      </c>
      <c r="L84" s="21">
        <v>2602</v>
      </c>
      <c r="M84" s="21">
        <v>2602</v>
      </c>
      <c r="N84" s="21">
        <v>2602</v>
      </c>
      <c r="O84" s="21">
        <v>2602</v>
      </c>
      <c r="P84" s="21">
        <v>2602</v>
      </c>
      <c r="Q84" s="21">
        <v>2602</v>
      </c>
      <c r="R84" s="21">
        <v>2602</v>
      </c>
      <c r="S84" s="21">
        <v>2602</v>
      </c>
      <c r="T84" s="21">
        <v>2602</v>
      </c>
      <c r="U84" s="21">
        <v>2602</v>
      </c>
      <c r="V84" s="21">
        <v>2602</v>
      </c>
      <c r="W84" s="21">
        <v>2602</v>
      </c>
      <c r="X84" s="21">
        <v>2602</v>
      </c>
      <c r="Y84" s="21">
        <v>2602</v>
      </c>
      <c r="Z84" s="21">
        <v>2602</v>
      </c>
      <c r="AA84" s="21">
        <v>2618</v>
      </c>
      <c r="AB84" s="125">
        <f>AA88-C88</f>
        <v>5.6158999999998969</v>
      </c>
    </row>
    <row r="85" spans="1:28" ht="18.75" hidden="1" outlineLevel="1" x14ac:dyDescent="0.2">
      <c r="A85" s="129"/>
      <c r="B85" s="23" t="s">
        <v>30</v>
      </c>
      <c r="C85" s="21">
        <v>1053</v>
      </c>
      <c r="D85" s="21">
        <v>1053</v>
      </c>
      <c r="E85" s="21">
        <v>1053</v>
      </c>
      <c r="F85" s="21">
        <v>1053</v>
      </c>
      <c r="G85" s="21">
        <v>1053</v>
      </c>
      <c r="H85" s="21">
        <v>1053</v>
      </c>
      <c r="I85" s="21">
        <v>1053</v>
      </c>
      <c r="J85" s="21">
        <v>1053</v>
      </c>
      <c r="K85" s="21">
        <v>1053</v>
      </c>
      <c r="L85" s="21">
        <v>1053</v>
      </c>
      <c r="M85" s="21">
        <v>1053</v>
      </c>
      <c r="N85" s="21">
        <v>1053</v>
      </c>
      <c r="O85" s="21">
        <v>1053</v>
      </c>
      <c r="P85" s="21">
        <v>1053</v>
      </c>
      <c r="Q85" s="21">
        <v>1053</v>
      </c>
      <c r="R85" s="21">
        <v>1053</v>
      </c>
      <c r="S85" s="21">
        <v>1053</v>
      </c>
      <c r="T85" s="21">
        <v>1053</v>
      </c>
      <c r="U85" s="21">
        <v>1053</v>
      </c>
      <c r="V85" s="21">
        <v>1053</v>
      </c>
      <c r="W85" s="21">
        <v>1053</v>
      </c>
      <c r="X85" s="21">
        <v>1053</v>
      </c>
      <c r="Y85" s="21">
        <v>1053</v>
      </c>
      <c r="Z85" s="21">
        <v>1053</v>
      </c>
      <c r="AA85" s="21">
        <v>1060</v>
      </c>
      <c r="AB85" s="126"/>
    </row>
    <row r="86" spans="1:28" ht="18.75" hidden="1" outlineLevel="1" x14ac:dyDescent="0.2">
      <c r="A86" s="129"/>
      <c r="B86" s="24" t="s">
        <v>31</v>
      </c>
      <c r="C86" s="25">
        <f t="shared" ref="C86:AA86" si="33">C85-964</f>
        <v>89</v>
      </c>
      <c r="D86" s="25">
        <f t="shared" si="33"/>
        <v>89</v>
      </c>
      <c r="E86" s="25">
        <f t="shared" si="33"/>
        <v>89</v>
      </c>
      <c r="F86" s="25">
        <f t="shared" si="33"/>
        <v>89</v>
      </c>
      <c r="G86" s="25">
        <f t="shared" si="33"/>
        <v>89</v>
      </c>
      <c r="H86" s="25">
        <f t="shared" si="33"/>
        <v>89</v>
      </c>
      <c r="I86" s="25">
        <f t="shared" si="33"/>
        <v>89</v>
      </c>
      <c r="J86" s="25">
        <f t="shared" si="33"/>
        <v>89</v>
      </c>
      <c r="K86" s="25">
        <f t="shared" si="33"/>
        <v>89</v>
      </c>
      <c r="L86" s="25">
        <f t="shared" si="33"/>
        <v>89</v>
      </c>
      <c r="M86" s="25">
        <f t="shared" si="33"/>
        <v>89</v>
      </c>
      <c r="N86" s="25">
        <f t="shared" si="33"/>
        <v>89</v>
      </c>
      <c r="O86" s="25">
        <f t="shared" si="33"/>
        <v>89</v>
      </c>
      <c r="P86" s="25">
        <f t="shared" si="33"/>
        <v>89</v>
      </c>
      <c r="Q86" s="25">
        <f t="shared" si="33"/>
        <v>89</v>
      </c>
      <c r="R86" s="25">
        <f t="shared" si="33"/>
        <v>89</v>
      </c>
      <c r="S86" s="25">
        <f t="shared" si="33"/>
        <v>89</v>
      </c>
      <c r="T86" s="25">
        <f t="shared" si="33"/>
        <v>89</v>
      </c>
      <c r="U86" s="25">
        <f t="shared" si="33"/>
        <v>89</v>
      </c>
      <c r="V86" s="25">
        <f t="shared" si="33"/>
        <v>89</v>
      </c>
      <c r="W86" s="25">
        <f t="shared" si="33"/>
        <v>89</v>
      </c>
      <c r="X86" s="25">
        <f t="shared" si="33"/>
        <v>89</v>
      </c>
      <c r="Y86" s="25">
        <f t="shared" si="33"/>
        <v>89</v>
      </c>
      <c r="Z86" s="25">
        <f t="shared" si="33"/>
        <v>89</v>
      </c>
      <c r="AA86" s="25">
        <f t="shared" si="33"/>
        <v>96</v>
      </c>
      <c r="AB86" s="126"/>
    </row>
    <row r="87" spans="1:28" ht="25.5" hidden="1" outlineLevel="1" x14ac:dyDescent="0.2">
      <c r="A87" s="129"/>
      <c r="B87" s="27" t="s">
        <v>32</v>
      </c>
      <c r="C87" s="58">
        <f t="shared" ref="C87:AA87" si="34">2786-C85</f>
        <v>1733</v>
      </c>
      <c r="D87" s="58">
        <f t="shared" si="34"/>
        <v>1733</v>
      </c>
      <c r="E87" s="58">
        <f t="shared" si="34"/>
        <v>1733</v>
      </c>
      <c r="F87" s="58">
        <f t="shared" si="34"/>
        <v>1733</v>
      </c>
      <c r="G87" s="58">
        <f t="shared" si="34"/>
        <v>1733</v>
      </c>
      <c r="H87" s="58">
        <f t="shared" si="34"/>
        <v>1733</v>
      </c>
      <c r="I87" s="58">
        <f t="shared" si="34"/>
        <v>1733</v>
      </c>
      <c r="J87" s="58">
        <f t="shared" si="34"/>
        <v>1733</v>
      </c>
      <c r="K87" s="58">
        <f t="shared" si="34"/>
        <v>1733</v>
      </c>
      <c r="L87" s="58">
        <f t="shared" si="34"/>
        <v>1733</v>
      </c>
      <c r="M87" s="58">
        <f t="shared" si="34"/>
        <v>1733</v>
      </c>
      <c r="N87" s="58">
        <f t="shared" si="34"/>
        <v>1733</v>
      </c>
      <c r="O87" s="58">
        <f t="shared" si="34"/>
        <v>1733</v>
      </c>
      <c r="P87" s="58">
        <f t="shared" si="34"/>
        <v>1733</v>
      </c>
      <c r="Q87" s="58">
        <f t="shared" si="34"/>
        <v>1733</v>
      </c>
      <c r="R87" s="58">
        <f t="shared" si="34"/>
        <v>1733</v>
      </c>
      <c r="S87" s="58">
        <f t="shared" si="34"/>
        <v>1733</v>
      </c>
      <c r="T87" s="58">
        <f t="shared" si="34"/>
        <v>1733</v>
      </c>
      <c r="U87" s="58">
        <f t="shared" si="34"/>
        <v>1733</v>
      </c>
      <c r="V87" s="58">
        <f t="shared" si="34"/>
        <v>1733</v>
      </c>
      <c r="W87" s="58">
        <f t="shared" si="34"/>
        <v>1733</v>
      </c>
      <c r="X87" s="58">
        <f t="shared" si="34"/>
        <v>1733</v>
      </c>
      <c r="Y87" s="58">
        <f t="shared" si="34"/>
        <v>1733</v>
      </c>
      <c r="Z87" s="58">
        <f t="shared" si="34"/>
        <v>1733</v>
      </c>
      <c r="AA87" s="58">
        <f t="shared" si="34"/>
        <v>1726</v>
      </c>
      <c r="AB87" s="126"/>
    </row>
    <row r="88" spans="1:28" ht="18.75" hidden="1" outlineLevel="1" x14ac:dyDescent="0.2">
      <c r="A88" s="129"/>
      <c r="B88" s="24" t="s">
        <v>33</v>
      </c>
      <c r="C88" s="25">
        <f>C85*C89/1000</f>
        <v>892.62810000000013</v>
      </c>
      <c r="D88" s="25">
        <f t="shared" ref="D88:AA88" si="35">D85*D89/1000</f>
        <v>892.62810000000013</v>
      </c>
      <c r="E88" s="25">
        <f t="shared" si="35"/>
        <v>892.62810000000013</v>
      </c>
      <c r="F88" s="25">
        <f t="shared" si="35"/>
        <v>892.62810000000013</v>
      </c>
      <c r="G88" s="25">
        <f t="shared" si="35"/>
        <v>892.62810000000013</v>
      </c>
      <c r="H88" s="25">
        <f t="shared" si="35"/>
        <v>892.62810000000013</v>
      </c>
      <c r="I88" s="25">
        <f t="shared" si="35"/>
        <v>892.62810000000013</v>
      </c>
      <c r="J88" s="25">
        <f t="shared" si="35"/>
        <v>892.62810000000013</v>
      </c>
      <c r="K88" s="25">
        <f t="shared" si="35"/>
        <v>892.62810000000013</v>
      </c>
      <c r="L88" s="25">
        <f t="shared" si="35"/>
        <v>892.62810000000013</v>
      </c>
      <c r="M88" s="25">
        <f t="shared" si="35"/>
        <v>892.62810000000013</v>
      </c>
      <c r="N88" s="25">
        <f t="shared" si="35"/>
        <v>892.62810000000013</v>
      </c>
      <c r="O88" s="25">
        <f t="shared" si="35"/>
        <v>892.62810000000013</v>
      </c>
      <c r="P88" s="25">
        <f t="shared" si="35"/>
        <v>892.62810000000013</v>
      </c>
      <c r="Q88" s="25">
        <f t="shared" si="35"/>
        <v>892.62810000000013</v>
      </c>
      <c r="R88" s="25">
        <f t="shared" si="35"/>
        <v>892.62810000000013</v>
      </c>
      <c r="S88" s="25">
        <f t="shared" si="35"/>
        <v>892.62810000000013</v>
      </c>
      <c r="T88" s="25">
        <f t="shared" si="35"/>
        <v>892.62810000000013</v>
      </c>
      <c r="U88" s="25">
        <f t="shared" si="35"/>
        <v>892.62810000000013</v>
      </c>
      <c r="V88" s="25">
        <f t="shared" si="35"/>
        <v>892.62810000000013</v>
      </c>
      <c r="W88" s="25">
        <f t="shared" si="35"/>
        <v>892.62810000000013</v>
      </c>
      <c r="X88" s="25">
        <f t="shared" si="35"/>
        <v>892.62810000000013</v>
      </c>
      <c r="Y88" s="25">
        <f t="shared" si="35"/>
        <v>892.62810000000013</v>
      </c>
      <c r="Z88" s="25">
        <f t="shared" si="35"/>
        <v>892.62810000000013</v>
      </c>
      <c r="AA88" s="25">
        <f t="shared" si="35"/>
        <v>898.24400000000003</v>
      </c>
      <c r="AB88" s="126"/>
    </row>
    <row r="89" spans="1:28" ht="32.25" hidden="1" outlineLevel="1" x14ac:dyDescent="0.2">
      <c r="A89" s="129"/>
      <c r="B89" s="29" t="s">
        <v>34</v>
      </c>
      <c r="C89" s="30">
        <v>847.7</v>
      </c>
      <c r="D89" s="30">
        <v>847.7</v>
      </c>
      <c r="E89" s="30">
        <v>847.7</v>
      </c>
      <c r="F89" s="30">
        <v>847.7</v>
      </c>
      <c r="G89" s="30">
        <v>847.7</v>
      </c>
      <c r="H89" s="30">
        <v>847.7</v>
      </c>
      <c r="I89" s="30">
        <v>847.7</v>
      </c>
      <c r="J89" s="30">
        <v>847.7</v>
      </c>
      <c r="K89" s="30">
        <v>847.7</v>
      </c>
      <c r="L89" s="30">
        <v>847.7</v>
      </c>
      <c r="M89" s="30">
        <v>847.7</v>
      </c>
      <c r="N89" s="30">
        <v>847.7</v>
      </c>
      <c r="O89" s="30">
        <v>847.7</v>
      </c>
      <c r="P89" s="30">
        <v>847.7</v>
      </c>
      <c r="Q89" s="30">
        <v>847.7</v>
      </c>
      <c r="R89" s="30">
        <v>847.7</v>
      </c>
      <c r="S89" s="30">
        <v>847.7</v>
      </c>
      <c r="T89" s="30">
        <v>847.7</v>
      </c>
      <c r="U89" s="30">
        <v>847.7</v>
      </c>
      <c r="V89" s="30">
        <v>847.7</v>
      </c>
      <c r="W89" s="30">
        <v>847.7</v>
      </c>
      <c r="X89" s="30">
        <v>847.7</v>
      </c>
      <c r="Y89" s="30">
        <v>847.7</v>
      </c>
      <c r="Z89" s="30">
        <v>847.7</v>
      </c>
      <c r="AA89" s="30">
        <v>847.4</v>
      </c>
      <c r="AB89" s="126"/>
    </row>
    <row r="90" spans="1:28" ht="22.5" hidden="1" outlineLevel="1" thickBot="1" x14ac:dyDescent="0.25">
      <c r="A90" s="129"/>
      <c r="B90" s="29" t="s">
        <v>35</v>
      </c>
      <c r="C90" s="32">
        <v>14.8</v>
      </c>
      <c r="D90" s="32">
        <v>14.8</v>
      </c>
      <c r="E90" s="32">
        <v>14.8</v>
      </c>
      <c r="F90" s="32">
        <v>14.8</v>
      </c>
      <c r="G90" s="32">
        <v>14.8</v>
      </c>
      <c r="H90" s="32">
        <v>14.8</v>
      </c>
      <c r="I90" s="32">
        <v>14.8</v>
      </c>
      <c r="J90" s="32">
        <v>14.8</v>
      </c>
      <c r="K90" s="32">
        <v>14.8</v>
      </c>
      <c r="L90" s="32">
        <v>14.8</v>
      </c>
      <c r="M90" s="32">
        <v>14.8</v>
      </c>
      <c r="N90" s="32">
        <v>14.8</v>
      </c>
      <c r="O90" s="32">
        <v>14.8</v>
      </c>
      <c r="P90" s="32">
        <v>14.8</v>
      </c>
      <c r="Q90" s="32">
        <v>14.8</v>
      </c>
      <c r="R90" s="32">
        <v>14.8</v>
      </c>
      <c r="S90" s="32">
        <v>14.8</v>
      </c>
      <c r="T90" s="32">
        <v>14.8</v>
      </c>
      <c r="U90" s="32">
        <v>14.8</v>
      </c>
      <c r="V90" s="32">
        <v>14.8</v>
      </c>
      <c r="W90" s="32">
        <v>14.8</v>
      </c>
      <c r="X90" s="32">
        <v>14.8</v>
      </c>
      <c r="Y90" s="32">
        <v>14.8</v>
      </c>
      <c r="Z90" s="32">
        <v>14.8</v>
      </c>
      <c r="AA90" s="32">
        <v>15.8</v>
      </c>
      <c r="AB90" s="127"/>
    </row>
    <row r="91" spans="1:28" ht="19.5" hidden="1" outlineLevel="1" thickBot="1" x14ac:dyDescent="0.25">
      <c r="A91" s="128" t="s">
        <v>47</v>
      </c>
      <c r="B91" s="20" t="s">
        <v>29</v>
      </c>
      <c r="C91" s="21">
        <v>2615</v>
      </c>
      <c r="D91" s="21">
        <v>2615</v>
      </c>
      <c r="E91" s="21">
        <v>2615</v>
      </c>
      <c r="F91" s="21">
        <v>2615</v>
      </c>
      <c r="G91" s="21">
        <v>2615</v>
      </c>
      <c r="H91" s="21">
        <v>2615</v>
      </c>
      <c r="I91" s="21">
        <v>2615</v>
      </c>
      <c r="J91" s="21">
        <v>2615</v>
      </c>
      <c r="K91" s="21">
        <v>2615</v>
      </c>
      <c r="L91" s="21">
        <v>2615</v>
      </c>
      <c r="M91" s="21">
        <v>2615</v>
      </c>
      <c r="N91" s="21">
        <v>2615</v>
      </c>
      <c r="O91" s="21">
        <v>2615</v>
      </c>
      <c r="P91" s="21">
        <v>2615</v>
      </c>
      <c r="Q91" s="21">
        <v>2615</v>
      </c>
      <c r="R91" s="21">
        <v>2615</v>
      </c>
      <c r="S91" s="21">
        <v>2615</v>
      </c>
      <c r="T91" s="21">
        <v>2615</v>
      </c>
      <c r="U91" s="21">
        <v>2615</v>
      </c>
      <c r="V91" s="21">
        <v>2615</v>
      </c>
      <c r="W91" s="21">
        <v>2615</v>
      </c>
      <c r="X91" s="21">
        <v>2615</v>
      </c>
      <c r="Y91" s="21">
        <v>2615</v>
      </c>
      <c r="Z91" s="21">
        <v>2615</v>
      </c>
      <c r="AA91" s="21">
        <v>2631</v>
      </c>
      <c r="AB91" s="125">
        <f>AA95-C95</f>
        <v>5.8182000000000471</v>
      </c>
    </row>
    <row r="92" spans="1:28" ht="18.75" hidden="1" outlineLevel="1" x14ac:dyDescent="0.2">
      <c r="A92" s="129"/>
      <c r="B92" s="23" t="s">
        <v>30</v>
      </c>
      <c r="C92" s="21">
        <v>1050</v>
      </c>
      <c r="D92" s="21">
        <v>1050</v>
      </c>
      <c r="E92" s="21">
        <v>1050</v>
      </c>
      <c r="F92" s="21">
        <v>1050</v>
      </c>
      <c r="G92" s="21">
        <v>1050</v>
      </c>
      <c r="H92" s="21">
        <v>1050</v>
      </c>
      <c r="I92" s="21">
        <v>1050</v>
      </c>
      <c r="J92" s="21">
        <v>1050</v>
      </c>
      <c r="K92" s="21">
        <v>1050</v>
      </c>
      <c r="L92" s="21">
        <v>1050</v>
      </c>
      <c r="M92" s="21">
        <v>1050</v>
      </c>
      <c r="N92" s="21">
        <v>1050</v>
      </c>
      <c r="O92" s="21">
        <v>1050</v>
      </c>
      <c r="P92" s="21">
        <v>1050</v>
      </c>
      <c r="Q92" s="21">
        <v>1050</v>
      </c>
      <c r="R92" s="21">
        <v>1050</v>
      </c>
      <c r="S92" s="21">
        <v>1050</v>
      </c>
      <c r="T92" s="21">
        <v>1050</v>
      </c>
      <c r="U92" s="21">
        <v>1050</v>
      </c>
      <c r="V92" s="21">
        <v>1050</v>
      </c>
      <c r="W92" s="21">
        <v>1050</v>
      </c>
      <c r="X92" s="21">
        <v>1050</v>
      </c>
      <c r="Y92" s="21">
        <v>1050</v>
      </c>
      <c r="Z92" s="21">
        <v>1050</v>
      </c>
      <c r="AA92" s="21">
        <v>1056</v>
      </c>
      <c r="AB92" s="126"/>
    </row>
    <row r="93" spans="1:28" ht="18.75" hidden="1" outlineLevel="1" x14ac:dyDescent="0.2">
      <c r="A93" s="129"/>
      <c r="B93" s="24" t="s">
        <v>31</v>
      </c>
      <c r="C93" s="25">
        <f t="shared" ref="C93:AA93" si="36">C92-953</f>
        <v>97</v>
      </c>
      <c r="D93" s="25">
        <f t="shared" si="36"/>
        <v>97</v>
      </c>
      <c r="E93" s="25">
        <f t="shared" si="36"/>
        <v>97</v>
      </c>
      <c r="F93" s="25">
        <f t="shared" si="36"/>
        <v>97</v>
      </c>
      <c r="G93" s="25">
        <f t="shared" si="36"/>
        <v>97</v>
      </c>
      <c r="H93" s="25">
        <f t="shared" si="36"/>
        <v>97</v>
      </c>
      <c r="I93" s="25">
        <f t="shared" si="36"/>
        <v>97</v>
      </c>
      <c r="J93" s="25">
        <f t="shared" si="36"/>
        <v>97</v>
      </c>
      <c r="K93" s="25">
        <f t="shared" si="36"/>
        <v>97</v>
      </c>
      <c r="L93" s="25">
        <f t="shared" si="36"/>
        <v>97</v>
      </c>
      <c r="M93" s="25">
        <f t="shared" si="36"/>
        <v>97</v>
      </c>
      <c r="N93" s="25">
        <f t="shared" si="36"/>
        <v>97</v>
      </c>
      <c r="O93" s="25">
        <f t="shared" si="36"/>
        <v>97</v>
      </c>
      <c r="P93" s="25">
        <f t="shared" si="36"/>
        <v>97</v>
      </c>
      <c r="Q93" s="25">
        <f t="shared" si="36"/>
        <v>97</v>
      </c>
      <c r="R93" s="25">
        <f t="shared" si="36"/>
        <v>97</v>
      </c>
      <c r="S93" s="25">
        <f t="shared" si="36"/>
        <v>97</v>
      </c>
      <c r="T93" s="25">
        <f t="shared" si="36"/>
        <v>97</v>
      </c>
      <c r="U93" s="25">
        <f t="shared" si="36"/>
        <v>97</v>
      </c>
      <c r="V93" s="25">
        <f t="shared" si="36"/>
        <v>97</v>
      </c>
      <c r="W93" s="25">
        <f t="shared" si="36"/>
        <v>97</v>
      </c>
      <c r="X93" s="25">
        <f t="shared" si="36"/>
        <v>97</v>
      </c>
      <c r="Y93" s="25">
        <f t="shared" si="36"/>
        <v>97</v>
      </c>
      <c r="Z93" s="25">
        <f t="shared" si="36"/>
        <v>97</v>
      </c>
      <c r="AA93" s="25">
        <f t="shared" si="36"/>
        <v>103</v>
      </c>
      <c r="AB93" s="126"/>
    </row>
    <row r="94" spans="1:28" ht="25.5" hidden="1" outlineLevel="1" x14ac:dyDescent="0.2">
      <c r="A94" s="129"/>
      <c r="B94" s="27" t="s">
        <v>32</v>
      </c>
      <c r="C94" s="58">
        <f t="shared" ref="C94:AA94" si="37">2776-C92</f>
        <v>1726</v>
      </c>
      <c r="D94" s="58">
        <f t="shared" si="37"/>
        <v>1726</v>
      </c>
      <c r="E94" s="58">
        <f t="shared" si="37"/>
        <v>1726</v>
      </c>
      <c r="F94" s="58">
        <f t="shared" si="37"/>
        <v>1726</v>
      </c>
      <c r="G94" s="58">
        <f t="shared" si="37"/>
        <v>1726</v>
      </c>
      <c r="H94" s="58">
        <f t="shared" si="37"/>
        <v>1726</v>
      </c>
      <c r="I94" s="58">
        <f t="shared" si="37"/>
        <v>1726</v>
      </c>
      <c r="J94" s="58">
        <f t="shared" si="37"/>
        <v>1726</v>
      </c>
      <c r="K94" s="58">
        <f t="shared" si="37"/>
        <v>1726</v>
      </c>
      <c r="L94" s="58">
        <f t="shared" si="37"/>
        <v>1726</v>
      </c>
      <c r="M94" s="58">
        <f t="shared" si="37"/>
        <v>1726</v>
      </c>
      <c r="N94" s="58">
        <f t="shared" si="37"/>
        <v>1726</v>
      </c>
      <c r="O94" s="58">
        <f t="shared" si="37"/>
        <v>1726</v>
      </c>
      <c r="P94" s="58">
        <f t="shared" si="37"/>
        <v>1726</v>
      </c>
      <c r="Q94" s="58">
        <f t="shared" si="37"/>
        <v>1726</v>
      </c>
      <c r="R94" s="58">
        <f t="shared" si="37"/>
        <v>1726</v>
      </c>
      <c r="S94" s="58">
        <f t="shared" si="37"/>
        <v>1726</v>
      </c>
      <c r="T94" s="58">
        <f t="shared" si="37"/>
        <v>1726</v>
      </c>
      <c r="U94" s="58">
        <f t="shared" si="37"/>
        <v>1726</v>
      </c>
      <c r="V94" s="58">
        <f t="shared" si="37"/>
        <v>1726</v>
      </c>
      <c r="W94" s="58">
        <f t="shared" si="37"/>
        <v>1726</v>
      </c>
      <c r="X94" s="58">
        <f t="shared" si="37"/>
        <v>1726</v>
      </c>
      <c r="Y94" s="58">
        <f t="shared" si="37"/>
        <v>1726</v>
      </c>
      <c r="Z94" s="58">
        <f t="shared" si="37"/>
        <v>1726</v>
      </c>
      <c r="AA94" s="58">
        <f t="shared" si="37"/>
        <v>1720</v>
      </c>
      <c r="AB94" s="126"/>
    </row>
    <row r="95" spans="1:28" ht="18.75" hidden="1" outlineLevel="1" x14ac:dyDescent="0.2">
      <c r="A95" s="129"/>
      <c r="B95" s="24" t="s">
        <v>33</v>
      </c>
      <c r="C95" s="25">
        <f t="shared" ref="C95:AA95" si="38">C92*C96/1000</f>
        <v>888.82500000000005</v>
      </c>
      <c r="D95" s="25">
        <f t="shared" si="38"/>
        <v>888.82500000000005</v>
      </c>
      <c r="E95" s="25">
        <f t="shared" si="38"/>
        <v>888.82500000000005</v>
      </c>
      <c r="F95" s="25">
        <f t="shared" si="38"/>
        <v>888.82500000000005</v>
      </c>
      <c r="G95" s="25">
        <f t="shared" si="38"/>
        <v>888.82500000000005</v>
      </c>
      <c r="H95" s="25">
        <f t="shared" si="38"/>
        <v>888.82500000000005</v>
      </c>
      <c r="I95" s="25">
        <f t="shared" si="38"/>
        <v>888.82500000000005</v>
      </c>
      <c r="J95" s="25">
        <f t="shared" si="38"/>
        <v>888.82500000000005</v>
      </c>
      <c r="K95" s="25">
        <f t="shared" si="38"/>
        <v>888.82500000000005</v>
      </c>
      <c r="L95" s="25">
        <f t="shared" si="38"/>
        <v>888.82500000000005</v>
      </c>
      <c r="M95" s="25">
        <f t="shared" si="38"/>
        <v>888.82500000000005</v>
      </c>
      <c r="N95" s="25">
        <f t="shared" si="38"/>
        <v>888.82500000000005</v>
      </c>
      <c r="O95" s="25">
        <f t="shared" si="38"/>
        <v>888.82500000000005</v>
      </c>
      <c r="P95" s="25">
        <f t="shared" si="38"/>
        <v>888.82500000000005</v>
      </c>
      <c r="Q95" s="25">
        <f t="shared" si="38"/>
        <v>888.82500000000005</v>
      </c>
      <c r="R95" s="25">
        <f t="shared" si="38"/>
        <v>888.82500000000005</v>
      </c>
      <c r="S95" s="25">
        <f t="shared" si="38"/>
        <v>888.82500000000005</v>
      </c>
      <c r="T95" s="25">
        <f t="shared" si="38"/>
        <v>888.82500000000005</v>
      </c>
      <c r="U95" s="25">
        <f t="shared" si="38"/>
        <v>888.82500000000005</v>
      </c>
      <c r="V95" s="25">
        <f t="shared" si="38"/>
        <v>888.82500000000005</v>
      </c>
      <c r="W95" s="25">
        <f t="shared" si="38"/>
        <v>888.82500000000005</v>
      </c>
      <c r="X95" s="25">
        <f t="shared" si="38"/>
        <v>888.82500000000005</v>
      </c>
      <c r="Y95" s="25">
        <f t="shared" si="38"/>
        <v>888.82500000000005</v>
      </c>
      <c r="Z95" s="25">
        <f t="shared" si="38"/>
        <v>888.82500000000005</v>
      </c>
      <c r="AA95" s="25">
        <f t="shared" si="38"/>
        <v>894.64320000000009</v>
      </c>
      <c r="AB95" s="126"/>
    </row>
    <row r="96" spans="1:28" ht="32.25" hidden="1" outlineLevel="1" x14ac:dyDescent="0.2">
      <c r="A96" s="129"/>
      <c r="B96" s="29" t="s">
        <v>34</v>
      </c>
      <c r="C96" s="30">
        <v>846.5</v>
      </c>
      <c r="D96" s="30">
        <v>846.5</v>
      </c>
      <c r="E96" s="30">
        <v>846.5</v>
      </c>
      <c r="F96" s="30">
        <v>846.5</v>
      </c>
      <c r="G96" s="30">
        <v>846.5</v>
      </c>
      <c r="H96" s="30">
        <v>846.5</v>
      </c>
      <c r="I96" s="30">
        <v>846.5</v>
      </c>
      <c r="J96" s="30">
        <v>846.5</v>
      </c>
      <c r="K96" s="30">
        <v>846.5</v>
      </c>
      <c r="L96" s="30">
        <v>846.5</v>
      </c>
      <c r="M96" s="30">
        <v>846.5</v>
      </c>
      <c r="N96" s="30">
        <v>846.5</v>
      </c>
      <c r="O96" s="30">
        <v>846.5</v>
      </c>
      <c r="P96" s="30">
        <v>846.5</v>
      </c>
      <c r="Q96" s="30">
        <v>846.5</v>
      </c>
      <c r="R96" s="30">
        <v>846.5</v>
      </c>
      <c r="S96" s="30">
        <v>846.5</v>
      </c>
      <c r="T96" s="30">
        <v>846.5</v>
      </c>
      <c r="U96" s="30">
        <v>846.5</v>
      </c>
      <c r="V96" s="30">
        <v>846.5</v>
      </c>
      <c r="W96" s="30">
        <v>846.5</v>
      </c>
      <c r="X96" s="30">
        <v>846.5</v>
      </c>
      <c r="Y96" s="30">
        <v>846.5</v>
      </c>
      <c r="Z96" s="30">
        <v>846.5</v>
      </c>
      <c r="AA96" s="30">
        <v>847.2</v>
      </c>
      <c r="AB96" s="126"/>
    </row>
    <row r="97" spans="1:30" ht="22.5" hidden="1" outlineLevel="1" thickBot="1" x14ac:dyDescent="0.25">
      <c r="A97" s="129"/>
      <c r="B97" s="29" t="s">
        <v>35</v>
      </c>
      <c r="C97" s="32">
        <v>16.2</v>
      </c>
      <c r="D97" s="32">
        <v>16.2</v>
      </c>
      <c r="E97" s="32">
        <v>16.2</v>
      </c>
      <c r="F97" s="32">
        <v>16.2</v>
      </c>
      <c r="G97" s="32">
        <v>16.2</v>
      </c>
      <c r="H97" s="32">
        <v>16.2</v>
      </c>
      <c r="I97" s="32">
        <v>16.2</v>
      </c>
      <c r="J97" s="32">
        <v>16.2</v>
      </c>
      <c r="K97" s="32">
        <v>16.2</v>
      </c>
      <c r="L97" s="32">
        <v>16.2</v>
      </c>
      <c r="M97" s="32">
        <v>16.2</v>
      </c>
      <c r="N97" s="32">
        <v>16.2</v>
      </c>
      <c r="O97" s="32">
        <v>16.2</v>
      </c>
      <c r="P97" s="32">
        <v>16.2</v>
      </c>
      <c r="Q97" s="32">
        <v>16.2</v>
      </c>
      <c r="R97" s="32">
        <v>16.2</v>
      </c>
      <c r="S97" s="32">
        <v>16.2</v>
      </c>
      <c r="T97" s="32">
        <v>16.2</v>
      </c>
      <c r="U97" s="32">
        <v>16.2</v>
      </c>
      <c r="V97" s="32">
        <v>16.2</v>
      </c>
      <c r="W97" s="32">
        <v>16.2</v>
      </c>
      <c r="X97" s="32">
        <v>16.2</v>
      </c>
      <c r="Y97" s="32">
        <v>16.2</v>
      </c>
      <c r="Z97" s="32">
        <v>16.2</v>
      </c>
      <c r="AA97" s="32">
        <v>16.8</v>
      </c>
      <c r="AB97" s="127"/>
    </row>
    <row r="98" spans="1:30" ht="18.75" x14ac:dyDescent="0.2">
      <c r="A98" s="128" t="s">
        <v>48</v>
      </c>
      <c r="B98" s="98" t="s">
        <v>77</v>
      </c>
      <c r="C98" s="103">
        <f>SUMIF($B$7:$B$97,$B98,C$7:C$97)</f>
        <v>152660.88199999998</v>
      </c>
      <c r="D98" s="103">
        <f t="shared" ref="D98:S100" si="39">SUMIF($B$7:$B$97,$B98,D$7:D$97)</f>
        <v>152950.239</v>
      </c>
      <c r="E98" s="103">
        <f t="shared" si="39"/>
        <v>170007.196</v>
      </c>
      <c r="F98" s="103">
        <f t="shared" si="39"/>
        <v>169517.68700000001</v>
      </c>
      <c r="G98" s="103">
        <f t="shared" si="39"/>
        <v>168731.334</v>
      </c>
      <c r="H98" s="103">
        <f t="shared" si="39"/>
        <v>168731.334</v>
      </c>
      <c r="I98" s="103">
        <f t="shared" si="39"/>
        <v>167903.361</v>
      </c>
      <c r="J98" s="103">
        <f t="shared" si="39"/>
        <v>167903.361</v>
      </c>
      <c r="K98" s="103">
        <f t="shared" si="39"/>
        <v>167243.38</v>
      </c>
      <c r="L98" s="103">
        <f t="shared" si="39"/>
        <v>167243.38</v>
      </c>
      <c r="M98" s="103">
        <f t="shared" si="39"/>
        <v>166173.848</v>
      </c>
      <c r="N98" s="103">
        <f t="shared" si="39"/>
        <v>166173.848</v>
      </c>
      <c r="O98" s="103">
        <f t="shared" si="39"/>
        <v>165313.848</v>
      </c>
      <c r="P98" s="103">
        <f t="shared" si="39"/>
        <v>165313.848</v>
      </c>
      <c r="Q98" s="103">
        <f t="shared" si="39"/>
        <v>164530.848</v>
      </c>
      <c r="R98" s="103">
        <f t="shared" si="39"/>
        <v>164530.848</v>
      </c>
      <c r="S98" s="103">
        <f t="shared" si="39"/>
        <v>164455.848</v>
      </c>
      <c r="T98" s="103">
        <f t="shared" ref="T98:AA100" si="40">SUMIF($B$7:$B$97,$B98,T$7:T$97)</f>
        <v>164455.848</v>
      </c>
      <c r="U98" s="103">
        <f t="shared" si="40"/>
        <v>149447.848</v>
      </c>
      <c r="V98" s="103">
        <f t="shared" si="40"/>
        <v>149447.848</v>
      </c>
      <c r="W98" s="103">
        <f t="shared" si="40"/>
        <v>147747.848</v>
      </c>
      <c r="X98" s="103">
        <f t="shared" si="40"/>
        <v>147747.848</v>
      </c>
      <c r="Y98" s="103">
        <f t="shared" si="40"/>
        <v>147054.848</v>
      </c>
      <c r="Z98" s="103">
        <f t="shared" si="40"/>
        <v>147054.848</v>
      </c>
      <c r="AA98" s="103">
        <f t="shared" si="40"/>
        <v>146387.693</v>
      </c>
      <c r="AB98" s="140"/>
    </row>
    <row r="99" spans="1:30" ht="25.5" x14ac:dyDescent="0.2">
      <c r="A99" s="129"/>
      <c r="B99" s="27" t="s">
        <v>79</v>
      </c>
      <c r="C99" s="103">
        <f t="shared" ref="C99:C100" si="41">SUMIF($B$7:$B$97,$B99,C$7:C$97)</f>
        <v>315675.11800000002</v>
      </c>
      <c r="D99" s="103">
        <f t="shared" si="39"/>
        <v>315385.761</v>
      </c>
      <c r="E99" s="103">
        <f t="shared" si="39"/>
        <v>298328.804</v>
      </c>
      <c r="F99" s="103">
        <f t="shared" si="39"/>
        <v>298818.31299999997</v>
      </c>
      <c r="G99" s="103">
        <f t="shared" si="39"/>
        <v>299604.66599999997</v>
      </c>
      <c r="H99" s="103">
        <f t="shared" si="39"/>
        <v>299604.66599999997</v>
      </c>
      <c r="I99" s="103">
        <f t="shared" si="39"/>
        <v>300432.63899999997</v>
      </c>
      <c r="J99" s="103">
        <f t="shared" si="39"/>
        <v>300432.63899999997</v>
      </c>
      <c r="K99" s="103">
        <f t="shared" si="39"/>
        <v>301092.62</v>
      </c>
      <c r="L99" s="103">
        <f t="shared" si="39"/>
        <v>301092.62</v>
      </c>
      <c r="M99" s="103">
        <f t="shared" si="39"/>
        <v>302162.152</v>
      </c>
      <c r="N99" s="103">
        <f t="shared" si="39"/>
        <v>302162.152</v>
      </c>
      <c r="O99" s="103">
        <f t="shared" si="39"/>
        <v>303022.152</v>
      </c>
      <c r="P99" s="103">
        <f t="shared" si="39"/>
        <v>303022.152</v>
      </c>
      <c r="Q99" s="103">
        <f t="shared" si="39"/>
        <v>303805.152</v>
      </c>
      <c r="R99" s="103">
        <f t="shared" si="39"/>
        <v>303805.152</v>
      </c>
      <c r="S99" s="103">
        <f t="shared" si="39"/>
        <v>303880.152</v>
      </c>
      <c r="T99" s="103">
        <f t="shared" si="40"/>
        <v>303880.152</v>
      </c>
      <c r="U99" s="103">
        <f t="shared" si="40"/>
        <v>318888.152</v>
      </c>
      <c r="V99" s="103">
        <f t="shared" si="40"/>
        <v>318888.152</v>
      </c>
      <c r="W99" s="103">
        <f t="shared" si="40"/>
        <v>320588.152</v>
      </c>
      <c r="X99" s="103">
        <f t="shared" si="40"/>
        <v>320588.152</v>
      </c>
      <c r="Y99" s="103">
        <f t="shared" si="40"/>
        <v>321281.152</v>
      </c>
      <c r="Z99" s="103">
        <f t="shared" si="40"/>
        <v>321281.152</v>
      </c>
      <c r="AA99" s="103">
        <f t="shared" si="40"/>
        <v>321948.30700000003</v>
      </c>
      <c r="AB99" s="141"/>
    </row>
    <row r="100" spans="1:30" ht="19.5" thickBot="1" x14ac:dyDescent="0.25">
      <c r="A100" s="138"/>
      <c r="B100" s="61" t="s">
        <v>80</v>
      </c>
      <c r="C100" s="104">
        <f t="shared" si="41"/>
        <v>129086.14547820002</v>
      </c>
      <c r="D100" s="104">
        <f t="shared" si="39"/>
        <v>129330.6810789</v>
      </c>
      <c r="E100" s="104">
        <f t="shared" si="39"/>
        <v>143719.90863960003</v>
      </c>
      <c r="F100" s="104">
        <f t="shared" si="39"/>
        <v>143306.22458370004</v>
      </c>
      <c r="G100" s="104">
        <f t="shared" si="39"/>
        <v>142598.03716340003</v>
      </c>
      <c r="H100" s="104">
        <f t="shared" si="39"/>
        <v>142598.03716340003</v>
      </c>
      <c r="I100" s="104">
        <f t="shared" si="39"/>
        <v>141873.70078110002</v>
      </c>
      <c r="J100" s="104">
        <f t="shared" si="39"/>
        <v>141873.70078110002</v>
      </c>
      <c r="K100" s="104">
        <f t="shared" si="39"/>
        <v>141313.05493800002</v>
      </c>
      <c r="L100" s="104">
        <f t="shared" si="39"/>
        <v>141313.05493800002</v>
      </c>
      <c r="M100" s="104">
        <f t="shared" si="39"/>
        <v>140403.87714480003</v>
      </c>
      <c r="N100" s="104">
        <f t="shared" si="39"/>
        <v>140403.87714480003</v>
      </c>
      <c r="O100" s="104">
        <f t="shared" si="39"/>
        <v>139671.15584480003</v>
      </c>
      <c r="P100" s="104">
        <f t="shared" si="39"/>
        <v>139671.15584480003</v>
      </c>
      <c r="Q100" s="104">
        <f t="shared" si="39"/>
        <v>139004.82394480004</v>
      </c>
      <c r="R100" s="104">
        <f t="shared" si="39"/>
        <v>139004.82394480004</v>
      </c>
      <c r="S100" s="104">
        <f t="shared" si="39"/>
        <v>138939.64244480003</v>
      </c>
      <c r="T100" s="104">
        <f t="shared" si="40"/>
        <v>138939.64244480003</v>
      </c>
      <c r="U100" s="104">
        <f t="shared" si="40"/>
        <v>126263.71004480001</v>
      </c>
      <c r="V100" s="104">
        <f t="shared" si="40"/>
        <v>126263.71004480001</v>
      </c>
      <c r="W100" s="104">
        <f t="shared" si="40"/>
        <v>124827.57154480001</v>
      </c>
      <c r="X100" s="104">
        <f t="shared" si="40"/>
        <v>124827.57154480001</v>
      </c>
      <c r="Y100" s="104">
        <f t="shared" si="40"/>
        <v>124242.47164480001</v>
      </c>
      <c r="Z100" s="104">
        <f t="shared" si="40"/>
        <v>124242.47164480001</v>
      </c>
      <c r="AA100" s="104">
        <f t="shared" si="40"/>
        <v>123640.45750780001</v>
      </c>
      <c r="AB100" s="127"/>
    </row>
    <row r="101" spans="1:30" ht="19.5" thickBot="1" x14ac:dyDescent="0.25">
      <c r="A101" s="99"/>
      <c r="B101" s="61" t="s">
        <v>49</v>
      </c>
      <c r="C101" s="105">
        <f>SUMPRODUCT(($B$9:$B$93=$B$9)*C9:C93*C12:C96)/1000</f>
        <v>74289.301378199976</v>
      </c>
      <c r="D101" s="105">
        <f t="shared" ref="D101:AA101" si="42">SUMPRODUCT(($B$9:$B$93=$B$9)*D9:D93*D12:D96)/1000</f>
        <v>74533.836978899984</v>
      </c>
      <c r="E101" s="105">
        <f t="shared" si="42"/>
        <v>88923.064539599989</v>
      </c>
      <c r="F101" s="105">
        <f t="shared" si="42"/>
        <v>88509.380483699992</v>
      </c>
      <c r="G101" s="105">
        <f t="shared" si="42"/>
        <v>87801.193063399987</v>
      </c>
      <c r="H101" s="105">
        <f t="shared" si="42"/>
        <v>87801.193063399987</v>
      </c>
      <c r="I101" s="105">
        <f t="shared" si="42"/>
        <v>87076.856681099991</v>
      </c>
      <c r="J101" s="105">
        <f t="shared" si="42"/>
        <v>87076.856681099991</v>
      </c>
      <c r="K101" s="105">
        <f t="shared" si="42"/>
        <v>86516.210837999985</v>
      </c>
      <c r="L101" s="105">
        <f t="shared" si="42"/>
        <v>86516.210837999985</v>
      </c>
      <c r="M101" s="105">
        <f t="shared" si="42"/>
        <v>85607.033044799988</v>
      </c>
      <c r="N101" s="105">
        <f t="shared" si="42"/>
        <v>85607.033044799988</v>
      </c>
      <c r="O101" s="105">
        <f t="shared" si="42"/>
        <v>84874.311744799983</v>
      </c>
      <c r="P101" s="105">
        <f t="shared" si="42"/>
        <v>84874.311744799983</v>
      </c>
      <c r="Q101" s="105">
        <f t="shared" si="42"/>
        <v>84207.979844799993</v>
      </c>
      <c r="R101" s="105">
        <f t="shared" si="42"/>
        <v>84207.979844799993</v>
      </c>
      <c r="S101" s="105">
        <f t="shared" si="42"/>
        <v>84142.798344799987</v>
      </c>
      <c r="T101" s="105">
        <f t="shared" si="42"/>
        <v>84142.798344799987</v>
      </c>
      <c r="U101" s="105">
        <f t="shared" si="42"/>
        <v>71466.865944799996</v>
      </c>
      <c r="V101" s="105">
        <f t="shared" si="42"/>
        <v>71466.865944799996</v>
      </c>
      <c r="W101" s="105">
        <f t="shared" si="42"/>
        <v>70030.727444799995</v>
      </c>
      <c r="X101" s="105">
        <f t="shared" si="42"/>
        <v>70030.727444799995</v>
      </c>
      <c r="Y101" s="105">
        <f t="shared" si="42"/>
        <v>69445.62754479998</v>
      </c>
      <c r="Z101" s="105">
        <f t="shared" si="42"/>
        <v>69445.62754479998</v>
      </c>
      <c r="AA101" s="105">
        <f t="shared" si="42"/>
        <v>68875.33290780001</v>
      </c>
      <c r="AB101" s="100"/>
    </row>
    <row r="102" spans="1:30" ht="15.75" customHeight="1" thickBot="1" x14ac:dyDescent="0.3">
      <c r="A102" s="65"/>
      <c r="B102" s="66"/>
      <c r="C102" s="67"/>
      <c r="D102" s="67"/>
      <c r="E102" s="67"/>
      <c r="F102" s="67"/>
      <c r="G102" s="67"/>
      <c r="H102" s="67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9"/>
      <c r="X102" s="69"/>
      <c r="Y102" s="69"/>
      <c r="Z102" s="142" t="s">
        <v>50</v>
      </c>
      <c r="AA102" s="143"/>
      <c r="AB102" s="70">
        <f>AA118</f>
        <v>139024.3120296</v>
      </c>
    </row>
    <row r="103" spans="1:30" ht="18.75" thickBot="1" x14ac:dyDescent="0.3">
      <c r="A103" s="65"/>
      <c r="B103" s="66"/>
      <c r="C103" s="67"/>
      <c r="D103" s="67"/>
      <c r="E103" s="67"/>
      <c r="F103" s="67"/>
      <c r="G103" s="67"/>
      <c r="H103" s="67"/>
      <c r="I103" s="71"/>
      <c r="J103" s="71"/>
      <c r="K103" s="72"/>
      <c r="L103" s="72"/>
      <c r="M103" s="72"/>
      <c r="N103" s="72"/>
      <c r="O103" s="72"/>
      <c r="P103" s="73"/>
      <c r="Q103" s="72"/>
      <c r="R103" s="72"/>
      <c r="S103" s="72"/>
      <c r="T103" s="72"/>
      <c r="U103" s="72"/>
      <c r="V103" s="72"/>
      <c r="W103" s="74"/>
      <c r="X103" s="74"/>
      <c r="Y103" s="74"/>
      <c r="Z103" s="144" t="s">
        <v>51</v>
      </c>
      <c r="AA103" s="145"/>
      <c r="AB103" s="70">
        <f>AA120</f>
        <v>144470</v>
      </c>
    </row>
    <row r="104" spans="1:30" ht="18.75" thickBot="1" x14ac:dyDescent="0.3">
      <c r="A104" s="65"/>
      <c r="B104" s="66"/>
      <c r="C104" s="67"/>
      <c r="D104" s="67"/>
      <c r="E104" s="67"/>
      <c r="F104" s="67"/>
      <c r="G104" s="67"/>
      <c r="H104" s="67"/>
      <c r="I104" s="67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7"/>
      <c r="W104" s="75"/>
      <c r="X104" s="75"/>
      <c r="Y104" s="75"/>
      <c r="Z104" s="146" t="s">
        <v>52</v>
      </c>
      <c r="AA104" s="146"/>
      <c r="AB104" s="76"/>
    </row>
    <row r="105" spans="1:30" ht="16.5" thickBot="1" x14ac:dyDescent="0.25">
      <c r="A105" s="134" t="s">
        <v>53</v>
      </c>
      <c r="B105" s="135"/>
      <c r="C105" s="135"/>
      <c r="D105" s="135"/>
      <c r="E105" s="135"/>
      <c r="F105" s="135"/>
      <c r="G105" s="135"/>
      <c r="H105" s="135"/>
      <c r="I105" s="135"/>
      <c r="J105" s="134" t="s">
        <v>53</v>
      </c>
      <c r="K105" s="135"/>
      <c r="L105" s="135"/>
      <c r="M105" s="135"/>
      <c r="N105" s="135"/>
      <c r="O105" s="135"/>
      <c r="P105" s="135"/>
      <c r="Q105" s="135"/>
      <c r="R105" s="135"/>
      <c r="S105" s="77"/>
      <c r="T105" s="97"/>
      <c r="U105" s="135" t="s">
        <v>54</v>
      </c>
      <c r="V105" s="135"/>
      <c r="W105" s="135"/>
      <c r="X105" s="135"/>
      <c r="Y105" s="135"/>
      <c r="Z105" s="135"/>
      <c r="AA105" s="136"/>
      <c r="AB105" s="137"/>
    </row>
    <row r="106" spans="1:30" ht="14.25" x14ac:dyDescent="0.2">
      <c r="A106" s="154" t="s">
        <v>55</v>
      </c>
      <c r="B106" s="155"/>
      <c r="C106" s="155"/>
      <c r="D106" s="155"/>
      <c r="E106" s="155"/>
      <c r="F106" s="155"/>
      <c r="G106" s="155"/>
      <c r="H106" s="156"/>
      <c r="I106" s="156"/>
      <c r="J106" s="157" t="s">
        <v>56</v>
      </c>
      <c r="K106" s="158"/>
      <c r="L106" s="158"/>
      <c r="M106" s="158"/>
      <c r="N106" s="158"/>
      <c r="O106" s="158"/>
      <c r="P106" s="158"/>
      <c r="Q106" s="159"/>
      <c r="R106" s="159"/>
      <c r="S106" s="33"/>
      <c r="T106" s="160" t="s">
        <v>57</v>
      </c>
      <c r="U106" s="161"/>
      <c r="V106" s="162"/>
      <c r="W106" s="163" t="s">
        <v>58</v>
      </c>
      <c r="X106" s="161"/>
      <c r="Y106" s="162"/>
      <c r="Z106" s="160" t="s">
        <v>59</v>
      </c>
      <c r="AA106" s="161"/>
      <c r="AB106" s="161"/>
    </row>
    <row r="107" spans="1:30" ht="15" x14ac:dyDescent="0.2">
      <c r="A107" s="147"/>
      <c r="B107" s="148"/>
      <c r="C107" s="148"/>
      <c r="D107" s="148"/>
      <c r="E107" s="148"/>
      <c r="F107" s="148"/>
      <c r="G107" s="148"/>
      <c r="H107" s="149"/>
      <c r="I107" s="149"/>
      <c r="J107" s="147"/>
      <c r="K107" s="148"/>
      <c r="L107" s="148"/>
      <c r="M107" s="148"/>
      <c r="N107" s="148"/>
      <c r="O107" s="148"/>
      <c r="P107" s="148"/>
      <c r="Q107" s="149"/>
      <c r="R107" s="149"/>
      <c r="S107" s="33"/>
      <c r="T107" s="150" t="s">
        <v>60</v>
      </c>
      <c r="U107" s="151"/>
      <c r="V107" s="79" t="s">
        <v>61</v>
      </c>
      <c r="W107" s="152" t="s">
        <v>60</v>
      </c>
      <c r="X107" s="153"/>
      <c r="Y107" s="79" t="s">
        <v>61</v>
      </c>
      <c r="Z107" s="150" t="s">
        <v>60</v>
      </c>
      <c r="AA107" s="153"/>
      <c r="AB107" s="80" t="s">
        <v>61</v>
      </c>
    </row>
    <row r="108" spans="1:30" ht="15" x14ac:dyDescent="0.2">
      <c r="A108" s="147"/>
      <c r="B108" s="148"/>
      <c r="C108" s="148"/>
      <c r="D108" s="148"/>
      <c r="E108" s="148"/>
      <c r="F108" s="148"/>
      <c r="G108" s="148"/>
      <c r="H108" s="149"/>
      <c r="I108" s="149"/>
      <c r="J108" s="147"/>
      <c r="K108" s="148"/>
      <c r="L108" s="148"/>
      <c r="M108" s="148"/>
      <c r="N108" s="148"/>
      <c r="O108" s="148"/>
      <c r="P108" s="148"/>
      <c r="Q108" s="149"/>
      <c r="R108" s="149"/>
      <c r="S108" s="33"/>
      <c r="T108" s="169" t="s">
        <v>62</v>
      </c>
      <c r="U108" s="170"/>
      <c r="V108" s="79"/>
      <c r="W108" s="169" t="s">
        <v>63</v>
      </c>
      <c r="X108" s="170"/>
      <c r="Y108" s="81"/>
      <c r="Z108" s="169" t="s">
        <v>63</v>
      </c>
      <c r="AA108" s="170"/>
      <c r="AB108" s="96"/>
    </row>
    <row r="109" spans="1:30" ht="15.75" customHeight="1" thickBot="1" x14ac:dyDescent="0.25">
      <c r="A109" s="164"/>
      <c r="B109" s="165"/>
      <c r="C109" s="165"/>
      <c r="D109" s="165"/>
      <c r="E109" s="165"/>
      <c r="F109" s="165"/>
      <c r="G109" s="165"/>
      <c r="H109" s="166"/>
      <c r="I109" s="166"/>
      <c r="J109" s="164"/>
      <c r="K109" s="165"/>
      <c r="L109" s="165"/>
      <c r="M109" s="165"/>
      <c r="N109" s="165"/>
      <c r="O109" s="165"/>
      <c r="P109" s="165"/>
      <c r="Q109" s="166"/>
      <c r="R109" s="166"/>
      <c r="S109" s="33"/>
      <c r="T109" s="167" t="s">
        <v>64</v>
      </c>
      <c r="U109" s="168"/>
      <c r="V109" s="83"/>
      <c r="W109" s="167" t="s">
        <v>65</v>
      </c>
      <c r="X109" s="168"/>
      <c r="Y109" s="84"/>
      <c r="Z109" s="167" t="s">
        <v>64</v>
      </c>
      <c r="AA109" s="168"/>
      <c r="AB109" s="85"/>
    </row>
    <row r="110" spans="1:30" ht="40.5" customHeight="1" thickBot="1" x14ac:dyDescent="0.25">
      <c r="P110" s="86" t="s">
        <v>66</v>
      </c>
      <c r="AB110" s="87" t="s">
        <v>67</v>
      </c>
    </row>
    <row r="111" spans="1:30" ht="21" thickBot="1" x14ac:dyDescent="0.35">
      <c r="A111" s="172" t="s">
        <v>73</v>
      </c>
      <c r="B111" s="172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9"/>
      <c r="P111" s="90">
        <f>E111+G111+I111+K111+M111+O111</f>
        <v>0</v>
      </c>
      <c r="Q111" s="91"/>
      <c r="R111" s="88"/>
      <c r="S111" s="88"/>
      <c r="T111" s="88"/>
      <c r="U111" s="88"/>
      <c r="V111" s="88"/>
      <c r="W111" s="88"/>
      <c r="X111" s="88"/>
      <c r="Y111" s="88"/>
      <c r="Z111" s="88"/>
      <c r="AA111" s="89"/>
      <c r="AB111" s="90">
        <f>E111+G111+I111+K111+M111+O111+Q111+S111+U111+W111+Y111+AA111</f>
        <v>0</v>
      </c>
      <c r="AC111" s="171" t="s">
        <v>73</v>
      </c>
      <c r="AD111" s="171"/>
    </row>
    <row r="112" spans="1:30" ht="21" thickBot="1" x14ac:dyDescent="0.35">
      <c r="A112" s="172" t="s">
        <v>74</v>
      </c>
      <c r="B112" s="172"/>
      <c r="C112" s="88"/>
      <c r="D112" s="88"/>
      <c r="E112" s="88">
        <v>2655</v>
      </c>
      <c r="F112" s="88"/>
      <c r="G112" s="88">
        <v>3885</v>
      </c>
      <c r="H112" s="88"/>
      <c r="I112" s="88">
        <v>3906</v>
      </c>
      <c r="J112" s="88"/>
      <c r="K112" s="88">
        <v>3902</v>
      </c>
      <c r="L112" s="88"/>
      <c r="M112" s="88">
        <v>3903</v>
      </c>
      <c r="N112" s="88"/>
      <c r="O112" s="89">
        <v>3913</v>
      </c>
      <c r="P112" s="90">
        <f>E112+G112+I112+K112+M112+O112</f>
        <v>22164</v>
      </c>
      <c r="Q112" s="91">
        <v>3905</v>
      </c>
      <c r="R112" s="88"/>
      <c r="S112" s="88">
        <v>3890</v>
      </c>
      <c r="T112" s="88"/>
      <c r="U112" s="88">
        <v>3888</v>
      </c>
      <c r="V112" s="88"/>
      <c r="W112" s="88">
        <v>3915</v>
      </c>
      <c r="X112" s="88"/>
      <c r="Y112" s="88">
        <v>3908</v>
      </c>
      <c r="Z112" s="88"/>
      <c r="AA112" s="89">
        <v>3906</v>
      </c>
      <c r="AB112" s="90">
        <f>E112+G112+I112+K112+M112+O112+Q112+S112+U112+W112+Y112+AA112</f>
        <v>45576</v>
      </c>
      <c r="AC112" s="171" t="s">
        <v>74</v>
      </c>
      <c r="AD112" s="171"/>
    </row>
    <row r="113" spans="1:30" ht="21" thickBot="1" x14ac:dyDescent="0.35">
      <c r="A113" s="172" t="s">
        <v>75</v>
      </c>
      <c r="B113" s="172"/>
      <c r="C113" s="88"/>
      <c r="D113" s="88"/>
      <c r="E113" s="88">
        <v>8890</v>
      </c>
      <c r="F113" s="88"/>
      <c r="G113" s="88">
        <v>8864</v>
      </c>
      <c r="H113" s="88"/>
      <c r="I113" s="88">
        <v>8851</v>
      </c>
      <c r="J113" s="88"/>
      <c r="K113" s="88">
        <v>8851</v>
      </c>
      <c r="L113" s="88"/>
      <c r="M113" s="88">
        <v>8895</v>
      </c>
      <c r="N113" s="88"/>
      <c r="O113" s="89">
        <v>8903</v>
      </c>
      <c r="P113" s="90">
        <f>E113+G113+I113+K113+M113+O113</f>
        <v>53254</v>
      </c>
      <c r="Q113" s="91">
        <v>8905</v>
      </c>
      <c r="R113" s="88"/>
      <c r="S113" s="88">
        <v>1332</v>
      </c>
      <c r="T113" s="88"/>
      <c r="U113" s="88">
        <v>8832</v>
      </c>
      <c r="V113" s="88"/>
      <c r="W113" s="88">
        <v>8851</v>
      </c>
      <c r="X113" s="88"/>
      <c r="Y113" s="88">
        <v>8861</v>
      </c>
      <c r="Z113" s="88"/>
      <c r="AA113" s="89">
        <v>8859</v>
      </c>
      <c r="AB113" s="90">
        <f>E113+G113+I113+K113+M113+O113+Q113+S113+U113+W113+Y113+AA113</f>
        <v>98894</v>
      </c>
      <c r="AC113" s="171" t="s">
        <v>75</v>
      </c>
      <c r="AD113" s="171"/>
    </row>
    <row r="114" spans="1:30" ht="20.25" x14ac:dyDescent="0.3">
      <c r="A114" s="92"/>
      <c r="B114" s="92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</row>
    <row r="117" spans="1:30" ht="20.25" x14ac:dyDescent="0.3">
      <c r="A117" s="172" t="s">
        <v>68</v>
      </c>
      <c r="B117" s="172"/>
      <c r="C117" s="88"/>
      <c r="D117" s="88"/>
      <c r="E117" s="94">
        <f>E100+E119-C100</f>
        <v>26178.763161400013</v>
      </c>
      <c r="F117" s="95"/>
      <c r="G117" s="94">
        <f>G100+G119-E100</f>
        <v>11627.128523799998</v>
      </c>
      <c r="H117" s="95"/>
      <c r="I117" s="94">
        <f>I100+I119-G100</f>
        <v>12032.663617699989</v>
      </c>
      <c r="J117" s="95"/>
      <c r="K117" s="94">
        <f>K100+K119-I100</f>
        <v>12192.354156899994</v>
      </c>
      <c r="L117" s="95"/>
      <c r="M117" s="94">
        <f>M100+M119-K100</f>
        <v>11888.822206800018</v>
      </c>
      <c r="N117" s="95"/>
      <c r="O117" s="94">
        <f>O100+O119-M100</f>
        <v>12083.278699999995</v>
      </c>
      <c r="P117" s="95"/>
      <c r="Q117" s="94">
        <f>Q100+Q119-O100</f>
        <v>12143.66810000001</v>
      </c>
      <c r="R117" s="95"/>
      <c r="S117" s="94">
        <f>S100+S119-Q100</f>
        <v>5156.8184999999939</v>
      </c>
      <c r="T117" s="95"/>
      <c r="U117" s="94">
        <f>U100+U119-S100</f>
        <v>44.067599999980303</v>
      </c>
      <c r="V117" s="95"/>
      <c r="W117" s="94">
        <f>W100+W119-U100</f>
        <v>11329.861499999999</v>
      </c>
      <c r="X117" s="95"/>
      <c r="Y117" s="94">
        <f>Y100+Y119-W100</f>
        <v>12183.900099999999</v>
      </c>
      <c r="Z117" s="95"/>
      <c r="AA117" s="94">
        <f>AA100+AA119-Y100</f>
        <v>12162.985863000009</v>
      </c>
    </row>
    <row r="118" spans="1:30" ht="20.25" x14ac:dyDescent="0.3">
      <c r="A118" s="172" t="s">
        <v>69</v>
      </c>
      <c r="B118" s="172"/>
      <c r="C118" s="88"/>
      <c r="D118" s="88"/>
      <c r="E118" s="95"/>
      <c r="F118" s="95"/>
      <c r="G118" s="94">
        <f>E117+G117</f>
        <v>37805.891685200011</v>
      </c>
      <c r="H118" s="95"/>
      <c r="I118" s="94">
        <f>I117+G118</f>
        <v>49838.5553029</v>
      </c>
      <c r="J118" s="95"/>
      <c r="K118" s="94">
        <f>I118+K117</f>
        <v>62030.909459799994</v>
      </c>
      <c r="L118" s="95"/>
      <c r="M118" s="94">
        <f>K118+M117</f>
        <v>73919.731666600012</v>
      </c>
      <c r="N118" s="95"/>
      <c r="O118" s="94">
        <f>M118+O117</f>
        <v>86003.010366600007</v>
      </c>
      <c r="P118" s="95"/>
      <c r="Q118" s="94">
        <f>O118+Q117</f>
        <v>98146.678466600017</v>
      </c>
      <c r="R118" s="95"/>
      <c r="S118" s="94">
        <f>Q118+S117</f>
        <v>103303.49696660001</v>
      </c>
      <c r="T118" s="95"/>
      <c r="U118" s="94">
        <f>S118+U117</f>
        <v>103347.56456659999</v>
      </c>
      <c r="V118" s="95"/>
      <c r="W118" s="94">
        <f>U118+W117</f>
        <v>114677.42606659999</v>
      </c>
      <c r="X118" s="95"/>
      <c r="Y118" s="94">
        <f>W118+Y117</f>
        <v>126861.32616659999</v>
      </c>
      <c r="Z118" s="95"/>
      <c r="AA118" s="94">
        <f>Y118+AA117</f>
        <v>139024.3120296</v>
      </c>
    </row>
    <row r="119" spans="1:30" ht="20.25" x14ac:dyDescent="0.3">
      <c r="A119" s="172" t="s">
        <v>70</v>
      </c>
      <c r="B119" s="172"/>
      <c r="C119" s="88"/>
      <c r="D119" s="88"/>
      <c r="E119" s="95">
        <f>E111+E112+E113</f>
        <v>11545</v>
      </c>
      <c r="F119" s="95"/>
      <c r="G119" s="95">
        <f>G111+G112+G113</f>
        <v>12749</v>
      </c>
      <c r="H119" s="95"/>
      <c r="I119" s="95">
        <f>I111+I112+I113</f>
        <v>12757</v>
      </c>
      <c r="J119" s="95"/>
      <c r="K119" s="95">
        <f>K111+K112+K113</f>
        <v>12753</v>
      </c>
      <c r="L119" s="95"/>
      <c r="M119" s="95">
        <f>M111+M112+M113</f>
        <v>12798</v>
      </c>
      <c r="N119" s="95"/>
      <c r="O119" s="95">
        <f>O111+O112+O113</f>
        <v>12816</v>
      </c>
      <c r="P119" s="95"/>
      <c r="Q119" s="95">
        <f>Q111+Q112+Q113</f>
        <v>12810</v>
      </c>
      <c r="R119" s="95"/>
      <c r="S119" s="95">
        <f>S111+S112+S113</f>
        <v>5222</v>
      </c>
      <c r="T119" s="95"/>
      <c r="U119" s="95">
        <f>U111+U112+U113</f>
        <v>12720</v>
      </c>
      <c r="V119" s="95"/>
      <c r="W119" s="95">
        <f>W111+W112+W113</f>
        <v>12766</v>
      </c>
      <c r="X119" s="95"/>
      <c r="Y119" s="95">
        <f>Y111+Y112+Y113</f>
        <v>12769</v>
      </c>
      <c r="Z119" s="95"/>
      <c r="AA119" s="95">
        <f>AA111+AA112+AA113</f>
        <v>12765</v>
      </c>
    </row>
    <row r="120" spans="1:30" ht="20.25" x14ac:dyDescent="0.3">
      <c r="A120" s="172" t="s">
        <v>71</v>
      </c>
      <c r="B120" s="172"/>
      <c r="C120" s="88"/>
      <c r="D120" s="88"/>
      <c r="E120" s="95"/>
      <c r="F120" s="95"/>
      <c r="G120" s="95">
        <f>E119+G119</f>
        <v>24294</v>
      </c>
      <c r="H120" s="95"/>
      <c r="I120" s="95">
        <f>G120+I119</f>
        <v>37051</v>
      </c>
      <c r="J120" s="95"/>
      <c r="K120" s="95">
        <f>I120+K119</f>
        <v>49804</v>
      </c>
      <c r="L120" s="95"/>
      <c r="M120" s="95">
        <f>K120+M119</f>
        <v>62602</v>
      </c>
      <c r="N120" s="95"/>
      <c r="O120" s="95">
        <f>M120+O119</f>
        <v>75418</v>
      </c>
      <c r="P120" s="95"/>
      <c r="Q120" s="95">
        <f>O120+Q119</f>
        <v>88228</v>
      </c>
      <c r="R120" s="95"/>
      <c r="S120" s="95">
        <f>Q120+S119</f>
        <v>93450</v>
      </c>
      <c r="T120" s="95"/>
      <c r="U120" s="95">
        <f>S120+U119</f>
        <v>106170</v>
      </c>
      <c r="V120" s="95"/>
      <c r="W120" s="95">
        <f>U120+W119</f>
        <v>118936</v>
      </c>
      <c r="X120" s="95"/>
      <c r="Y120" s="95">
        <f>W120+Y119</f>
        <v>131705</v>
      </c>
      <c r="Z120" s="95"/>
      <c r="AA120" s="95">
        <f>Y120+AA119</f>
        <v>144470</v>
      </c>
    </row>
  </sheetData>
  <protectedRanges>
    <protectedRange password="CF66" sqref="C9:AA9" name="Диапазон1_2_1_1_1_2_1_1_1_1_1_1_1_1_1_1_1_3_15_1_1_2_1_1_1_1_1_1_25_3_1_2_5_2_3_2_2_3_2_3_1_1_1_3_1_3_2_2_2_3_14_3_1_2_1_2_1_6_1_14_1_2_14_2_14_1_3_2_1_1_15_2_1_2_1_1_2_1_1_1_1_1_1_1_2_1_1_1_1_2_1_3_1_1_2_2_4_1_1_1_1_1_1_1_1_1_1_2_1_1_1_1_1_2_1_1_1_1"/>
    <protectedRange password="CF66" sqref="C10:AA10" name="Диапазон1_2_1_1_1_2_1_1_1_1_1_1_1_1_1_1_1_3_1_1_1_1_2_1_1_1_1_1_1_25_3_1_5_2_3_2_2_3_2_3_1_1_1_3_1_3_2_2_2_3_14_3_1_2_1_2_1_6_1_14_1_2_14_2_14_1_3_2_1_1_15_2_1_2_1_1_2_1_1_1_1_1_1_1_2_1_1_1_1_2_1_3_1_1_2_2_4_1_1_1_1_1_1_1_1_1_1_2_1_1_1_1_1_2_1_1_1_1"/>
    <protectedRange password="CF66" sqref="C58:AA58" name="Диапазон1_2_1_1_1_2_1_1_1_1_1_1_1_1_1_1_1_1_1_2_1_2_1_1_1_1_1_1_1_1_1_1_1_3_2_2_3_2_3_1_1_1_1_1_1_6_15_14_3_1_2_1_2_1_6_1_14_1_2_14_2_14_1_3_2_1_1_15_2_1_2_1_1_2_1_1_1_1_1_1_1_2_1_1_1_1_2_1_3_1_1_2_2_4_1_1_1_1_1_1_1_1_1_1_2_1_1_1_1_1_2_1_1_1_1"/>
    <protectedRange password="CF66" sqref="C59:AA59" name="Диапазон1_2_1_1_1_2_1_1_1_1_1_1_1_1_1_1_1_1_1_1_1_1_2_1_1_1_1_1_1_1_1_1_1_1_3_2_2_3_2_3_1_1_1_1_1_1_6_15_14_3_1_2_1_2_1_6_1_14_1_2_14_2_14_1_3_2_1_1_15_2_1_2_1_1_2_1_1_1_1_1_1_1_2_1_1_1_1_2_1_3_1_1_2_2_4_1_1_1_1_1_1_1_1_1_1_2_1_1_1_1_1_2_1_1_1_1"/>
    <protectedRange password="CF66" sqref="C44:AA44" name="Диапазон1_2_1_1_1_2_1_1_1_1_1_1_1_1_1_1_1_1_1_2_1_2_1_1_1_1_1_1_1_1_3_1_3_2_2_3_2_3_1_1_1_1_1_1_6_15_14_3_1_2_1_2_1_6_1_14_1_2_14_2_14_1_3_2_1_1_15_2_1_2_1_1_2_1_1_1_1_1_1_1_2_1_1_1_1_2_1_3_1_1_2_2_4_1_1_1_1_1_1_1_1_1_1_2_1_1_1_1_1_2_1_1_1_1"/>
    <protectedRange password="CF66" sqref="C45:AA45" name="Диапазон1_2_1_1_1_2_1_1_1_1_1_1_1_1_1_1_1_1_1_1_1_1_2_1_1_1_1_1_1_1_1_3_1_3_2_2_3_2_3_1_1_1_1_1_1_6_15_14_3_1_2_1_2_1_6_1_14_1_2_14_2_14_1_3_2_1_1_15_2_1_2_1_1_2_1_1_1_1_1_1_1_2_1_1_1_1_2_1_3_1_1_2_2_4_1_1_1_1_1_1_1_1_1_1_2_1_1_1_1_1_2_1_1_1_1"/>
    <protectedRange password="CF66" sqref="C51:AA51" name="Диапазон1_2_1_1_1_2_1_1_1_1_1_1_1_1_1_1_1_1_1_2_1_2_1_1_1_1_1_1_1_5_2_3_2_2_3_2_3_1_1_1_1_1_1_6_15_14_3_1_2_1_2_1_6_1_14_1_2_14_2_14_1_3_2_1_1_15_2_1_2_1_1_2_1_1_1_1_1_1_1_2_1_1_1_1_2_1_3_1_1_2_2_4_1_1_1_1_1_1_1_1_1_1_2_1_1_1_1_1_2_1_1_1_1"/>
    <protectedRange password="CF66" sqref="C52:AA52" name="Диапазон1_2_1_1_1_2_1_1_1_1_1_1_1_1_1_1_1_1_1_1_1_1_2_1_1_1_1_1_1_1_5_2_3_2_2_3_2_3_1_1_1_1_1_1_6_15_14_3_1_2_1_2_1_6_1_14_1_2_14_2_14_1_3_2_1_1_15_2_1_2_1_1_2_1_1_1_1_1_1_1_2_1_1_1_1_2_1_3_1_1_2_2_4_1_1_1_1_1_1_1_1_1_1_2_1_1_1_1_1_2_1_1_1_1"/>
    <protectedRange password="CF66" sqref="C37:AA37" name="Диапазон1_2_1_1_1_2_1_1_1_1_1_1_1_1_1_1_1_3_12_1_1_1_1_1_1_1_1_1_1_1_1_1_2_1_3_2_3_2_3_1_1_2_4_1_1_2_15_16_14_1_1_3_1_5_15_14_3_1_2_1_2_1_6_1_14_1_2_14_2_14_1_3_2_1_1_15_2_1_2_1_1_2_1_1_1_1_1_1_1_2_1_1_1_1_2_1_3_1_1_2_2_4_1_1_1_1_1_1_1_1_1_1_2_1_1_1_1__2"/>
    <protectedRange password="CF66" sqref="C38:AA38" name="Диапазон1_2_1_1_1_2_1_1_1_1_1_1_1_1_1_1_1_3_13_1_1_1_1_1_1_1_1_1_1_1_1_1_2_1_3_2_3_2_3_1_1_2_4_1_1_2_15_16_14_1_1_3_1_5_15_14_3_1_2_1_2_1_6_1_14_1_2_14_2_14_1_3_2_1_1_15_2_1_2_1_1_2_1_1_1_1_1_1_1_2_1_1_1_1_2_1_3_1_1_2_2_4_1_1_1_1_1_1_1_1_1_1_2_1_1_1_1__2"/>
    <protectedRange password="CF66" sqref="C72:AA72 C65:AA65" name="Диапазон1_2_1_1_1_2_1_1_1_1_1_1_1_1_1_1_1_1_1_2_1_2_1_1_1_1_1_1_1_1_1_3_2_3_2_3_1_1_2_4_1_1_2_15_16_14_1_1_3_1_5_15_14_3_1_2_1_2_1_6_1_14_1_2_14_2_14_1_3_2_1_1_15_2_1_2_1_1_2_1_1_1_1_1_1_1_2_1_1_1_1_2_1_3_1_1_2_2_4_1_1_1_1_1_1_1_1_1_1_2_1_1_1_1_1_2_1_1_2"/>
    <protectedRange password="CF66" sqref="C73:AA73 C66:AA66" name="Диапазон1_2_1_1_1_2_1_1_1_1_1_1_1_1_1_1_1_1_1_1_1_1_2_1_1_1_1_1_1_1_1_1_3_2_3_2_3_1_1_2_4_1_1_2_15_16_14_1_1_3_1_5_15_14_3_1_2_1_2_1_6_1_14_1_2_14_2_14_1_3_2_1_1_15_2_1_2_1_1_2_1_1_1_1_1_1_1_2_1_1_1_1_2_1_3_1_1_2_2_4_1_1_1_1_1_1_1_1_1_1_2_1_1_1_1_1_2_1_3"/>
    <protectedRange password="CF66" sqref="C30:AA30" name="Диапазон1_2_1_1_1_2_1_1_1_1_1_1_1_1_1_1_1_3_9_1_1_1_3_1_2_2_1_1_1_1_2_4_2_3_2_2_3_2_3_1_1_2_4_1_1_2_15_16_14_1_1_3_1_5_15_14_3_1_2_1_2_1_6_1_14_1_2_14_2_14_1_3_2_1_1_15_2_1_2_1_1_2_1_1_1_1_1_1_1_2_1_1_1_1_2_1_3_1_1_2_2_4_1_1_1_1_1_1_1_1_1_1_2_1_1_1_1_1_2"/>
    <protectedRange password="CF66" sqref="C31:AA31" name="Диапазон1_2_1_1_1_2_1_1_1_1_1_1_1_1_1_1_1_3_10_1_1_1_3_1_2_2_1_1_1_1_1_5_2_3_2_2_3_2_3_1_1_2_4_1_1_2_15_16_14_1_1_3_1_5_15_14_3_1_2_1_2_1_6_1_14_1_2_14_2_14_1_3_2_1_1_15_2_1_2_1_1_2_1_1_1_1_1_1_1_2_1_1_1_1_2_1_3_1_1_2_2_4_1_1_1_1_1_1_1_1_1_1_2_1_1_1_1__2"/>
    <protectedRange password="CF66" sqref="C86:AA86 C93:AA93" name="Диапазон1_2_1_1_1_2_1_1_1_1_1_1_1_1_1_1_1_2_3_1_1_2_2_1_1_1_1_1_1_3_2_3_2_2_3_2_3_1_1_2_4_1_1_2_1_15_15_14_1_1_3_1_17_1_14_3_1_2_1_2_1_6_1_14_1_2_14_2_14_1_3_2_1_1_15_2_1_2_1_1_2_1_1_1_1_1_2_1_1_2_1_1_1_1_2_1_3_1_1_2_2_4_1_1_1_1_1_1_1_1_1_1_2_1_1_1_1_1_2"/>
    <protectedRange password="CF66" sqref="C87:AA87 C94:AA94" name="Диапазон1_2_1_1_1_2_1_1_1_1_1_1_1_1_1_1_1_2_1_1_1_1_2_2_1_1_1_1_1_1_3_2_3_2_2_3_2_3_1_1_2_4_1_1_2_1_15_15_14_1_1_3_1_17_1_14_3_1_2_1_2_1_6_1_14_1_2_14_2_14_1_3_2_1_1_15_2_1_2_1_1_2_1_1_1_1_1_2_1_1_2_1_1_1_1_2_1_3_1_1_2_2_4_1_1_1_1_1_1_1_1_1_1_2_1_1_1_1_2"/>
    <protectedRange password="CF66" sqref="C79:AA79" name="Диапазон1_2_1_1_1_2_1_1_1_1_1_1_1_1_1_1_1_2_3_1_1_1_1_1_1_1_1_1_5_2_3_2_2_3_2_3_1_1_2_4_1_1_2_1_15_16_14_1_1_3_1_17_1_14_3_1_2_1_2_1_6_1_14_1_2_14_2_14_1_3_2_1_1_15_2_1_2_1_1_2_1_1_1_1_1_2_1_1_2_1_1_1_1_2_1_3_1_1_2_2_4_1_1_1_1_1_1_1_1_1_1_2_1_1_1_1_1_2_3"/>
    <protectedRange password="CF66" sqref="C80:AA80" name="Диапазон1_2_1_1_1_2_1_1_1_1_1_1_1_1_1_1_1_2_1_1_1_1_1_1_1_1_1_1_1_5_2_3_2_2_3_2_3_1_1_2_4_1_1_2_1_15_16_14_1_1_3_1_17_1_14_3_1_2_1_2_1_6_1_14_1_2_14_2_14_1_3_2_1_1_15_2_1_2_1_1_2_1_1_1_1_1_2_1_1_2_1_1_1_1_2_1_3_1_1_2_2_4_1_1_1_1_1_1_1_1_1_1_2_1_1_1_1_1_2"/>
    <protectedRange password="CF66" sqref="C16:AA16" name="Диапазон1_2_1_1_1_2_1_1_1_1_1_1_1_1_1_1_1_3_3_1_1_1_3_1_1_1_1_2_1_2_4_2_3_2_2_3_2_3_1_1_1_1_1_1_6_15_14_3_1_2_1_2_1_6_1_14_1_2_14_2_14_1_3_1_1_1_15_2_1_2_1_1_2_1_1_1_1_1_1_1_2_1_1_1_1_2_1_3_1_1_2_2_4_1_1_1_1_1_1_1_1_1_1_2_1_1_1_1_1_1_2_1_1_1_1"/>
    <protectedRange password="CF66" sqref="C17:AA17" name="Диапазон1_2_1_1_1_2_1_1_1_1_1_1_1_1_1_1_1_3_4_1_1_1_3_1_1_1_1_2_1_2_4_2_3_2_2_3_2_3_1_1_1_1_1_1_6_15_14_3_1_2_1_2_1_6_1_14_1_2_14_2_14_1_3_1_1_1_15_2_1_2_1_1_2_1_1_1_1_1_1_1_2_1_1_1_1_2_1_3_1_1_2_2_4_1_1_1_1_1_1_1_1_1_1_2_1_1_1_1_1_1_2_1_1_1_1"/>
    <protectedRange password="CF66" sqref="C23:AA23" name="Диапазон1_2_1_1_1_2_1_1_1_1_1_1_1_1_1_1_1_3_6_1_1_1_1_1_1_1_1_1_1_1_2_4_2_3_2_2_3_2_3_1_1_1_1_1_1_6_15_14_3_1_2_1_2_1_6_1_14_1_2_14_2_14_1_3_1_1_1_15_2_1_2_1_1_2_1_1_1_1_1_1_1_2_1_1_1_1_2_1_3_1_1_2_2_4_1_1_1_1_1_1_1_1_1_1_2_1_1_1_1_1_1_2_1_1_1_1"/>
    <protectedRange password="CF66" sqref="C24:AA24" name="Диапазон1_2_1_1_1_2_1_1_1_1_1_1_1_1_1_1_1_3_7_1_1_1_1_1_1_1_1_1_1_1_2_4_2_3_2_2_3_2_3_1_1_1_1_1_1_6_15_14_3_1_2_1_2_1_6_1_14_1_2_14_2_14_1_3_1_1_1_15_2_1_2_1_1_2_1_1_1_1_1_1_1_2_1_1_1_1_2_1_3_1_1_2_2_4_1_1_1_1_1_1_1_1_1_1_2_1_1_1_1_1_1_2_1_1_1_1"/>
  </protectedRanges>
  <mergeCells count="91">
    <mergeCell ref="A117:B117"/>
    <mergeCell ref="A118:B118"/>
    <mergeCell ref="A119:B119"/>
    <mergeCell ref="A120:B120"/>
    <mergeCell ref="A111:B111"/>
    <mergeCell ref="AC111:AD111"/>
    <mergeCell ref="A112:B112"/>
    <mergeCell ref="AC112:AD112"/>
    <mergeCell ref="A113:B113"/>
    <mergeCell ref="AC113:AD113"/>
    <mergeCell ref="A108:I108"/>
    <mergeCell ref="J108:R108"/>
    <mergeCell ref="T108:U108"/>
    <mergeCell ref="W108:X108"/>
    <mergeCell ref="Z108:AA108"/>
    <mergeCell ref="A109:I109"/>
    <mergeCell ref="J109:R109"/>
    <mergeCell ref="T109:U109"/>
    <mergeCell ref="W109:X109"/>
    <mergeCell ref="Z109:AA109"/>
    <mergeCell ref="A106:I106"/>
    <mergeCell ref="J106:R106"/>
    <mergeCell ref="T106:V106"/>
    <mergeCell ref="W106:Y106"/>
    <mergeCell ref="Z106:AB106"/>
    <mergeCell ref="A107:I107"/>
    <mergeCell ref="J107:R107"/>
    <mergeCell ref="T107:U107"/>
    <mergeCell ref="W107:X107"/>
    <mergeCell ref="Z107:AA107"/>
    <mergeCell ref="A105:I105"/>
    <mergeCell ref="J105:R105"/>
    <mergeCell ref="U105:AB105"/>
    <mergeCell ref="A70:A76"/>
    <mergeCell ref="A77:A83"/>
    <mergeCell ref="AB77:AB83"/>
    <mergeCell ref="A84:A90"/>
    <mergeCell ref="AB84:AB90"/>
    <mergeCell ref="A91:A97"/>
    <mergeCell ref="AB91:AB97"/>
    <mergeCell ref="A98:A100"/>
    <mergeCell ref="AB98:AB100"/>
    <mergeCell ref="Z102:AA102"/>
    <mergeCell ref="Z103:AA103"/>
    <mergeCell ref="Z104:AA104"/>
    <mergeCell ref="A49:A55"/>
    <mergeCell ref="AB49:AB55"/>
    <mergeCell ref="A56:A62"/>
    <mergeCell ref="AB56:AB62"/>
    <mergeCell ref="A63:A69"/>
    <mergeCell ref="AB63:AB69"/>
    <mergeCell ref="A28:A34"/>
    <mergeCell ref="AB28:AB34"/>
    <mergeCell ref="A35:A41"/>
    <mergeCell ref="AB35:AB41"/>
    <mergeCell ref="A42:A48"/>
    <mergeCell ref="AB42:AB48"/>
    <mergeCell ref="A7:A13"/>
    <mergeCell ref="AB7:AB13"/>
    <mergeCell ref="A14:A20"/>
    <mergeCell ref="AB14:AB20"/>
    <mergeCell ref="A21:A27"/>
    <mergeCell ref="AB21:AB27"/>
    <mergeCell ref="AB5:AB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P5:P6"/>
    <mergeCell ref="A3:AC3"/>
    <mergeCell ref="A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25" right="0.25" top="0.75" bottom="0.75" header="0.3" footer="0.3"/>
  <pageSetup paperSize="9" scale="2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D36"/>
  <sheetViews>
    <sheetView tabSelected="1" zoomScale="60" zoomScaleNormal="60" workbookViewId="0">
      <pane xSplit="2" ySplit="6" topLeftCell="C7" activePane="bottomRight" state="frozen"/>
      <selection activeCell="AA7" sqref="AA7:AA97"/>
      <selection pane="topRight" activeCell="AA7" sqref="AA7:AA97"/>
      <selection pane="bottomLeft" activeCell="AA7" sqref="AA7:AA97"/>
      <selection pane="bottomRight" activeCell="D7" sqref="D7"/>
    </sheetView>
  </sheetViews>
  <sheetFormatPr defaultRowHeight="12.75" x14ac:dyDescent="0.2"/>
  <cols>
    <col min="1" max="1" width="16.42578125" style="18" customWidth="1"/>
    <col min="2" max="2" width="17.140625" style="18" customWidth="1"/>
    <col min="3" max="15" width="13.85546875" style="18" customWidth="1"/>
    <col min="16" max="16" width="16.85546875" style="18" customWidth="1"/>
    <col min="17" max="27" width="13.85546875" style="18" customWidth="1"/>
    <col min="28" max="28" width="20" style="18" customWidth="1"/>
    <col min="29" max="29" width="18.140625" style="18" customWidth="1"/>
    <col min="30" max="16384" width="9.140625" style="18"/>
  </cols>
  <sheetData>
    <row r="1" spans="1:29" x14ac:dyDescent="0.2">
      <c r="C1" s="18" t="s">
        <v>1</v>
      </c>
      <c r="D1" s="18">
        <f ca="1">INDIRECT("'"&amp;MID(CELL("имяфайла",A1),SEARCH("]",CELL("имяфайла",A1))+1,2)-1&amp;"'!"&amp;CELL("адрес",AA7))</f>
        <v>2280</v>
      </c>
    </row>
    <row r="2" spans="1:29" x14ac:dyDescent="0.2">
      <c r="A2" s="18" t="s">
        <v>1</v>
      </c>
    </row>
    <row r="3" spans="1:29" ht="33" customHeight="1" x14ac:dyDescent="0.2">
      <c r="A3" s="114" t="s">
        <v>76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</row>
    <row r="4" spans="1:29" ht="13.5" thickBot="1" x14ac:dyDescent="0.25">
      <c r="A4" s="18" t="s">
        <v>1</v>
      </c>
      <c r="D4" s="19"/>
    </row>
    <row r="5" spans="1:29" ht="15.75" customHeight="1" x14ac:dyDescent="0.2">
      <c r="A5" s="115"/>
      <c r="B5" s="116"/>
      <c r="C5" s="112" t="s">
        <v>2</v>
      </c>
      <c r="D5" s="112" t="s">
        <v>3</v>
      </c>
      <c r="E5" s="112" t="s">
        <v>4</v>
      </c>
      <c r="F5" s="112" t="s">
        <v>5</v>
      </c>
      <c r="G5" s="112" t="s">
        <v>6</v>
      </c>
      <c r="H5" s="112" t="s">
        <v>7</v>
      </c>
      <c r="I5" s="119" t="s">
        <v>8</v>
      </c>
      <c r="J5" s="112" t="s">
        <v>9</v>
      </c>
      <c r="K5" s="112" t="s">
        <v>10</v>
      </c>
      <c r="L5" s="112" t="s">
        <v>11</v>
      </c>
      <c r="M5" s="112" t="s">
        <v>12</v>
      </c>
      <c r="N5" s="112" t="s">
        <v>13</v>
      </c>
      <c r="O5" s="119" t="s">
        <v>14</v>
      </c>
      <c r="P5" s="112" t="s">
        <v>15</v>
      </c>
      <c r="Q5" s="112" t="s">
        <v>16</v>
      </c>
      <c r="R5" s="112" t="s">
        <v>17</v>
      </c>
      <c r="S5" s="112" t="s">
        <v>18</v>
      </c>
      <c r="T5" s="112" t="s">
        <v>19</v>
      </c>
      <c r="U5" s="119" t="s">
        <v>20</v>
      </c>
      <c r="V5" s="112" t="s">
        <v>21</v>
      </c>
      <c r="W5" s="112" t="s">
        <v>22</v>
      </c>
      <c r="X5" s="112" t="s">
        <v>23</v>
      </c>
      <c r="Y5" s="112" t="s">
        <v>24</v>
      </c>
      <c r="Z5" s="112" t="s">
        <v>25</v>
      </c>
      <c r="AA5" s="119" t="s">
        <v>26</v>
      </c>
      <c r="AB5" s="121" t="s">
        <v>27</v>
      </c>
    </row>
    <row r="6" spans="1:29" ht="21.75" customHeight="1" thickBot="1" x14ac:dyDescent="0.25">
      <c r="A6" s="117"/>
      <c r="B6" s="118"/>
      <c r="C6" s="113"/>
      <c r="D6" s="113"/>
      <c r="E6" s="113"/>
      <c r="F6" s="113"/>
      <c r="G6" s="113"/>
      <c r="H6" s="113"/>
      <c r="I6" s="120"/>
      <c r="J6" s="113"/>
      <c r="K6" s="113"/>
      <c r="L6" s="113"/>
      <c r="M6" s="113"/>
      <c r="N6" s="113"/>
      <c r="O6" s="120"/>
      <c r="P6" s="113"/>
      <c r="Q6" s="113"/>
      <c r="R6" s="113"/>
      <c r="S6" s="113"/>
      <c r="T6" s="113"/>
      <c r="U6" s="120"/>
      <c r="V6" s="113"/>
      <c r="W6" s="113"/>
      <c r="X6" s="113"/>
      <c r="Y6" s="113"/>
      <c r="Z6" s="113"/>
      <c r="AA6" s="120"/>
      <c r="AB6" s="122"/>
    </row>
    <row r="7" spans="1:29" ht="18.75" customHeight="1" thickBot="1" x14ac:dyDescent="0.25">
      <c r="A7" s="123" t="s">
        <v>28</v>
      </c>
      <c r="B7" s="20" t="s">
        <v>29</v>
      </c>
      <c r="C7" s="106">
        <f ca="1">INDIRECT("'"&amp;MID(CELL("имяфайла",A1),SEARCH("]",CELL("имяфайла",A1))+1,2)-1&amp;"'!"&amp;CELL("адрес",$AA7))</f>
        <v>2280</v>
      </c>
      <c r="D7" s="21">
        <v>1222</v>
      </c>
      <c r="E7" s="21">
        <v>7002</v>
      </c>
      <c r="F7" s="21">
        <v>6833</v>
      </c>
      <c r="G7" s="21">
        <v>6730</v>
      </c>
      <c r="H7" s="21">
        <v>6730</v>
      </c>
      <c r="I7" s="21">
        <v>4980</v>
      </c>
      <c r="J7" s="21">
        <v>4980</v>
      </c>
      <c r="K7" s="21">
        <v>2520</v>
      </c>
      <c r="L7" s="21">
        <v>2520</v>
      </c>
      <c r="M7" s="21">
        <v>2278</v>
      </c>
      <c r="N7" s="21">
        <v>2278</v>
      </c>
      <c r="O7" s="21">
        <v>2278</v>
      </c>
      <c r="P7" s="21">
        <v>2278</v>
      </c>
      <c r="Q7" s="21">
        <v>2278</v>
      </c>
      <c r="R7" s="21">
        <v>2278</v>
      </c>
      <c r="S7" s="21">
        <v>2278</v>
      </c>
      <c r="T7" s="21">
        <v>2278</v>
      </c>
      <c r="U7" s="21">
        <v>2278</v>
      </c>
      <c r="V7" s="21">
        <v>2278</v>
      </c>
      <c r="W7" s="21">
        <v>2278</v>
      </c>
      <c r="X7" s="21">
        <v>2278</v>
      </c>
      <c r="Y7" s="21">
        <v>2278</v>
      </c>
      <c r="Z7" s="21">
        <v>2278</v>
      </c>
      <c r="AA7" s="21">
        <v>2280</v>
      </c>
      <c r="AB7" s="125">
        <f ca="1">AA11-C11</f>
        <v>0.25929219999852648</v>
      </c>
      <c r="AC7" s="22"/>
    </row>
    <row r="8" spans="1:29" ht="18.75" x14ac:dyDescent="0.2">
      <c r="A8" s="124"/>
      <c r="B8" s="23" t="s">
        <v>30</v>
      </c>
      <c r="C8" s="106">
        <f t="shared" ref="C8:C17" ca="1" si="0">INDIRECT("'"&amp;MID(CELL("имяфайла",A2),SEARCH("]",CELL("имяфайла",A2))+1,2)-1&amp;"'!"&amp;CELL("адрес",$AA8))</f>
        <v>6342.6930000000002</v>
      </c>
      <c r="D8" s="21">
        <f>'РВСПА 1'!C2</f>
        <v>148.96099999999998</v>
      </c>
      <c r="E8" s="21">
        <f>'РВСПА 1'!E2</f>
        <v>0</v>
      </c>
      <c r="F8" s="21">
        <v>19524</v>
      </c>
      <c r="G8" s="21">
        <v>19225</v>
      </c>
      <c r="H8" s="21">
        <v>19225</v>
      </c>
      <c r="I8" s="21">
        <v>14158</v>
      </c>
      <c r="J8" s="21">
        <v>14158</v>
      </c>
      <c r="K8" s="21">
        <v>7037</v>
      </c>
      <c r="L8" s="21">
        <v>7037</v>
      </c>
      <c r="M8" s="21">
        <v>6337</v>
      </c>
      <c r="N8" s="21">
        <v>6337</v>
      </c>
      <c r="O8" s="21">
        <v>6337</v>
      </c>
      <c r="P8" s="21">
        <v>6337</v>
      </c>
      <c r="Q8" s="21">
        <v>6337</v>
      </c>
      <c r="R8" s="21">
        <v>6337</v>
      </c>
      <c r="S8" s="21">
        <v>6337</v>
      </c>
      <c r="T8" s="21">
        <v>6337</v>
      </c>
      <c r="U8" s="21">
        <v>6337</v>
      </c>
      <c r="V8" s="21">
        <v>6337</v>
      </c>
      <c r="W8" s="21">
        <v>6337</v>
      </c>
      <c r="X8" s="21">
        <v>6337</v>
      </c>
      <c r="Y8" s="21">
        <v>6337</v>
      </c>
      <c r="Z8" s="21">
        <v>6337</v>
      </c>
      <c r="AA8" s="21">
        <v>6343</v>
      </c>
      <c r="AB8" s="126"/>
      <c r="AC8" s="22"/>
    </row>
    <row r="9" spans="1:29" ht="18.75" x14ac:dyDescent="0.2">
      <c r="A9" s="124"/>
      <c r="B9" s="24" t="s">
        <v>31</v>
      </c>
      <c r="C9" s="107">
        <f t="shared" ca="1" si="0"/>
        <v>207.69300000000021</v>
      </c>
      <c r="D9" s="25">
        <f t="shared" ref="D9:AA9" si="1">D8-6135</f>
        <v>-5986.0389999999998</v>
      </c>
      <c r="E9" s="25">
        <f t="shared" si="1"/>
        <v>-6135</v>
      </c>
      <c r="F9" s="25">
        <f t="shared" si="1"/>
        <v>13389</v>
      </c>
      <c r="G9" s="25">
        <f t="shared" si="1"/>
        <v>13090</v>
      </c>
      <c r="H9" s="25">
        <f t="shared" si="1"/>
        <v>13090</v>
      </c>
      <c r="I9" s="25">
        <f t="shared" si="1"/>
        <v>8023</v>
      </c>
      <c r="J9" s="25">
        <f t="shared" si="1"/>
        <v>8023</v>
      </c>
      <c r="K9" s="25">
        <f t="shared" si="1"/>
        <v>902</v>
      </c>
      <c r="L9" s="25">
        <f t="shared" si="1"/>
        <v>902</v>
      </c>
      <c r="M9" s="25">
        <f t="shared" si="1"/>
        <v>202</v>
      </c>
      <c r="N9" s="25">
        <f t="shared" si="1"/>
        <v>202</v>
      </c>
      <c r="O9" s="25">
        <f t="shared" si="1"/>
        <v>202</v>
      </c>
      <c r="P9" s="25">
        <f t="shared" si="1"/>
        <v>202</v>
      </c>
      <c r="Q9" s="25">
        <f t="shared" si="1"/>
        <v>202</v>
      </c>
      <c r="R9" s="25">
        <f t="shared" si="1"/>
        <v>202</v>
      </c>
      <c r="S9" s="25">
        <f t="shared" si="1"/>
        <v>202</v>
      </c>
      <c r="T9" s="25">
        <f t="shared" si="1"/>
        <v>202</v>
      </c>
      <c r="U9" s="25">
        <f t="shared" si="1"/>
        <v>202</v>
      </c>
      <c r="V9" s="25">
        <f t="shared" si="1"/>
        <v>202</v>
      </c>
      <c r="W9" s="25">
        <f t="shared" si="1"/>
        <v>202</v>
      </c>
      <c r="X9" s="25">
        <f t="shared" si="1"/>
        <v>202</v>
      </c>
      <c r="Y9" s="25">
        <f t="shared" si="1"/>
        <v>202</v>
      </c>
      <c r="Z9" s="25">
        <f t="shared" si="1"/>
        <v>202</v>
      </c>
      <c r="AA9" s="25">
        <f t="shared" si="1"/>
        <v>208</v>
      </c>
      <c r="AB9" s="126"/>
      <c r="AC9" s="26"/>
    </row>
    <row r="10" spans="1:29" ht="25.5" x14ac:dyDescent="0.2">
      <c r="A10" s="124"/>
      <c r="B10" s="27" t="s">
        <v>32</v>
      </c>
      <c r="C10" s="107">
        <f t="shared" ca="1" si="0"/>
        <v>39671.307000000001</v>
      </c>
      <c r="D10" s="25">
        <f t="shared" ref="D10:AA10" si="2">46014-D8</f>
        <v>45865.038999999997</v>
      </c>
      <c r="E10" s="25">
        <f t="shared" si="2"/>
        <v>46014</v>
      </c>
      <c r="F10" s="25">
        <f t="shared" si="2"/>
        <v>26490</v>
      </c>
      <c r="G10" s="25">
        <f t="shared" si="2"/>
        <v>26789</v>
      </c>
      <c r="H10" s="25">
        <f t="shared" si="2"/>
        <v>26789</v>
      </c>
      <c r="I10" s="25">
        <f t="shared" si="2"/>
        <v>31856</v>
      </c>
      <c r="J10" s="25">
        <f t="shared" si="2"/>
        <v>31856</v>
      </c>
      <c r="K10" s="25">
        <f t="shared" si="2"/>
        <v>38977</v>
      </c>
      <c r="L10" s="25">
        <f t="shared" si="2"/>
        <v>38977</v>
      </c>
      <c r="M10" s="25">
        <f t="shared" si="2"/>
        <v>39677</v>
      </c>
      <c r="N10" s="25">
        <f t="shared" si="2"/>
        <v>39677</v>
      </c>
      <c r="O10" s="25">
        <f t="shared" si="2"/>
        <v>39677</v>
      </c>
      <c r="P10" s="25">
        <f t="shared" si="2"/>
        <v>39677</v>
      </c>
      <c r="Q10" s="25">
        <f t="shared" si="2"/>
        <v>39677</v>
      </c>
      <c r="R10" s="25">
        <f t="shared" si="2"/>
        <v>39677</v>
      </c>
      <c r="S10" s="25">
        <f t="shared" si="2"/>
        <v>39677</v>
      </c>
      <c r="T10" s="25">
        <f t="shared" si="2"/>
        <v>39677</v>
      </c>
      <c r="U10" s="25">
        <f t="shared" si="2"/>
        <v>39677</v>
      </c>
      <c r="V10" s="25">
        <f t="shared" si="2"/>
        <v>39677</v>
      </c>
      <c r="W10" s="25">
        <f t="shared" si="2"/>
        <v>39677</v>
      </c>
      <c r="X10" s="25">
        <f t="shared" si="2"/>
        <v>39677</v>
      </c>
      <c r="Y10" s="25">
        <f t="shared" si="2"/>
        <v>39677</v>
      </c>
      <c r="Z10" s="25">
        <f t="shared" si="2"/>
        <v>39677</v>
      </c>
      <c r="AA10" s="25">
        <f t="shared" si="2"/>
        <v>39671</v>
      </c>
      <c r="AB10" s="126"/>
      <c r="AC10" s="28"/>
    </row>
    <row r="11" spans="1:29" ht="18.75" x14ac:dyDescent="0.2">
      <c r="A11" s="124"/>
      <c r="B11" s="24" t="s">
        <v>33</v>
      </c>
      <c r="C11" s="107">
        <f t="shared" ca="1" si="0"/>
        <v>5357.0385078000008</v>
      </c>
      <c r="D11" s="25">
        <f t="shared" ref="D11:AA11" si="3">D8*D12/1000</f>
        <v>125.8869411</v>
      </c>
      <c r="E11" s="25">
        <f t="shared" si="3"/>
        <v>0</v>
      </c>
      <c r="F11" s="25">
        <f t="shared" si="3"/>
        <v>16499.732400000001</v>
      </c>
      <c r="G11" s="25">
        <f t="shared" si="3"/>
        <v>16247.047500000001</v>
      </c>
      <c r="H11" s="25">
        <f t="shared" si="3"/>
        <v>16247.047500000001</v>
      </c>
      <c r="I11" s="25">
        <f t="shared" si="3"/>
        <v>11964.925800000001</v>
      </c>
      <c r="J11" s="25">
        <f t="shared" si="3"/>
        <v>11964.925800000001</v>
      </c>
      <c r="K11" s="25">
        <f t="shared" si="3"/>
        <v>5946.9687000000004</v>
      </c>
      <c r="L11" s="25">
        <f t="shared" si="3"/>
        <v>5946.9687000000004</v>
      </c>
      <c r="M11" s="25">
        <f t="shared" si="3"/>
        <v>5355.3986999999997</v>
      </c>
      <c r="N11" s="25">
        <f t="shared" si="3"/>
        <v>5355.3986999999997</v>
      </c>
      <c r="O11" s="25">
        <f t="shared" si="3"/>
        <v>5355.3986999999997</v>
      </c>
      <c r="P11" s="25">
        <f t="shared" si="3"/>
        <v>5355.3986999999997</v>
      </c>
      <c r="Q11" s="25">
        <f t="shared" si="3"/>
        <v>5355.3986999999997</v>
      </c>
      <c r="R11" s="25">
        <f t="shared" si="3"/>
        <v>5355.3986999999997</v>
      </c>
      <c r="S11" s="25">
        <f t="shared" si="3"/>
        <v>5355.3986999999997</v>
      </c>
      <c r="T11" s="25">
        <f t="shared" si="3"/>
        <v>5355.3986999999997</v>
      </c>
      <c r="U11" s="25">
        <f t="shared" si="3"/>
        <v>5355.3986999999997</v>
      </c>
      <c r="V11" s="25">
        <f t="shared" si="3"/>
        <v>5355.3986999999997</v>
      </c>
      <c r="W11" s="25">
        <f t="shared" si="3"/>
        <v>5355.3986999999997</v>
      </c>
      <c r="X11" s="25">
        <f t="shared" si="3"/>
        <v>5355.3986999999997</v>
      </c>
      <c r="Y11" s="25">
        <f t="shared" si="3"/>
        <v>5355.3986999999997</v>
      </c>
      <c r="Z11" s="25">
        <f t="shared" si="3"/>
        <v>5355.3986999999997</v>
      </c>
      <c r="AA11" s="25">
        <f t="shared" si="3"/>
        <v>5357.2977999999994</v>
      </c>
      <c r="AB11" s="126"/>
      <c r="AC11" s="28"/>
    </row>
    <row r="12" spans="1:29" ht="32.25" x14ac:dyDescent="0.2">
      <c r="A12" s="124"/>
      <c r="B12" s="29" t="s">
        <v>34</v>
      </c>
      <c r="C12" s="108">
        <f t="shared" ca="1" si="0"/>
        <v>844.6</v>
      </c>
      <c r="D12" s="30">
        <v>845.1</v>
      </c>
      <c r="E12" s="30">
        <v>845.1</v>
      </c>
      <c r="F12" s="30">
        <v>845.1</v>
      </c>
      <c r="G12" s="30">
        <v>845.1</v>
      </c>
      <c r="H12" s="30">
        <v>845.1</v>
      </c>
      <c r="I12" s="30">
        <v>845.1</v>
      </c>
      <c r="J12" s="30">
        <v>845.1</v>
      </c>
      <c r="K12" s="30">
        <v>845.1</v>
      </c>
      <c r="L12" s="30">
        <v>845.1</v>
      </c>
      <c r="M12" s="30">
        <v>845.1</v>
      </c>
      <c r="N12" s="30">
        <v>845.1</v>
      </c>
      <c r="O12" s="30">
        <v>845.1</v>
      </c>
      <c r="P12" s="30">
        <v>845.1</v>
      </c>
      <c r="Q12" s="30">
        <v>845.1</v>
      </c>
      <c r="R12" s="30">
        <v>845.1</v>
      </c>
      <c r="S12" s="30">
        <v>845.1</v>
      </c>
      <c r="T12" s="30">
        <v>845.1</v>
      </c>
      <c r="U12" s="30">
        <v>845.1</v>
      </c>
      <c r="V12" s="30">
        <v>845.1</v>
      </c>
      <c r="W12" s="30">
        <v>845.1</v>
      </c>
      <c r="X12" s="30">
        <v>845.1</v>
      </c>
      <c r="Y12" s="30">
        <v>845.1</v>
      </c>
      <c r="Z12" s="30">
        <v>845.1</v>
      </c>
      <c r="AA12" s="30">
        <v>844.6</v>
      </c>
      <c r="AB12" s="126"/>
      <c r="AC12" s="31"/>
    </row>
    <row r="13" spans="1:29" ht="22.5" thickBot="1" x14ac:dyDescent="0.25">
      <c r="A13" s="124"/>
      <c r="B13" s="29" t="s">
        <v>35</v>
      </c>
      <c r="C13" s="109">
        <f t="shared" ca="1" si="0"/>
        <v>17</v>
      </c>
      <c r="D13" s="32">
        <v>17</v>
      </c>
      <c r="E13" s="32">
        <v>17</v>
      </c>
      <c r="F13" s="32">
        <v>17</v>
      </c>
      <c r="G13" s="32">
        <v>17</v>
      </c>
      <c r="H13" s="32">
        <v>17</v>
      </c>
      <c r="I13" s="32">
        <v>17</v>
      </c>
      <c r="J13" s="32">
        <v>17</v>
      </c>
      <c r="K13" s="32">
        <v>17</v>
      </c>
      <c r="L13" s="32">
        <v>17</v>
      </c>
      <c r="M13" s="32">
        <v>17</v>
      </c>
      <c r="N13" s="32">
        <v>17</v>
      </c>
      <c r="O13" s="32">
        <v>17</v>
      </c>
      <c r="P13" s="32">
        <v>17</v>
      </c>
      <c r="Q13" s="32">
        <v>17</v>
      </c>
      <c r="R13" s="32">
        <v>17</v>
      </c>
      <c r="S13" s="32">
        <v>17</v>
      </c>
      <c r="T13" s="32">
        <v>17</v>
      </c>
      <c r="U13" s="32">
        <v>17</v>
      </c>
      <c r="V13" s="32">
        <v>17</v>
      </c>
      <c r="W13" s="32">
        <v>17</v>
      </c>
      <c r="X13" s="32">
        <v>17</v>
      </c>
      <c r="Y13" s="32">
        <v>17</v>
      </c>
      <c r="Z13" s="32">
        <v>17</v>
      </c>
      <c r="AA13" s="32">
        <v>17</v>
      </c>
      <c r="AB13" s="127"/>
      <c r="AC13" s="33"/>
    </row>
    <row r="14" spans="1:29" ht="18.75" x14ac:dyDescent="0.2">
      <c r="A14" s="128" t="s">
        <v>48</v>
      </c>
      <c r="B14" s="59" t="s">
        <v>77</v>
      </c>
      <c r="C14" s="110">
        <f t="shared" ca="1" si="0"/>
        <v>4678</v>
      </c>
      <c r="D14" s="60">
        <f t="shared" ref="D14:E16" si="4">SUMIF($B$7:$B$13,$B14,D7:D13)</f>
        <v>148.96099999999998</v>
      </c>
      <c r="E14" s="60">
        <f t="shared" si="4"/>
        <v>0</v>
      </c>
      <c r="F14" s="60">
        <f>SUMIF($B$7:$B$13,$B14,F7:F13)</f>
        <v>19524</v>
      </c>
      <c r="G14" s="60">
        <f t="shared" ref="G14:AA16" si="5">SUMIF($B$7:$B$13,$B14,G7:G13)</f>
        <v>19225</v>
      </c>
      <c r="H14" s="60">
        <f t="shared" si="5"/>
        <v>19225</v>
      </c>
      <c r="I14" s="60">
        <f t="shared" si="5"/>
        <v>14158</v>
      </c>
      <c r="J14" s="60">
        <f t="shared" si="5"/>
        <v>14158</v>
      </c>
      <c r="K14" s="60">
        <f t="shared" si="5"/>
        <v>7037</v>
      </c>
      <c r="L14" s="60">
        <f t="shared" si="5"/>
        <v>7037</v>
      </c>
      <c r="M14" s="60">
        <f t="shared" si="5"/>
        <v>6337</v>
      </c>
      <c r="N14" s="60">
        <f t="shared" si="5"/>
        <v>6337</v>
      </c>
      <c r="O14" s="60">
        <f t="shared" si="5"/>
        <v>6337</v>
      </c>
      <c r="P14" s="60">
        <f t="shared" si="5"/>
        <v>6337</v>
      </c>
      <c r="Q14" s="60">
        <f t="shared" si="5"/>
        <v>6337</v>
      </c>
      <c r="R14" s="60">
        <f t="shared" si="5"/>
        <v>6337</v>
      </c>
      <c r="S14" s="60">
        <f t="shared" si="5"/>
        <v>6337</v>
      </c>
      <c r="T14" s="60">
        <f t="shared" si="5"/>
        <v>6337</v>
      </c>
      <c r="U14" s="60">
        <f t="shared" si="5"/>
        <v>6337</v>
      </c>
      <c r="V14" s="60">
        <f t="shared" si="5"/>
        <v>6337</v>
      </c>
      <c r="W14" s="60">
        <f t="shared" si="5"/>
        <v>6337</v>
      </c>
      <c r="X14" s="60">
        <f t="shared" si="5"/>
        <v>6337</v>
      </c>
      <c r="Y14" s="60">
        <f t="shared" si="5"/>
        <v>6337</v>
      </c>
      <c r="Z14" s="60">
        <f t="shared" si="5"/>
        <v>6337</v>
      </c>
      <c r="AA14" s="60">
        <f t="shared" si="5"/>
        <v>6343</v>
      </c>
      <c r="AB14" s="140"/>
    </row>
    <row r="15" spans="1:29" ht="18.75" x14ac:dyDescent="0.2">
      <c r="A15" s="129"/>
      <c r="B15" s="27" t="s">
        <v>78</v>
      </c>
      <c r="C15" s="110">
        <f t="shared" ca="1" si="0"/>
        <v>13361</v>
      </c>
      <c r="D15" s="60">
        <f t="shared" si="4"/>
        <v>45865.038999999997</v>
      </c>
      <c r="E15" s="60">
        <f t="shared" si="4"/>
        <v>46014</v>
      </c>
      <c r="F15" s="60">
        <f t="shared" ref="F15:F16" si="6">SUMIF($B$7:$B$13,$B15,F8:F14)</f>
        <v>26490</v>
      </c>
      <c r="G15" s="60">
        <f t="shared" si="5"/>
        <v>26789</v>
      </c>
      <c r="H15" s="60">
        <f t="shared" si="5"/>
        <v>26789</v>
      </c>
      <c r="I15" s="60">
        <f t="shared" si="5"/>
        <v>31856</v>
      </c>
      <c r="J15" s="60">
        <f t="shared" si="5"/>
        <v>31856</v>
      </c>
      <c r="K15" s="60">
        <f t="shared" si="5"/>
        <v>38977</v>
      </c>
      <c r="L15" s="60">
        <f t="shared" si="5"/>
        <v>38977</v>
      </c>
      <c r="M15" s="60">
        <f t="shared" si="5"/>
        <v>39677</v>
      </c>
      <c r="N15" s="60">
        <f t="shared" si="5"/>
        <v>39677</v>
      </c>
      <c r="O15" s="60">
        <f t="shared" si="5"/>
        <v>39677</v>
      </c>
      <c r="P15" s="60">
        <f t="shared" si="5"/>
        <v>39677</v>
      </c>
      <c r="Q15" s="60">
        <f t="shared" si="5"/>
        <v>39677</v>
      </c>
      <c r="R15" s="60">
        <f t="shared" si="5"/>
        <v>39677</v>
      </c>
      <c r="S15" s="60">
        <f t="shared" si="5"/>
        <v>39677</v>
      </c>
      <c r="T15" s="60">
        <f t="shared" si="5"/>
        <v>39677</v>
      </c>
      <c r="U15" s="60">
        <f t="shared" si="5"/>
        <v>39677</v>
      </c>
      <c r="V15" s="60">
        <f t="shared" si="5"/>
        <v>39677</v>
      </c>
      <c r="W15" s="60">
        <f t="shared" si="5"/>
        <v>39677</v>
      </c>
      <c r="X15" s="60">
        <f t="shared" si="5"/>
        <v>39677</v>
      </c>
      <c r="Y15" s="60">
        <f t="shared" si="5"/>
        <v>39677</v>
      </c>
      <c r="Z15" s="60">
        <f t="shared" si="5"/>
        <v>39677</v>
      </c>
      <c r="AA15" s="60">
        <f t="shared" si="5"/>
        <v>39671</v>
      </c>
      <c r="AB15" s="141"/>
    </row>
    <row r="16" spans="1:29" ht="32.25" thickBot="1" x14ac:dyDescent="0.25">
      <c r="A16" s="138"/>
      <c r="B16" s="61" t="s">
        <v>79</v>
      </c>
      <c r="C16" s="110">
        <f t="shared" ca="1" si="0"/>
        <v>7158</v>
      </c>
      <c r="D16" s="60">
        <f t="shared" si="4"/>
        <v>845.1</v>
      </c>
      <c r="E16" s="60">
        <f t="shared" si="4"/>
        <v>845.1</v>
      </c>
      <c r="F16" s="60">
        <f t="shared" si="6"/>
        <v>845.1</v>
      </c>
      <c r="G16" s="60">
        <f t="shared" si="5"/>
        <v>845.1</v>
      </c>
      <c r="H16" s="60">
        <f t="shared" si="5"/>
        <v>845.1</v>
      </c>
      <c r="I16" s="60">
        <f t="shared" si="5"/>
        <v>845.1</v>
      </c>
      <c r="J16" s="60">
        <f t="shared" si="5"/>
        <v>845.1</v>
      </c>
      <c r="K16" s="60">
        <f t="shared" si="5"/>
        <v>845.1</v>
      </c>
      <c r="L16" s="60">
        <f t="shared" si="5"/>
        <v>845.1</v>
      </c>
      <c r="M16" s="60">
        <f t="shared" si="5"/>
        <v>845.1</v>
      </c>
      <c r="N16" s="60">
        <f t="shared" si="5"/>
        <v>845.1</v>
      </c>
      <c r="O16" s="60">
        <f t="shared" si="5"/>
        <v>845.1</v>
      </c>
      <c r="P16" s="60">
        <f t="shared" si="5"/>
        <v>845.1</v>
      </c>
      <c r="Q16" s="60">
        <f t="shared" si="5"/>
        <v>845.1</v>
      </c>
      <c r="R16" s="60">
        <f t="shared" si="5"/>
        <v>845.1</v>
      </c>
      <c r="S16" s="60">
        <f t="shared" si="5"/>
        <v>845.1</v>
      </c>
      <c r="T16" s="60">
        <f t="shared" si="5"/>
        <v>845.1</v>
      </c>
      <c r="U16" s="60">
        <f t="shared" si="5"/>
        <v>845.1</v>
      </c>
      <c r="V16" s="60">
        <f t="shared" si="5"/>
        <v>845.1</v>
      </c>
      <c r="W16" s="60">
        <f t="shared" si="5"/>
        <v>845.1</v>
      </c>
      <c r="X16" s="60">
        <f t="shared" si="5"/>
        <v>845.1</v>
      </c>
      <c r="Y16" s="60">
        <f t="shared" si="5"/>
        <v>845.1</v>
      </c>
      <c r="Z16" s="60">
        <f t="shared" si="5"/>
        <v>845.1</v>
      </c>
      <c r="AA16" s="60">
        <f t="shared" si="5"/>
        <v>844.6</v>
      </c>
      <c r="AB16" s="127"/>
    </row>
    <row r="17" spans="1:30" ht="19.5" thickBot="1" x14ac:dyDescent="0.25">
      <c r="A17" s="62"/>
      <c r="B17" s="61" t="s">
        <v>80</v>
      </c>
      <c r="C17" s="111">
        <f t="shared" ca="1" si="0"/>
        <v>32669</v>
      </c>
      <c r="D17" s="63" t="e">
        <f>D9*D12/1000+#REF!*#REF!/1000+#REF!*#REF!/1000+#REF!*#REF!/1000+#REF!*#REF!/1000+#REF!*#REF!/1000+#REF!*#REF!/1000+#REF!*#REF!/1000+#REF!*#REF!/1000+#REF!*#REF!/1000+#REF!*#REF!/1000+#REF!*#REF!/1000+#REF!*#REF!/1000</f>
        <v>#REF!</v>
      </c>
      <c r="E17" s="63" t="e">
        <f>E9*E12/1000+#REF!*#REF!/1000+#REF!*#REF!/1000+#REF!*#REF!/1000+#REF!*#REF!/1000+#REF!*#REF!/1000+#REF!*#REF!/1000+#REF!*#REF!/1000+#REF!*#REF!/1000+#REF!*#REF!/1000+#REF!*#REF!/1000+#REF!*#REF!/1000+#REF!*#REF!/1000</f>
        <v>#REF!</v>
      </c>
      <c r="F17" s="63" t="e">
        <f>F9*F12/1000+#REF!*#REF!/1000+#REF!*#REF!/1000+#REF!*#REF!/1000+#REF!*#REF!/1000+#REF!*#REF!/1000+#REF!*#REF!/1000+#REF!*#REF!/1000+#REF!*#REF!/1000+#REF!*#REF!/1000+#REF!*#REF!/1000+#REF!*#REF!/1000+#REF!*#REF!/1000</f>
        <v>#REF!</v>
      </c>
      <c r="G17" s="63" t="e">
        <f>G9*G12/1000+#REF!*#REF!/1000+#REF!*#REF!/1000+#REF!*#REF!/1000+#REF!*#REF!/1000+#REF!*#REF!/1000+#REF!*#REF!/1000+#REF!*#REF!/1000+#REF!*#REF!/1000+#REF!*#REF!/1000+#REF!*#REF!/1000+#REF!*#REF!/1000+#REF!*#REF!/1000</f>
        <v>#REF!</v>
      </c>
      <c r="H17" s="63" t="e">
        <f>H9*H12/1000+#REF!*#REF!/1000+#REF!*#REF!/1000+#REF!*#REF!/1000+#REF!*#REF!/1000+#REF!*#REF!/1000+#REF!*#REF!/1000+#REF!*#REF!/1000+#REF!*#REF!/1000+#REF!*#REF!/1000+#REF!*#REF!/1000+#REF!*#REF!/1000+#REF!*#REF!/1000</f>
        <v>#REF!</v>
      </c>
      <c r="I17" s="63" t="e">
        <f>I9*I12/1000+#REF!*#REF!/1000+#REF!*#REF!/1000+#REF!*#REF!/1000+#REF!*#REF!/1000+#REF!*#REF!/1000+#REF!*#REF!/1000+#REF!*#REF!/1000+#REF!*#REF!/1000+#REF!*#REF!/1000+#REF!*#REF!/1000+#REF!*#REF!/1000+#REF!*#REF!/1000</f>
        <v>#REF!</v>
      </c>
      <c r="J17" s="63" t="e">
        <f>J9*J12/1000+#REF!*#REF!/1000+#REF!*#REF!/1000+#REF!*#REF!/1000+#REF!*#REF!/1000+#REF!*#REF!/1000+#REF!*#REF!/1000+#REF!*#REF!/1000+#REF!*#REF!/1000+#REF!*#REF!/1000+#REF!*#REF!/1000+#REF!*#REF!/1000+#REF!*#REF!/1000</f>
        <v>#REF!</v>
      </c>
      <c r="K17" s="63" t="e">
        <f>K9*K12/1000+#REF!*#REF!/1000+#REF!*#REF!/1000+#REF!*#REF!/1000+#REF!*#REF!/1000+#REF!*#REF!/1000+#REF!*#REF!/1000+#REF!*#REF!/1000+#REF!*#REF!/1000+#REF!*#REF!/1000+#REF!*#REF!/1000+#REF!*#REF!/1000+#REF!*#REF!/1000</f>
        <v>#REF!</v>
      </c>
      <c r="L17" s="63" t="e">
        <f>L9*L12/1000+#REF!*#REF!/1000+#REF!*#REF!/1000+#REF!*#REF!/1000+#REF!*#REF!/1000+#REF!*#REF!/1000+#REF!*#REF!/1000+#REF!*#REF!/1000+#REF!*#REF!/1000+#REF!*#REF!/1000+#REF!*#REF!/1000+#REF!*#REF!/1000+#REF!*#REF!/1000</f>
        <v>#REF!</v>
      </c>
      <c r="M17" s="63" t="e">
        <f>M9*M12/1000+#REF!*#REF!/1000+#REF!*#REF!/1000+#REF!*#REF!/1000+#REF!*#REF!/1000+#REF!*#REF!/1000+#REF!*#REF!/1000+#REF!*#REF!/1000+#REF!*#REF!/1000+#REF!*#REF!/1000+#REF!*#REF!/1000+#REF!*#REF!/1000+#REF!*#REF!/1000</f>
        <v>#REF!</v>
      </c>
      <c r="N17" s="63" t="e">
        <f>N9*N12/1000+#REF!*#REF!/1000+#REF!*#REF!/1000+#REF!*#REF!/1000+#REF!*#REF!/1000+#REF!*#REF!/1000+#REF!*#REF!/1000+#REF!*#REF!/1000+#REF!*#REF!/1000+#REF!*#REF!/1000+#REF!*#REF!/1000+#REF!*#REF!/1000+#REF!*#REF!/1000</f>
        <v>#REF!</v>
      </c>
      <c r="O17" s="63" t="e">
        <f>O9*O12/1000+#REF!*#REF!/1000+#REF!*#REF!/1000+#REF!*#REF!/1000+#REF!*#REF!/1000+#REF!*#REF!/1000+#REF!*#REF!/1000+#REF!*#REF!/1000+#REF!*#REF!/1000+#REF!*#REF!/1000+#REF!*#REF!/1000+#REF!*#REF!/1000+#REF!*#REF!/1000</f>
        <v>#REF!</v>
      </c>
      <c r="P17" s="63" t="e">
        <f>P9*P12/1000+#REF!*#REF!/1000+#REF!*#REF!/1000+#REF!*#REF!/1000+#REF!*#REF!/1000+#REF!*#REF!/1000+#REF!*#REF!/1000+#REF!*#REF!/1000+#REF!*#REF!/1000+#REF!*#REF!/1000+#REF!*#REF!/1000+#REF!*#REF!/1000+#REF!*#REF!/1000</f>
        <v>#REF!</v>
      </c>
      <c r="Q17" s="63" t="e">
        <f>Q9*Q12/1000+#REF!*#REF!/1000+#REF!*#REF!/1000+#REF!*#REF!/1000+#REF!*#REF!/1000+#REF!*#REF!/1000+#REF!*#REF!/1000+#REF!*#REF!/1000+#REF!*#REF!/1000+#REF!*#REF!/1000+#REF!*#REF!/1000+#REF!*#REF!/1000+#REF!*#REF!/1000</f>
        <v>#REF!</v>
      </c>
      <c r="R17" s="63" t="e">
        <f>R9*R12/1000+#REF!*#REF!/1000+#REF!*#REF!/1000+#REF!*#REF!/1000+#REF!*#REF!/1000+#REF!*#REF!/1000+#REF!*#REF!/1000+#REF!*#REF!/1000+#REF!*#REF!/1000+#REF!*#REF!/1000+#REF!*#REF!/1000+#REF!*#REF!/1000+#REF!*#REF!/1000</f>
        <v>#REF!</v>
      </c>
      <c r="S17" s="63" t="e">
        <f>S9*S12/1000+#REF!*#REF!/1000+#REF!*#REF!/1000+#REF!*#REF!/1000+#REF!*#REF!/1000+#REF!*#REF!/1000+#REF!*#REF!/1000+#REF!*#REF!/1000+#REF!*#REF!/1000+#REF!*#REF!/1000+#REF!*#REF!/1000+#REF!*#REF!/1000+#REF!*#REF!/1000</f>
        <v>#REF!</v>
      </c>
      <c r="T17" s="63" t="e">
        <f>T9*T12/1000+#REF!*#REF!/1000+#REF!*#REF!/1000+#REF!*#REF!/1000+#REF!*#REF!/1000+#REF!*#REF!/1000+#REF!*#REF!/1000+#REF!*#REF!/1000+#REF!*#REF!/1000+#REF!*#REF!/1000+#REF!*#REF!/1000+#REF!*#REF!/1000+#REF!*#REF!/1000</f>
        <v>#REF!</v>
      </c>
      <c r="U17" s="63" t="e">
        <f>U9*U12/1000+#REF!*#REF!/1000+#REF!*#REF!/1000+#REF!*#REF!/1000+#REF!*#REF!/1000+#REF!*#REF!/1000+#REF!*#REF!/1000+#REF!*#REF!/1000+#REF!*#REF!/1000+#REF!*#REF!/1000+#REF!*#REF!/1000+#REF!*#REF!/1000+#REF!*#REF!/1000</f>
        <v>#REF!</v>
      </c>
      <c r="V17" s="63" t="e">
        <f>V9*V12/1000+#REF!*#REF!/1000+#REF!*#REF!/1000+#REF!*#REF!/1000+#REF!*#REF!/1000+#REF!*#REF!/1000+#REF!*#REF!/1000+#REF!*#REF!/1000+#REF!*#REF!/1000+#REF!*#REF!/1000+#REF!*#REF!/1000+#REF!*#REF!/1000+#REF!*#REF!/1000</f>
        <v>#REF!</v>
      </c>
      <c r="W17" s="63" t="e">
        <f>W9*W12/1000+#REF!*#REF!/1000+#REF!*#REF!/1000+#REF!*#REF!/1000+#REF!*#REF!/1000+#REF!*#REF!/1000+#REF!*#REF!/1000+#REF!*#REF!/1000+#REF!*#REF!/1000+#REF!*#REF!/1000+#REF!*#REF!/1000+#REF!*#REF!/1000+#REF!*#REF!/1000</f>
        <v>#REF!</v>
      </c>
      <c r="X17" s="63" t="e">
        <f>X9*X12/1000+#REF!*#REF!/1000+#REF!*#REF!/1000+#REF!*#REF!/1000+#REF!*#REF!/1000+#REF!*#REF!/1000+#REF!*#REF!/1000+#REF!*#REF!/1000+#REF!*#REF!/1000+#REF!*#REF!/1000+#REF!*#REF!/1000+#REF!*#REF!/1000+#REF!*#REF!/1000</f>
        <v>#REF!</v>
      </c>
      <c r="Y17" s="63" t="e">
        <f>Y9*Y12/1000+#REF!*#REF!/1000+#REF!*#REF!/1000+#REF!*#REF!/1000+#REF!*#REF!/1000+#REF!*#REF!/1000+#REF!*#REF!/1000+#REF!*#REF!/1000+#REF!*#REF!/1000+#REF!*#REF!/1000+#REF!*#REF!/1000+#REF!*#REF!/1000+#REF!*#REF!/1000</f>
        <v>#REF!</v>
      </c>
      <c r="Z17" s="63" t="e">
        <f>Z9*Z12/1000+#REF!*#REF!/1000+#REF!*#REF!/1000+#REF!*#REF!/1000+#REF!*#REF!/1000+#REF!*#REF!/1000+#REF!*#REF!/1000+#REF!*#REF!/1000+#REF!*#REF!/1000+#REF!*#REF!/1000+#REF!*#REF!/1000+#REF!*#REF!/1000+#REF!*#REF!/1000</f>
        <v>#REF!</v>
      </c>
      <c r="AA17" s="63" t="e">
        <f>AA9*AA12/1000+#REF!*#REF!/1000+#REF!*#REF!/1000+#REF!*#REF!/1000+#REF!*#REF!/1000+#REF!*#REF!/1000+#REF!*#REF!/1000+#REF!*#REF!/1000+#REF!*#REF!/1000+#REF!*#REF!/1000+#REF!*#REF!/1000+#REF!*#REF!/1000+#REF!*#REF!/1000</f>
        <v>#REF!</v>
      </c>
      <c r="AB17" s="64"/>
    </row>
    <row r="18" spans="1:30" ht="15.75" customHeight="1" thickBot="1" x14ac:dyDescent="0.3">
      <c r="A18" s="65"/>
      <c r="B18" s="66"/>
      <c r="C18" s="67"/>
      <c r="D18" s="67"/>
      <c r="E18" s="67"/>
      <c r="F18" s="67"/>
      <c r="G18" s="67"/>
      <c r="H18" s="67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9"/>
      <c r="X18" s="69"/>
      <c r="Y18" s="69"/>
      <c r="Z18" s="189" t="s">
        <v>50</v>
      </c>
      <c r="AA18" s="190"/>
      <c r="AB18" s="70">
        <f ca="1">AA34</f>
        <v>138156.6</v>
      </c>
    </row>
    <row r="19" spans="1:30" ht="18.75" thickBot="1" x14ac:dyDescent="0.3">
      <c r="A19" s="65"/>
      <c r="B19" s="66"/>
      <c r="C19" s="67"/>
      <c r="D19" s="67"/>
      <c r="E19" s="67"/>
      <c r="F19" s="67"/>
      <c r="G19" s="67"/>
      <c r="H19" s="67"/>
      <c r="I19" s="71"/>
      <c r="J19" s="71"/>
      <c r="K19" s="72"/>
      <c r="L19" s="72"/>
      <c r="M19" s="72"/>
      <c r="N19" s="72"/>
      <c r="O19" s="72"/>
      <c r="P19" s="73"/>
      <c r="Q19" s="72"/>
      <c r="R19" s="72"/>
      <c r="S19" s="72"/>
      <c r="T19" s="72"/>
      <c r="U19" s="72"/>
      <c r="V19" s="72"/>
      <c r="W19" s="74"/>
      <c r="X19" s="74"/>
      <c r="Y19" s="74"/>
      <c r="Z19" s="144" t="s">
        <v>51</v>
      </c>
      <c r="AA19" s="145"/>
      <c r="AB19" s="70">
        <f>AA36</f>
        <v>144470</v>
      </c>
    </row>
    <row r="20" spans="1:30" ht="18.75" thickBot="1" x14ac:dyDescent="0.3">
      <c r="A20" s="65"/>
      <c r="B20" s="66"/>
      <c r="C20" s="67"/>
      <c r="D20" s="67"/>
      <c r="E20" s="67"/>
      <c r="F20" s="67"/>
      <c r="G20" s="67"/>
      <c r="H20" s="67"/>
      <c r="I20" s="67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7"/>
      <c r="W20" s="75"/>
      <c r="X20" s="75"/>
      <c r="Y20" s="75"/>
      <c r="Z20" s="144" t="s">
        <v>52</v>
      </c>
      <c r="AA20" s="145"/>
      <c r="AB20" s="76"/>
    </row>
    <row r="21" spans="1:30" ht="16.5" customHeight="1" thickBot="1" x14ac:dyDescent="0.25">
      <c r="A21" s="134" t="s">
        <v>53</v>
      </c>
      <c r="B21" s="135"/>
      <c r="C21" s="135"/>
      <c r="D21" s="135"/>
      <c r="E21" s="135"/>
      <c r="F21" s="135"/>
      <c r="G21" s="135"/>
      <c r="H21" s="135"/>
      <c r="I21" s="191"/>
      <c r="J21" s="134" t="s">
        <v>53</v>
      </c>
      <c r="K21" s="135"/>
      <c r="L21" s="135"/>
      <c r="M21" s="135"/>
      <c r="N21" s="135"/>
      <c r="O21" s="135"/>
      <c r="P21" s="135"/>
      <c r="Q21" s="135"/>
      <c r="R21" s="191"/>
      <c r="S21" s="77"/>
      <c r="T21" s="78"/>
      <c r="U21" s="135" t="s">
        <v>54</v>
      </c>
      <c r="V21" s="135"/>
      <c r="W21" s="135"/>
      <c r="X21" s="135"/>
      <c r="Y21" s="135"/>
      <c r="Z21" s="135"/>
      <c r="AA21" s="135"/>
      <c r="AB21" s="191"/>
    </row>
    <row r="22" spans="1:30" ht="14.25" customHeight="1" x14ac:dyDescent="0.2">
      <c r="A22" s="176" t="s">
        <v>55</v>
      </c>
      <c r="B22" s="177"/>
      <c r="C22" s="177"/>
      <c r="D22" s="177"/>
      <c r="E22" s="177"/>
      <c r="F22" s="177"/>
      <c r="G22" s="177"/>
      <c r="H22" s="177"/>
      <c r="I22" s="178"/>
      <c r="J22" s="176" t="s">
        <v>56</v>
      </c>
      <c r="K22" s="177"/>
      <c r="L22" s="177"/>
      <c r="M22" s="177"/>
      <c r="N22" s="177"/>
      <c r="O22" s="177"/>
      <c r="P22" s="177"/>
      <c r="Q22" s="177"/>
      <c r="R22" s="178"/>
      <c r="S22" s="33"/>
      <c r="T22" s="160" t="s">
        <v>57</v>
      </c>
      <c r="U22" s="163"/>
      <c r="V22" s="179"/>
      <c r="W22" s="160" t="s">
        <v>58</v>
      </c>
      <c r="X22" s="163"/>
      <c r="Y22" s="179"/>
      <c r="Z22" s="160" t="s">
        <v>59</v>
      </c>
      <c r="AA22" s="163"/>
      <c r="AB22" s="163"/>
    </row>
    <row r="23" spans="1:30" ht="15" x14ac:dyDescent="0.2">
      <c r="A23" s="173"/>
      <c r="B23" s="174"/>
      <c r="C23" s="174"/>
      <c r="D23" s="174"/>
      <c r="E23" s="174"/>
      <c r="F23" s="174"/>
      <c r="G23" s="174"/>
      <c r="H23" s="174"/>
      <c r="I23" s="175"/>
      <c r="J23" s="173"/>
      <c r="K23" s="174"/>
      <c r="L23" s="174"/>
      <c r="M23" s="174"/>
      <c r="N23" s="174"/>
      <c r="O23" s="174"/>
      <c r="P23" s="174"/>
      <c r="Q23" s="174"/>
      <c r="R23" s="175"/>
      <c r="S23" s="33"/>
      <c r="T23" s="150" t="s">
        <v>60</v>
      </c>
      <c r="U23" s="151"/>
      <c r="V23" s="79" t="s">
        <v>61</v>
      </c>
      <c r="W23" s="150" t="s">
        <v>60</v>
      </c>
      <c r="X23" s="151"/>
      <c r="Y23" s="79" t="s">
        <v>61</v>
      </c>
      <c r="Z23" s="150" t="s">
        <v>60</v>
      </c>
      <c r="AA23" s="151"/>
      <c r="AB23" s="80" t="s">
        <v>61</v>
      </c>
    </row>
    <row r="24" spans="1:30" ht="15" customHeight="1" x14ac:dyDescent="0.2">
      <c r="A24" s="173"/>
      <c r="B24" s="174"/>
      <c r="C24" s="174"/>
      <c r="D24" s="174"/>
      <c r="E24" s="174"/>
      <c r="F24" s="174"/>
      <c r="G24" s="174"/>
      <c r="H24" s="174"/>
      <c r="I24" s="175"/>
      <c r="J24" s="173"/>
      <c r="K24" s="174"/>
      <c r="L24" s="174"/>
      <c r="M24" s="174"/>
      <c r="N24" s="174"/>
      <c r="O24" s="174"/>
      <c r="P24" s="174"/>
      <c r="Q24" s="174"/>
      <c r="R24" s="175"/>
      <c r="S24" s="33"/>
      <c r="T24" s="183" t="s">
        <v>62</v>
      </c>
      <c r="U24" s="184"/>
      <c r="V24" s="79"/>
      <c r="W24" s="183" t="s">
        <v>63</v>
      </c>
      <c r="X24" s="184"/>
      <c r="Y24" s="81"/>
      <c r="Z24" s="183" t="s">
        <v>63</v>
      </c>
      <c r="AA24" s="184"/>
      <c r="AB24" s="82"/>
    </row>
    <row r="25" spans="1:30" ht="15.75" customHeight="1" thickBot="1" x14ac:dyDescent="0.25">
      <c r="A25" s="180"/>
      <c r="B25" s="181"/>
      <c r="C25" s="181"/>
      <c r="D25" s="181"/>
      <c r="E25" s="181"/>
      <c r="F25" s="181"/>
      <c r="G25" s="181"/>
      <c r="H25" s="181"/>
      <c r="I25" s="182"/>
      <c r="J25" s="180"/>
      <c r="K25" s="181"/>
      <c r="L25" s="181"/>
      <c r="M25" s="181"/>
      <c r="N25" s="181"/>
      <c r="O25" s="181"/>
      <c r="P25" s="181"/>
      <c r="Q25" s="181"/>
      <c r="R25" s="182"/>
      <c r="S25" s="33"/>
      <c r="T25" s="167" t="s">
        <v>64</v>
      </c>
      <c r="U25" s="168"/>
      <c r="V25" s="83"/>
      <c r="W25" s="167" t="s">
        <v>65</v>
      </c>
      <c r="X25" s="168"/>
      <c r="Y25" s="84"/>
      <c r="Z25" s="167" t="s">
        <v>64</v>
      </c>
      <c r="AA25" s="168"/>
      <c r="AB25" s="85"/>
    </row>
    <row r="26" spans="1:30" ht="40.5" customHeight="1" thickBot="1" x14ac:dyDescent="0.25">
      <c r="P26" s="86" t="s">
        <v>66</v>
      </c>
      <c r="AB26" s="87" t="s">
        <v>67</v>
      </c>
    </row>
    <row r="27" spans="1:30" ht="21" thickBot="1" x14ac:dyDescent="0.35">
      <c r="A27" s="187" t="s">
        <v>73</v>
      </c>
      <c r="B27" s="1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  <c r="P27" s="90">
        <f>E27+G27+I27+K27+M27+O27</f>
        <v>0</v>
      </c>
      <c r="Q27" s="91"/>
      <c r="R27" s="88"/>
      <c r="S27" s="88"/>
      <c r="T27" s="88"/>
      <c r="U27" s="88"/>
      <c r="V27" s="88"/>
      <c r="W27" s="88"/>
      <c r="X27" s="88"/>
      <c r="Y27" s="88"/>
      <c r="Z27" s="88"/>
      <c r="AA27" s="89"/>
      <c r="AB27" s="90">
        <f>E27+G27+I27+K27+M27+O27+Q27+S27+U27+W27+Y27+AA27</f>
        <v>0</v>
      </c>
      <c r="AC27" s="185" t="s">
        <v>73</v>
      </c>
      <c r="AD27" s="186"/>
    </row>
    <row r="28" spans="1:30" ht="21" thickBot="1" x14ac:dyDescent="0.35">
      <c r="A28" s="187" t="s">
        <v>74</v>
      </c>
      <c r="B28" s="188"/>
      <c r="C28" s="88"/>
      <c r="D28" s="88"/>
      <c r="E28" s="88">
        <v>2655</v>
      </c>
      <c r="F28" s="88"/>
      <c r="G28" s="88">
        <v>3885</v>
      </c>
      <c r="H28" s="88"/>
      <c r="I28" s="88">
        <v>3906</v>
      </c>
      <c r="J28" s="88"/>
      <c r="K28" s="88">
        <v>3902</v>
      </c>
      <c r="L28" s="88"/>
      <c r="M28" s="88">
        <v>3903</v>
      </c>
      <c r="N28" s="88"/>
      <c r="O28" s="89">
        <v>3913</v>
      </c>
      <c r="P28" s="90">
        <f>E28+G28+I28+K28+M28+O28</f>
        <v>22164</v>
      </c>
      <c r="Q28" s="91">
        <v>3905</v>
      </c>
      <c r="R28" s="88"/>
      <c r="S28" s="88">
        <v>3890</v>
      </c>
      <c r="T28" s="88"/>
      <c r="U28" s="88">
        <v>3888</v>
      </c>
      <c r="V28" s="88"/>
      <c r="W28" s="88">
        <v>3915</v>
      </c>
      <c r="X28" s="88"/>
      <c r="Y28" s="88">
        <v>3908</v>
      </c>
      <c r="Z28" s="88"/>
      <c r="AA28" s="89">
        <v>3906</v>
      </c>
      <c r="AB28" s="90">
        <f>E28+G28+I28+K28+M28+O28+Q28+S28+U28+W28+Y28+AA28</f>
        <v>45576</v>
      </c>
      <c r="AC28" s="185" t="s">
        <v>74</v>
      </c>
      <c r="AD28" s="186"/>
    </row>
    <row r="29" spans="1:30" ht="21" thickBot="1" x14ac:dyDescent="0.35">
      <c r="A29" s="187" t="s">
        <v>75</v>
      </c>
      <c r="B29" s="188"/>
      <c r="C29" s="88"/>
      <c r="D29" s="88"/>
      <c r="E29" s="88">
        <v>8890</v>
      </c>
      <c r="F29" s="88"/>
      <c r="G29" s="88">
        <v>8864</v>
      </c>
      <c r="H29" s="88"/>
      <c r="I29" s="88">
        <v>8851</v>
      </c>
      <c r="J29" s="88"/>
      <c r="K29" s="88">
        <v>8851</v>
      </c>
      <c r="L29" s="88"/>
      <c r="M29" s="88">
        <v>8895</v>
      </c>
      <c r="N29" s="88"/>
      <c r="O29" s="89">
        <v>8903</v>
      </c>
      <c r="P29" s="90">
        <f>E29+G29+I29+K29+M29+O29</f>
        <v>53254</v>
      </c>
      <c r="Q29" s="91">
        <v>8905</v>
      </c>
      <c r="R29" s="88"/>
      <c r="S29" s="88">
        <v>1332</v>
      </c>
      <c r="T29" s="88"/>
      <c r="U29" s="88">
        <v>8832</v>
      </c>
      <c r="V29" s="88"/>
      <c r="W29" s="88">
        <v>8851</v>
      </c>
      <c r="X29" s="88"/>
      <c r="Y29" s="88">
        <v>8861</v>
      </c>
      <c r="Z29" s="88"/>
      <c r="AA29" s="89">
        <v>8859</v>
      </c>
      <c r="AB29" s="90">
        <f>E29+G29+I29+K29+M29+O29+Q29+S29+U29+W29+Y29+AA29</f>
        <v>98894</v>
      </c>
      <c r="AC29" s="185" t="s">
        <v>75</v>
      </c>
      <c r="AD29" s="186"/>
    </row>
    <row r="30" spans="1:30" ht="20.25" x14ac:dyDescent="0.3">
      <c r="A30" s="92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</row>
    <row r="33" spans="1:27" ht="20.25" x14ac:dyDescent="0.3">
      <c r="A33" s="187" t="s">
        <v>68</v>
      </c>
      <c r="B33" s="188"/>
      <c r="C33" s="88"/>
      <c r="D33" s="88"/>
      <c r="E33" s="94">
        <f ca="1">E16+E35-C16</f>
        <v>5232.1000000000004</v>
      </c>
      <c r="F33" s="95"/>
      <c r="G33" s="94">
        <f>G16+G35-E16</f>
        <v>12749</v>
      </c>
      <c r="H33" s="95"/>
      <c r="I33" s="94">
        <f>I16+I35-G16</f>
        <v>12757</v>
      </c>
      <c r="J33" s="95"/>
      <c r="K33" s="94">
        <f>K16+K35-I16</f>
        <v>12753</v>
      </c>
      <c r="L33" s="95"/>
      <c r="M33" s="94">
        <f>M16+M35-K16</f>
        <v>12798</v>
      </c>
      <c r="N33" s="95"/>
      <c r="O33" s="94">
        <f>O16+O35-M16</f>
        <v>12816</v>
      </c>
      <c r="P33" s="95"/>
      <c r="Q33" s="94">
        <f>Q16+Q35-O16</f>
        <v>12810</v>
      </c>
      <c r="R33" s="95"/>
      <c r="S33" s="94">
        <f>S16+S35-Q16</f>
        <v>5222</v>
      </c>
      <c r="T33" s="95"/>
      <c r="U33" s="94">
        <f>U16+U35-S16</f>
        <v>12720</v>
      </c>
      <c r="V33" s="95"/>
      <c r="W33" s="94">
        <f>W16+W35-U16</f>
        <v>12766</v>
      </c>
      <c r="X33" s="95"/>
      <c r="Y33" s="94">
        <f>Y16+Y35-W16</f>
        <v>12769</v>
      </c>
      <c r="Z33" s="95"/>
      <c r="AA33" s="94">
        <f>AA16+AA35-Y16</f>
        <v>12764.5</v>
      </c>
    </row>
    <row r="34" spans="1:27" ht="20.25" x14ac:dyDescent="0.3">
      <c r="A34" s="187" t="s">
        <v>69</v>
      </c>
      <c r="B34" s="188"/>
      <c r="C34" s="88"/>
      <c r="D34" s="88"/>
      <c r="E34" s="95"/>
      <c r="F34" s="95"/>
      <c r="G34" s="94">
        <f ca="1">E33+G33</f>
        <v>17981.099999999999</v>
      </c>
      <c r="H34" s="95"/>
      <c r="I34" s="94">
        <f ca="1">I33+G34</f>
        <v>30738.1</v>
      </c>
      <c r="J34" s="95"/>
      <c r="K34" s="94">
        <f ca="1">I34+K33</f>
        <v>43491.1</v>
      </c>
      <c r="L34" s="95"/>
      <c r="M34" s="94">
        <f ca="1">K34+M33</f>
        <v>56289.1</v>
      </c>
      <c r="N34" s="95"/>
      <c r="O34" s="94">
        <f ca="1">M34+O33</f>
        <v>69105.100000000006</v>
      </c>
      <c r="P34" s="95"/>
      <c r="Q34" s="94">
        <f ca="1">O34+Q33</f>
        <v>81915.100000000006</v>
      </c>
      <c r="R34" s="95"/>
      <c r="S34" s="94">
        <f ca="1">Q34+S33</f>
        <v>87137.1</v>
      </c>
      <c r="T34" s="95"/>
      <c r="U34" s="94">
        <f ca="1">S34+U33</f>
        <v>99857.1</v>
      </c>
      <c r="V34" s="95"/>
      <c r="W34" s="94">
        <f ca="1">U34+W33</f>
        <v>112623.1</v>
      </c>
      <c r="X34" s="95"/>
      <c r="Y34" s="94">
        <f ca="1">W34+Y33</f>
        <v>125392.1</v>
      </c>
      <c r="Z34" s="95"/>
      <c r="AA34" s="94">
        <f ca="1">Y34+AA33</f>
        <v>138156.6</v>
      </c>
    </row>
    <row r="35" spans="1:27" ht="20.25" x14ac:dyDescent="0.3">
      <c r="A35" s="187" t="s">
        <v>70</v>
      </c>
      <c r="B35" s="188"/>
      <c r="C35" s="88"/>
      <c r="D35" s="88"/>
      <c r="E35" s="95">
        <f>E27+E28+E29</f>
        <v>11545</v>
      </c>
      <c r="F35" s="95"/>
      <c r="G35" s="95">
        <f>G27+G28+G29</f>
        <v>12749</v>
      </c>
      <c r="H35" s="95"/>
      <c r="I35" s="95">
        <f>I27+I28+I29</f>
        <v>12757</v>
      </c>
      <c r="J35" s="95"/>
      <c r="K35" s="95">
        <f>K27+K28+K29</f>
        <v>12753</v>
      </c>
      <c r="L35" s="95"/>
      <c r="M35" s="95">
        <f>M27+M28+M29</f>
        <v>12798</v>
      </c>
      <c r="N35" s="95"/>
      <c r="O35" s="95">
        <f>O27+O28+O29</f>
        <v>12816</v>
      </c>
      <c r="P35" s="95"/>
      <c r="Q35" s="95">
        <f>Q27+Q28+Q29</f>
        <v>12810</v>
      </c>
      <c r="R35" s="95"/>
      <c r="S35" s="95">
        <f>S27+S28+S29</f>
        <v>5222</v>
      </c>
      <c r="T35" s="95"/>
      <c r="U35" s="95">
        <f>U27+U28+U29</f>
        <v>12720</v>
      </c>
      <c r="V35" s="95"/>
      <c r="W35" s="95">
        <f>W27+W28+W29</f>
        <v>12766</v>
      </c>
      <c r="X35" s="95"/>
      <c r="Y35" s="95">
        <f>Y27+Y28+Y29</f>
        <v>12769</v>
      </c>
      <c r="Z35" s="95"/>
      <c r="AA35" s="95">
        <f>AA27+AA28+AA29</f>
        <v>12765</v>
      </c>
    </row>
    <row r="36" spans="1:27" ht="20.25" x14ac:dyDescent="0.3">
      <c r="A36" s="187" t="s">
        <v>71</v>
      </c>
      <c r="B36" s="188"/>
      <c r="C36" s="88"/>
      <c r="D36" s="88"/>
      <c r="E36" s="95"/>
      <c r="F36" s="95"/>
      <c r="G36" s="95">
        <f>E35+G35</f>
        <v>24294</v>
      </c>
      <c r="H36" s="95"/>
      <c r="I36" s="95">
        <f>G36+I35</f>
        <v>37051</v>
      </c>
      <c r="J36" s="95"/>
      <c r="K36" s="95">
        <f>I36+K35</f>
        <v>49804</v>
      </c>
      <c r="L36" s="95"/>
      <c r="M36" s="95">
        <f>K36+M35</f>
        <v>62602</v>
      </c>
      <c r="N36" s="95"/>
      <c r="O36" s="95">
        <f>M36+O35</f>
        <v>75418</v>
      </c>
      <c r="P36" s="95"/>
      <c r="Q36" s="95">
        <f>O36+Q35</f>
        <v>88228</v>
      </c>
      <c r="R36" s="95"/>
      <c r="S36" s="95">
        <f>Q36+S35</f>
        <v>93450</v>
      </c>
      <c r="T36" s="95"/>
      <c r="U36" s="95">
        <f>S36+U35</f>
        <v>106170</v>
      </c>
      <c r="V36" s="95"/>
      <c r="W36" s="95">
        <f>U36+W35</f>
        <v>118936</v>
      </c>
      <c r="X36" s="95"/>
      <c r="Y36" s="95">
        <f>W36+Y35</f>
        <v>131705</v>
      </c>
      <c r="Z36" s="95"/>
      <c r="AA36" s="95">
        <f>Y36+AA35</f>
        <v>144470</v>
      </c>
    </row>
  </sheetData>
  <protectedRanges>
    <protectedRange password="CF66" sqref="C9:AA9" name="Диапазон1_2_1_1_1_2_1_1_1_1_1_1_1_1_1_1_1_3_15_1_1_2_1_1_1_1_1_1_25_3_1_2_5_2_3_2_2_3_2_3_1_1_1_3_1_3_2_2_2_3_14_3_1_2_1_2_1_6_1_14_1_2_14_2_14_1_3_2_1_1_15_2_1_2_1_1_2_1_1_1_1_1_1_1_2_1_1_1_1_2_1_3_1_1_2_2_4_1_1_1_1_1_1_1_1_1_1_2_1_1_1_1_1_2_1_1_1_1"/>
    <protectedRange password="CF66" sqref="C10:AA10" name="Диапазон1_2_1_1_1_2_1_1_1_1_1_1_1_1_1_1_1_3_1_1_1_1_2_1_1_1_1_1_1_25_3_1_5_2_3_2_2_3_2_3_1_1_1_3_1_3_2_2_2_3_14_3_1_2_1_2_1_6_1_14_1_2_14_2_14_1_3_2_1_1_15_2_1_2_1_1_2_1_1_1_1_1_1_1_2_1_1_1_1_2_1_3_1_1_2_2_4_1_1_1_1_1_1_1_1_1_1_2_1_1_1_1_1_2_1_1_1_1"/>
  </protectedRanges>
  <mergeCells count="68">
    <mergeCell ref="Z18:AA18"/>
    <mergeCell ref="U21:AB21"/>
    <mergeCell ref="J21:R21"/>
    <mergeCell ref="A21:I21"/>
    <mergeCell ref="Z20:AA20"/>
    <mergeCell ref="Z19:AA19"/>
    <mergeCell ref="A33:B33"/>
    <mergeCell ref="A34:B34"/>
    <mergeCell ref="A35:B35"/>
    <mergeCell ref="A36:B36"/>
    <mergeCell ref="A27:B27"/>
    <mergeCell ref="AC27:AD27"/>
    <mergeCell ref="A28:B28"/>
    <mergeCell ref="AC28:AD28"/>
    <mergeCell ref="A29:B29"/>
    <mergeCell ref="AC29:AD29"/>
    <mergeCell ref="A24:I24"/>
    <mergeCell ref="J24:R24"/>
    <mergeCell ref="T24:U24"/>
    <mergeCell ref="W24:X24"/>
    <mergeCell ref="Z24:AA24"/>
    <mergeCell ref="A25:I25"/>
    <mergeCell ref="J25:R25"/>
    <mergeCell ref="T25:U25"/>
    <mergeCell ref="W25:X25"/>
    <mergeCell ref="Z25:AA25"/>
    <mergeCell ref="A22:I22"/>
    <mergeCell ref="J22:R22"/>
    <mergeCell ref="T22:V22"/>
    <mergeCell ref="W22:Y22"/>
    <mergeCell ref="Z22:AB22"/>
    <mergeCell ref="A23:I23"/>
    <mergeCell ref="J23:R23"/>
    <mergeCell ref="T23:U23"/>
    <mergeCell ref="W23:X23"/>
    <mergeCell ref="Z23:AA23"/>
    <mergeCell ref="A7:A13"/>
    <mergeCell ref="AB7:AB13"/>
    <mergeCell ref="A14:A16"/>
    <mergeCell ref="AB14:AB16"/>
    <mergeCell ref="AB5:AB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P5:P6"/>
    <mergeCell ref="A3:AC3"/>
    <mergeCell ref="A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25" right="0.25" top="0.75" bottom="0.75" header="0.3" footer="0.3"/>
  <pageSetup paperSize="9"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K1691"/>
  <sheetViews>
    <sheetView zoomScaleNormal="100" workbookViewId="0">
      <selection activeCell="F3" sqref="F3:F20"/>
    </sheetView>
  </sheetViews>
  <sheetFormatPr defaultRowHeight="15" x14ac:dyDescent="0.25"/>
  <cols>
    <col min="1" max="1" width="20.28515625" style="1" customWidth="1"/>
    <col min="2" max="2" width="14.140625" style="1" customWidth="1"/>
    <col min="3" max="3" width="13" customWidth="1"/>
    <col min="4" max="4" width="10.42578125" customWidth="1"/>
    <col min="5" max="5" width="10.140625" customWidth="1"/>
    <col min="6" max="6" width="13.5703125" customWidth="1"/>
    <col min="7" max="7" width="12.5703125" customWidth="1"/>
    <col min="8" max="8" width="10.5703125" customWidth="1"/>
    <col min="9" max="9" width="13" customWidth="1"/>
    <col min="11" max="11" width="16.7109375" customWidth="1"/>
  </cols>
  <sheetData>
    <row r="1" spans="1:11" x14ac:dyDescent="0.25">
      <c r="A1" s="1">
        <v>0</v>
      </c>
      <c r="B1" s="1">
        <v>0</v>
      </c>
      <c r="C1" t="s">
        <v>0</v>
      </c>
      <c r="D1" s="2"/>
    </row>
    <row r="2" spans="1:11" ht="15.75" thickBot="1" x14ac:dyDescent="0.3">
      <c r="A2" s="101">
        <v>10</v>
      </c>
      <c r="B2" s="102">
        <f>B3-D12</f>
        <v>102.761</v>
      </c>
      <c r="C2" s="15">
        <f>VLOOKUP(LEFTB(D2,LEN(D2)-1)*(LEN(D2)&gt;2), $A$1:$B$1691, 2, 0)+VLOOKUP(--RIGHTB(D2,1), C3:D12, 2, 0)</f>
        <v>148.96099999999998</v>
      </c>
      <c r="D2" s="15">
        <v>117</v>
      </c>
      <c r="H2" s="8"/>
    </row>
    <row r="3" spans="1:11" ht="15.75" thickTop="1" x14ac:dyDescent="0.25">
      <c r="A3" s="9">
        <v>11</v>
      </c>
      <c r="B3" s="10">
        <v>128.761</v>
      </c>
      <c r="C3" s="14">
        <v>0</v>
      </c>
      <c r="D3" s="14">
        <v>0</v>
      </c>
      <c r="H3" s="8"/>
      <c r="I3" s="3"/>
      <c r="J3" s="3"/>
      <c r="K3" s="3"/>
    </row>
    <row r="4" spans="1:11" x14ac:dyDescent="0.25">
      <c r="A4" s="9">
        <v>12</v>
      </c>
      <c r="B4" s="11">
        <v>147.33699999999999</v>
      </c>
      <c r="C4" s="14">
        <v>1</v>
      </c>
      <c r="D4" s="16">
        <v>2.9</v>
      </c>
      <c r="H4" s="4"/>
      <c r="I4" s="5"/>
      <c r="J4" s="4"/>
      <c r="K4" s="5"/>
    </row>
    <row r="5" spans="1:11" x14ac:dyDescent="0.25">
      <c r="A5" s="9">
        <v>13</v>
      </c>
      <c r="B5" s="12">
        <v>166.904</v>
      </c>
      <c r="C5" s="14">
        <v>2</v>
      </c>
      <c r="D5" s="16">
        <v>5.8</v>
      </c>
      <c r="H5" s="4"/>
      <c r="I5" s="5"/>
      <c r="J5" s="4"/>
      <c r="K5" s="5"/>
    </row>
    <row r="6" spans="1:11" x14ac:dyDescent="0.25">
      <c r="A6" s="9">
        <v>14</v>
      </c>
      <c r="B6" s="12">
        <v>187.411</v>
      </c>
      <c r="C6" s="14">
        <v>3</v>
      </c>
      <c r="D6" s="17">
        <v>8.6999999999999993</v>
      </c>
      <c r="H6" s="6"/>
      <c r="I6" s="5"/>
      <c r="J6" s="7"/>
      <c r="K6" s="5"/>
    </row>
    <row r="7" spans="1:11" x14ac:dyDescent="0.25">
      <c r="A7" s="9">
        <v>15</v>
      </c>
      <c r="B7" s="12">
        <v>208.81</v>
      </c>
      <c r="C7" s="14">
        <v>4</v>
      </c>
      <c r="D7" s="16">
        <v>11.6</v>
      </c>
    </row>
    <row r="8" spans="1:11" x14ac:dyDescent="0.25">
      <c r="A8" s="9">
        <v>16</v>
      </c>
      <c r="B8" s="12">
        <v>231.04900000000001</v>
      </c>
      <c r="C8" s="14">
        <v>5</v>
      </c>
      <c r="D8" s="16">
        <v>14.5</v>
      </c>
    </row>
    <row r="9" spans="1:11" x14ac:dyDescent="0.25">
      <c r="A9" s="9">
        <v>17</v>
      </c>
      <c r="B9" s="12">
        <v>254.07900000000001</v>
      </c>
      <c r="C9" s="14">
        <v>6</v>
      </c>
      <c r="D9" s="17">
        <v>17.3</v>
      </c>
    </row>
    <row r="10" spans="1:11" x14ac:dyDescent="0.25">
      <c r="A10" s="9">
        <v>18</v>
      </c>
      <c r="B10" s="12">
        <v>277.851</v>
      </c>
      <c r="C10" s="14">
        <v>7</v>
      </c>
      <c r="D10" s="16">
        <v>20.2</v>
      </c>
    </row>
    <row r="11" spans="1:11" x14ac:dyDescent="0.25">
      <c r="A11" s="9">
        <v>19</v>
      </c>
      <c r="B11" s="12">
        <v>302.315</v>
      </c>
      <c r="C11" s="14">
        <v>8</v>
      </c>
      <c r="D11" s="16">
        <v>23.1</v>
      </c>
    </row>
    <row r="12" spans="1:11" x14ac:dyDescent="0.25">
      <c r="A12" s="9">
        <v>20</v>
      </c>
      <c r="B12" s="12">
        <v>327.42099999999999</v>
      </c>
      <c r="C12" s="14">
        <v>9</v>
      </c>
      <c r="D12" s="14">
        <v>26</v>
      </c>
    </row>
    <row r="13" spans="1:11" x14ac:dyDescent="0.25">
      <c r="A13" s="9">
        <v>21</v>
      </c>
      <c r="B13" s="12">
        <v>353.11900000000003</v>
      </c>
    </row>
    <row r="14" spans="1:11" x14ac:dyDescent="0.25">
      <c r="A14" s="9">
        <v>22</v>
      </c>
      <c r="B14" s="12">
        <v>379.35899999999998</v>
      </c>
    </row>
    <row r="15" spans="1:11" x14ac:dyDescent="0.25">
      <c r="A15" s="9">
        <v>23</v>
      </c>
      <c r="B15" s="12">
        <v>406.09199999999998</v>
      </c>
    </row>
    <row r="16" spans="1:11" x14ac:dyDescent="0.25">
      <c r="A16" s="9">
        <v>24</v>
      </c>
      <c r="B16" s="12">
        <v>433.26799999999997</v>
      </c>
    </row>
    <row r="17" spans="1:2" x14ac:dyDescent="0.25">
      <c r="A17" s="9">
        <v>25</v>
      </c>
      <c r="B17" s="12">
        <v>460.83699999999999</v>
      </c>
    </row>
    <row r="18" spans="1:2" x14ac:dyDescent="0.25">
      <c r="A18" s="9">
        <v>26</v>
      </c>
      <c r="B18" s="12">
        <v>488.75</v>
      </c>
    </row>
    <row r="19" spans="1:2" x14ac:dyDescent="0.25">
      <c r="A19" s="9">
        <v>27</v>
      </c>
      <c r="B19" s="12">
        <v>516.95600000000002</v>
      </c>
    </row>
    <row r="20" spans="1:2" x14ac:dyDescent="0.25">
      <c r="A20" s="9">
        <v>28</v>
      </c>
      <c r="B20" s="12">
        <v>545.40599999999995</v>
      </c>
    </row>
    <row r="21" spans="1:2" x14ac:dyDescent="0.25">
      <c r="A21" s="9">
        <v>29</v>
      </c>
      <c r="B21" s="12">
        <v>574.04999999999995</v>
      </c>
    </row>
    <row r="22" spans="1:2" x14ac:dyDescent="0.25">
      <c r="A22" s="9">
        <v>30</v>
      </c>
      <c r="B22" s="12">
        <v>602.83799999999997</v>
      </c>
    </row>
    <row r="23" spans="1:2" x14ac:dyDescent="0.25">
      <c r="A23" s="9">
        <v>31</v>
      </c>
      <c r="B23" s="12">
        <v>631.721</v>
      </c>
    </row>
    <row r="24" spans="1:2" x14ac:dyDescent="0.25">
      <c r="A24" s="9">
        <v>32</v>
      </c>
      <c r="B24" s="12">
        <v>660.803</v>
      </c>
    </row>
    <row r="25" spans="1:2" x14ac:dyDescent="0.25">
      <c r="A25" s="9">
        <v>33</v>
      </c>
      <c r="B25" s="12">
        <v>690.16</v>
      </c>
    </row>
    <row r="26" spans="1:2" x14ac:dyDescent="0.25">
      <c r="A26" s="9">
        <v>34</v>
      </c>
      <c r="B26" s="12">
        <v>719.51800000000003</v>
      </c>
    </row>
    <row r="27" spans="1:2" x14ac:dyDescent="0.25">
      <c r="A27" s="9">
        <v>35</v>
      </c>
      <c r="B27" s="12">
        <v>748.87599999999998</v>
      </c>
    </row>
    <row r="28" spans="1:2" x14ac:dyDescent="0.25">
      <c r="A28" s="9">
        <v>36</v>
      </c>
      <c r="B28" s="12">
        <v>778.23299999999995</v>
      </c>
    </row>
    <row r="29" spans="1:2" x14ac:dyDescent="0.25">
      <c r="A29" s="9">
        <v>37</v>
      </c>
      <c r="B29" s="12">
        <v>807.59100000000001</v>
      </c>
    </row>
    <row r="30" spans="1:2" x14ac:dyDescent="0.25">
      <c r="A30" s="9">
        <v>38</v>
      </c>
      <c r="B30" s="12">
        <v>836.94899999999996</v>
      </c>
    </row>
    <row r="31" spans="1:2" x14ac:dyDescent="0.25">
      <c r="A31" s="9">
        <v>39</v>
      </c>
      <c r="B31" s="12">
        <v>866.30600000000004</v>
      </c>
    </row>
    <row r="32" spans="1:2" x14ac:dyDescent="0.25">
      <c r="A32" s="9">
        <v>40</v>
      </c>
      <c r="B32" s="12">
        <v>895.66399999999999</v>
      </c>
    </row>
    <row r="33" spans="1:2" x14ac:dyDescent="0.25">
      <c r="A33" s="9">
        <v>41</v>
      </c>
      <c r="B33" s="12">
        <v>925.02099999999996</v>
      </c>
    </row>
    <row r="34" spans="1:2" x14ac:dyDescent="0.25">
      <c r="A34" s="9">
        <v>42</v>
      </c>
      <c r="B34" s="12">
        <v>954.37900000000002</v>
      </c>
    </row>
    <row r="35" spans="1:2" x14ac:dyDescent="0.25">
      <c r="A35" s="9">
        <v>43</v>
      </c>
      <c r="B35" s="12">
        <v>983.73699999999997</v>
      </c>
    </row>
    <row r="36" spans="1:2" x14ac:dyDescent="0.25">
      <c r="A36" s="9">
        <v>44</v>
      </c>
      <c r="B36" s="12">
        <v>1013.0940000000001</v>
      </c>
    </row>
    <row r="37" spans="1:2" x14ac:dyDescent="0.25">
      <c r="A37" s="9">
        <v>45</v>
      </c>
      <c r="B37" s="12">
        <v>1042.452</v>
      </c>
    </row>
    <row r="38" spans="1:2" x14ac:dyDescent="0.25">
      <c r="A38" s="9">
        <v>46</v>
      </c>
      <c r="B38" s="12">
        <v>1071.81</v>
      </c>
    </row>
    <row r="39" spans="1:2" x14ac:dyDescent="0.25">
      <c r="A39" s="9">
        <v>47</v>
      </c>
      <c r="B39" s="12">
        <v>1101.1669999999999</v>
      </c>
    </row>
    <row r="40" spans="1:2" x14ac:dyDescent="0.25">
      <c r="A40" s="9">
        <v>48</v>
      </c>
      <c r="B40" s="12">
        <v>1130.5250000000001</v>
      </c>
    </row>
    <row r="41" spans="1:2" x14ac:dyDescent="0.25">
      <c r="A41" s="9">
        <v>49</v>
      </c>
      <c r="B41" s="12">
        <v>1159.883</v>
      </c>
    </row>
    <row r="42" spans="1:2" x14ac:dyDescent="0.25">
      <c r="A42" s="9">
        <v>50</v>
      </c>
      <c r="B42" s="12">
        <v>1189.24</v>
      </c>
    </row>
    <row r="43" spans="1:2" x14ac:dyDescent="0.25">
      <c r="A43" s="9">
        <v>51</v>
      </c>
      <c r="B43" s="13">
        <v>1218.598</v>
      </c>
    </row>
    <row r="44" spans="1:2" x14ac:dyDescent="0.25">
      <c r="A44" s="9">
        <v>52</v>
      </c>
      <c r="B44" s="12">
        <v>1247.9559999999999</v>
      </c>
    </row>
    <row r="45" spans="1:2" x14ac:dyDescent="0.25">
      <c r="A45" s="9">
        <v>53</v>
      </c>
      <c r="B45" s="12">
        <v>1277.3130000000001</v>
      </c>
    </row>
    <row r="46" spans="1:2" x14ac:dyDescent="0.25">
      <c r="A46" s="9">
        <v>54</v>
      </c>
      <c r="B46" s="12">
        <v>1306.671</v>
      </c>
    </row>
    <row r="47" spans="1:2" x14ac:dyDescent="0.25">
      <c r="A47" s="9">
        <v>55</v>
      </c>
      <c r="B47" s="12">
        <v>1336.028</v>
      </c>
    </row>
    <row r="48" spans="1:2" x14ac:dyDescent="0.25">
      <c r="A48" s="9">
        <v>56</v>
      </c>
      <c r="B48" s="12">
        <v>1365.386</v>
      </c>
    </row>
    <row r="49" spans="1:2" x14ac:dyDescent="0.25">
      <c r="A49" s="9">
        <v>57</v>
      </c>
      <c r="B49" s="12">
        <v>1394.7439999999999</v>
      </c>
    </row>
    <row r="50" spans="1:2" x14ac:dyDescent="0.25">
      <c r="A50" s="9">
        <v>58</v>
      </c>
      <c r="B50" s="12">
        <v>1424.1010000000001</v>
      </c>
    </row>
    <row r="51" spans="1:2" x14ac:dyDescent="0.25">
      <c r="A51" s="9">
        <v>59</v>
      </c>
      <c r="B51" s="12">
        <v>1453.4590000000001</v>
      </c>
    </row>
    <row r="52" spans="1:2" x14ac:dyDescent="0.25">
      <c r="A52" s="9">
        <v>60</v>
      </c>
      <c r="B52" s="12">
        <v>1482.817</v>
      </c>
    </row>
    <row r="53" spans="1:2" x14ac:dyDescent="0.25">
      <c r="A53" s="9">
        <v>61</v>
      </c>
      <c r="B53" s="12">
        <v>1512.174</v>
      </c>
    </row>
    <row r="54" spans="1:2" x14ac:dyDescent="0.25">
      <c r="A54" s="9">
        <v>62</v>
      </c>
      <c r="B54" s="12">
        <v>1541.5319999999999</v>
      </c>
    </row>
    <row r="55" spans="1:2" x14ac:dyDescent="0.25">
      <c r="A55" s="9">
        <v>63</v>
      </c>
      <c r="B55" s="12">
        <v>1570.89</v>
      </c>
    </row>
    <row r="56" spans="1:2" x14ac:dyDescent="0.25">
      <c r="A56" s="9">
        <v>64</v>
      </c>
      <c r="B56" s="12">
        <v>1600.2470000000001</v>
      </c>
    </row>
    <row r="57" spans="1:2" x14ac:dyDescent="0.25">
      <c r="A57" s="9">
        <v>65</v>
      </c>
      <c r="B57" s="12">
        <v>1629.605</v>
      </c>
    </row>
    <row r="58" spans="1:2" x14ac:dyDescent="0.25">
      <c r="A58" s="9">
        <v>66</v>
      </c>
      <c r="B58" s="12">
        <v>1658.963</v>
      </c>
    </row>
    <row r="59" spans="1:2" x14ac:dyDescent="0.25">
      <c r="A59" s="9">
        <v>67</v>
      </c>
      <c r="B59" s="12">
        <v>1688.32</v>
      </c>
    </row>
    <row r="60" spans="1:2" x14ac:dyDescent="0.25">
      <c r="A60" s="9">
        <v>68</v>
      </c>
      <c r="B60" s="12">
        <v>1717.6780000000001</v>
      </c>
    </row>
    <row r="61" spans="1:2" x14ac:dyDescent="0.25">
      <c r="A61" s="9">
        <v>69</v>
      </c>
      <c r="B61" s="12">
        <v>1747.0350000000001</v>
      </c>
    </row>
    <row r="62" spans="1:2" x14ac:dyDescent="0.25">
      <c r="A62" s="9">
        <v>70</v>
      </c>
      <c r="B62" s="12">
        <v>1776.393</v>
      </c>
    </row>
    <row r="63" spans="1:2" x14ac:dyDescent="0.25">
      <c r="A63" s="9">
        <v>71</v>
      </c>
      <c r="B63" s="12">
        <v>1805.751</v>
      </c>
    </row>
    <row r="64" spans="1:2" x14ac:dyDescent="0.25">
      <c r="A64" s="9">
        <v>72</v>
      </c>
      <c r="B64" s="12">
        <v>1835.1079999999999</v>
      </c>
    </row>
    <row r="65" spans="1:2" x14ac:dyDescent="0.25">
      <c r="A65" s="9">
        <v>73</v>
      </c>
      <c r="B65" s="12">
        <v>1864.4659999999999</v>
      </c>
    </row>
    <row r="66" spans="1:2" x14ac:dyDescent="0.25">
      <c r="A66" s="9">
        <v>74</v>
      </c>
      <c r="B66" s="12">
        <v>1893.8240000000001</v>
      </c>
    </row>
    <row r="67" spans="1:2" x14ac:dyDescent="0.25">
      <c r="A67" s="9">
        <v>75</v>
      </c>
      <c r="B67" s="12">
        <v>1923.181</v>
      </c>
    </row>
    <row r="68" spans="1:2" x14ac:dyDescent="0.25">
      <c r="A68" s="9">
        <v>76</v>
      </c>
      <c r="B68" s="12">
        <v>1952.539</v>
      </c>
    </row>
    <row r="69" spans="1:2" x14ac:dyDescent="0.25">
      <c r="A69" s="9">
        <v>77</v>
      </c>
      <c r="B69" s="12">
        <v>1981.8969999999999</v>
      </c>
    </row>
    <row r="70" spans="1:2" x14ac:dyDescent="0.25">
      <c r="A70" s="9">
        <v>78</v>
      </c>
      <c r="B70" s="12">
        <v>2011.2539999999999</v>
      </c>
    </row>
    <row r="71" spans="1:2" x14ac:dyDescent="0.25">
      <c r="A71" s="9">
        <v>79</v>
      </c>
      <c r="B71" s="12">
        <v>2040.6120000000001</v>
      </c>
    </row>
    <row r="72" spans="1:2" x14ac:dyDescent="0.25">
      <c r="A72" s="9">
        <v>80</v>
      </c>
      <c r="B72" s="12">
        <v>2069.9699999999998</v>
      </c>
    </row>
    <row r="73" spans="1:2" x14ac:dyDescent="0.25">
      <c r="A73" s="9">
        <v>81</v>
      </c>
      <c r="B73" s="12">
        <v>2099.3270000000002</v>
      </c>
    </row>
    <row r="74" spans="1:2" x14ac:dyDescent="0.25">
      <c r="A74" s="9">
        <v>82</v>
      </c>
      <c r="B74" s="12">
        <v>2128.6849999999999</v>
      </c>
    </row>
    <row r="75" spans="1:2" x14ac:dyDescent="0.25">
      <c r="A75" s="9">
        <v>83</v>
      </c>
      <c r="B75" s="12">
        <v>2158.0419999999999</v>
      </c>
    </row>
    <row r="76" spans="1:2" x14ac:dyDescent="0.25">
      <c r="A76" s="9">
        <v>84</v>
      </c>
      <c r="B76" s="12">
        <v>2187.4</v>
      </c>
    </row>
    <row r="77" spans="1:2" x14ac:dyDescent="0.25">
      <c r="A77" s="9">
        <v>85</v>
      </c>
      <c r="B77" s="12">
        <v>2216.7579999999998</v>
      </c>
    </row>
    <row r="78" spans="1:2" x14ac:dyDescent="0.25">
      <c r="A78" s="9">
        <v>86</v>
      </c>
      <c r="B78" s="12">
        <v>2246.1149999999998</v>
      </c>
    </row>
    <row r="79" spans="1:2" x14ac:dyDescent="0.25">
      <c r="A79" s="9">
        <v>87</v>
      </c>
      <c r="B79" s="12">
        <v>2275.473</v>
      </c>
    </row>
    <row r="80" spans="1:2" x14ac:dyDescent="0.25">
      <c r="A80" s="9">
        <v>88</v>
      </c>
      <c r="B80" s="12">
        <v>2304.8310000000001</v>
      </c>
    </row>
    <row r="81" spans="1:2" x14ac:dyDescent="0.25">
      <c r="A81" s="9">
        <v>89</v>
      </c>
      <c r="B81" s="12">
        <v>2334.1880000000001</v>
      </c>
    </row>
    <row r="82" spans="1:2" x14ac:dyDescent="0.25">
      <c r="A82" s="9">
        <v>90</v>
      </c>
      <c r="B82" s="12">
        <v>2363.5459999999998</v>
      </c>
    </row>
    <row r="83" spans="1:2" x14ac:dyDescent="0.25">
      <c r="A83" s="9">
        <v>91</v>
      </c>
      <c r="B83" s="12">
        <v>2392.904</v>
      </c>
    </row>
    <row r="84" spans="1:2" x14ac:dyDescent="0.25">
      <c r="A84" s="9">
        <v>92</v>
      </c>
      <c r="B84" s="12">
        <v>2422.261</v>
      </c>
    </row>
    <row r="85" spans="1:2" x14ac:dyDescent="0.25">
      <c r="A85" s="9">
        <v>93</v>
      </c>
      <c r="B85" s="12">
        <v>2451.6190000000001</v>
      </c>
    </row>
    <row r="86" spans="1:2" x14ac:dyDescent="0.25">
      <c r="A86" s="9">
        <v>94</v>
      </c>
      <c r="B86" s="12">
        <v>2480.9769999999999</v>
      </c>
    </row>
    <row r="87" spans="1:2" x14ac:dyDescent="0.25">
      <c r="A87" s="9">
        <v>95</v>
      </c>
      <c r="B87" s="12">
        <v>2510.3339999999998</v>
      </c>
    </row>
    <row r="88" spans="1:2" x14ac:dyDescent="0.25">
      <c r="A88" s="9">
        <v>96</v>
      </c>
      <c r="B88" s="12">
        <v>2539.692</v>
      </c>
    </row>
    <row r="89" spans="1:2" x14ac:dyDescent="0.25">
      <c r="A89" s="9">
        <v>97</v>
      </c>
      <c r="B89" s="12">
        <v>2569.049</v>
      </c>
    </row>
    <row r="90" spans="1:2" x14ac:dyDescent="0.25">
      <c r="A90" s="9">
        <v>98</v>
      </c>
      <c r="B90" s="12">
        <v>2598.4070000000002</v>
      </c>
    </row>
    <row r="91" spans="1:2" x14ac:dyDescent="0.25">
      <c r="A91" s="9">
        <v>99</v>
      </c>
      <c r="B91" s="12">
        <v>2627.7649999999999</v>
      </c>
    </row>
    <row r="92" spans="1:2" x14ac:dyDescent="0.25">
      <c r="A92" s="9">
        <v>100</v>
      </c>
      <c r="B92" s="12">
        <v>2657.1219999999998</v>
      </c>
    </row>
    <row r="93" spans="1:2" x14ac:dyDescent="0.25">
      <c r="A93" s="9">
        <v>101</v>
      </c>
      <c r="B93" s="12">
        <v>2686.48</v>
      </c>
    </row>
    <row r="94" spans="1:2" x14ac:dyDescent="0.25">
      <c r="A94" s="9">
        <v>102</v>
      </c>
      <c r="B94" s="12">
        <v>2715.8380000000002</v>
      </c>
    </row>
    <row r="95" spans="1:2" x14ac:dyDescent="0.25">
      <c r="A95" s="9">
        <v>103</v>
      </c>
      <c r="B95" s="12">
        <v>2745.1950000000002</v>
      </c>
    </row>
    <row r="96" spans="1:2" x14ac:dyDescent="0.25">
      <c r="A96" s="9">
        <v>104</v>
      </c>
      <c r="B96" s="12">
        <v>2774.5529999999999</v>
      </c>
    </row>
    <row r="97" spans="1:2" x14ac:dyDescent="0.25">
      <c r="A97" s="9">
        <v>105</v>
      </c>
      <c r="B97" s="12">
        <v>2803.5309999999999</v>
      </c>
    </row>
    <row r="98" spans="1:2" x14ac:dyDescent="0.25">
      <c r="A98" s="9">
        <v>106</v>
      </c>
      <c r="B98" s="12">
        <v>2832.4670000000001</v>
      </c>
    </row>
    <row r="99" spans="1:2" x14ac:dyDescent="0.25">
      <c r="A99" s="9">
        <v>107</v>
      </c>
      <c r="B99" s="12">
        <v>2861.4029999999998</v>
      </c>
    </row>
    <row r="100" spans="1:2" x14ac:dyDescent="0.25">
      <c r="A100" s="9">
        <v>108</v>
      </c>
      <c r="B100" s="12">
        <v>2890.3380000000002</v>
      </c>
    </row>
    <row r="101" spans="1:2" x14ac:dyDescent="0.25">
      <c r="A101" s="9">
        <v>109</v>
      </c>
      <c r="B101" s="12">
        <v>2919.2739999999999</v>
      </c>
    </row>
    <row r="102" spans="1:2" x14ac:dyDescent="0.25">
      <c r="A102" s="9">
        <v>110</v>
      </c>
      <c r="B102" s="12">
        <v>2948.21</v>
      </c>
    </row>
    <row r="103" spans="1:2" x14ac:dyDescent="0.25">
      <c r="A103" s="9">
        <v>111</v>
      </c>
      <c r="B103" s="12">
        <v>2977.1460000000002</v>
      </c>
    </row>
    <row r="104" spans="1:2" x14ac:dyDescent="0.25">
      <c r="A104" s="9">
        <v>112</v>
      </c>
      <c r="B104" s="12">
        <v>3006.0819999999999</v>
      </c>
    </row>
    <row r="105" spans="1:2" x14ac:dyDescent="0.25">
      <c r="A105" s="9">
        <v>113</v>
      </c>
      <c r="B105" s="12">
        <v>3035.0169999999998</v>
      </c>
    </row>
    <row r="106" spans="1:2" x14ac:dyDescent="0.25">
      <c r="A106" s="9">
        <v>114</v>
      </c>
      <c r="B106" s="12">
        <v>3063.953</v>
      </c>
    </row>
    <row r="107" spans="1:2" x14ac:dyDescent="0.25">
      <c r="A107" s="9">
        <v>115</v>
      </c>
      <c r="B107" s="12">
        <v>3092.8890000000001</v>
      </c>
    </row>
    <row r="108" spans="1:2" x14ac:dyDescent="0.25">
      <c r="A108" s="9">
        <v>116</v>
      </c>
      <c r="B108" s="12">
        <v>3121.8249999999998</v>
      </c>
    </row>
    <row r="109" spans="1:2" x14ac:dyDescent="0.25">
      <c r="A109" s="9">
        <v>117</v>
      </c>
      <c r="B109" s="12">
        <v>3150.76</v>
      </c>
    </row>
    <row r="110" spans="1:2" x14ac:dyDescent="0.25">
      <c r="A110" s="9">
        <v>118</v>
      </c>
      <c r="B110" s="12">
        <v>3179.6959999999999</v>
      </c>
    </row>
    <row r="111" spans="1:2" x14ac:dyDescent="0.25">
      <c r="A111" s="9">
        <v>119</v>
      </c>
      <c r="B111" s="12">
        <v>3208.6320000000001</v>
      </c>
    </row>
    <row r="112" spans="1:2" x14ac:dyDescent="0.25">
      <c r="A112" s="9">
        <v>120</v>
      </c>
      <c r="B112" s="12">
        <v>3237.5680000000002</v>
      </c>
    </row>
    <row r="113" spans="1:2" x14ac:dyDescent="0.25">
      <c r="A113" s="9">
        <v>121</v>
      </c>
      <c r="B113" s="12">
        <v>3266.5039999999999</v>
      </c>
    </row>
    <row r="114" spans="1:2" x14ac:dyDescent="0.25">
      <c r="A114" s="9">
        <v>122</v>
      </c>
      <c r="B114" s="12">
        <v>3295.4389999999999</v>
      </c>
    </row>
    <row r="115" spans="1:2" x14ac:dyDescent="0.25">
      <c r="A115" s="9">
        <v>123</v>
      </c>
      <c r="B115" s="12">
        <v>3324.375</v>
      </c>
    </row>
    <row r="116" spans="1:2" x14ac:dyDescent="0.25">
      <c r="A116" s="9">
        <v>124</v>
      </c>
      <c r="B116" s="12">
        <v>3353.3110000000001</v>
      </c>
    </row>
    <row r="117" spans="1:2" x14ac:dyDescent="0.25">
      <c r="A117" s="9">
        <v>125</v>
      </c>
      <c r="B117" s="12">
        <v>3382.2469999999998</v>
      </c>
    </row>
    <row r="118" spans="1:2" x14ac:dyDescent="0.25">
      <c r="A118" s="9">
        <v>126</v>
      </c>
      <c r="B118" s="12">
        <v>3411.183</v>
      </c>
    </row>
    <row r="119" spans="1:2" x14ac:dyDescent="0.25">
      <c r="A119" s="9">
        <v>127</v>
      </c>
      <c r="B119" s="12">
        <v>3440.1179999999999</v>
      </c>
    </row>
    <row r="120" spans="1:2" x14ac:dyDescent="0.25">
      <c r="A120" s="9">
        <v>128</v>
      </c>
      <c r="B120" s="12">
        <v>3469.0540000000001</v>
      </c>
    </row>
    <row r="121" spans="1:2" x14ac:dyDescent="0.25">
      <c r="A121" s="9">
        <v>129</v>
      </c>
      <c r="B121" s="12">
        <v>3497.99</v>
      </c>
    </row>
    <row r="122" spans="1:2" x14ac:dyDescent="0.25">
      <c r="A122" s="9">
        <v>130</v>
      </c>
      <c r="B122" s="12">
        <v>3526.9259999999999</v>
      </c>
    </row>
    <row r="123" spans="1:2" x14ac:dyDescent="0.25">
      <c r="A123" s="9">
        <v>131</v>
      </c>
      <c r="B123" s="12">
        <v>3555.8620000000001</v>
      </c>
    </row>
    <row r="124" spans="1:2" x14ac:dyDescent="0.25">
      <c r="A124" s="9">
        <v>132</v>
      </c>
      <c r="B124" s="12">
        <v>3584.797</v>
      </c>
    </row>
    <row r="125" spans="1:2" x14ac:dyDescent="0.25">
      <c r="A125" s="9">
        <v>133</v>
      </c>
      <c r="B125" s="12">
        <v>3613.7330000000002</v>
      </c>
    </row>
    <row r="126" spans="1:2" x14ac:dyDescent="0.25">
      <c r="A126" s="9">
        <v>134</v>
      </c>
      <c r="B126" s="12">
        <v>3642.6689999999999</v>
      </c>
    </row>
    <row r="127" spans="1:2" x14ac:dyDescent="0.25">
      <c r="A127" s="9">
        <v>135</v>
      </c>
      <c r="B127" s="12">
        <v>3671.605</v>
      </c>
    </row>
    <row r="128" spans="1:2" x14ac:dyDescent="0.25">
      <c r="A128" s="9">
        <v>136</v>
      </c>
      <c r="B128" s="12">
        <v>3700.54</v>
      </c>
    </row>
    <row r="129" spans="1:2" x14ac:dyDescent="0.25">
      <c r="A129" s="9">
        <v>137</v>
      </c>
      <c r="B129" s="12">
        <v>3729.4760000000001</v>
      </c>
    </row>
    <row r="130" spans="1:2" x14ac:dyDescent="0.25">
      <c r="A130" s="9">
        <v>138</v>
      </c>
      <c r="B130" s="12">
        <v>3758.4119999999998</v>
      </c>
    </row>
    <row r="131" spans="1:2" x14ac:dyDescent="0.25">
      <c r="A131" s="9">
        <v>139</v>
      </c>
      <c r="B131" s="12">
        <v>3787.348</v>
      </c>
    </row>
    <row r="132" spans="1:2" x14ac:dyDescent="0.25">
      <c r="A132" s="9">
        <v>140</v>
      </c>
      <c r="B132" s="12">
        <v>3816.2840000000001</v>
      </c>
    </row>
    <row r="133" spans="1:2" x14ac:dyDescent="0.25">
      <c r="A133" s="9">
        <v>141</v>
      </c>
      <c r="B133" s="12">
        <v>3845.2190000000001</v>
      </c>
    </row>
    <row r="134" spans="1:2" x14ac:dyDescent="0.25">
      <c r="A134" s="9">
        <v>142</v>
      </c>
      <c r="B134" s="12">
        <v>3874.1550000000002</v>
      </c>
    </row>
    <row r="135" spans="1:2" x14ac:dyDescent="0.25">
      <c r="A135" s="9">
        <v>143</v>
      </c>
      <c r="B135" s="12">
        <v>3903.0909999999999</v>
      </c>
    </row>
    <row r="136" spans="1:2" x14ac:dyDescent="0.25">
      <c r="A136" s="9">
        <v>144</v>
      </c>
      <c r="B136" s="12">
        <v>3932.027</v>
      </c>
    </row>
    <row r="137" spans="1:2" x14ac:dyDescent="0.25">
      <c r="A137" s="9">
        <v>145</v>
      </c>
      <c r="B137" s="12">
        <v>3960.9630000000002</v>
      </c>
    </row>
    <row r="138" spans="1:2" x14ac:dyDescent="0.25">
      <c r="A138" s="9">
        <v>146</v>
      </c>
      <c r="B138" s="12">
        <v>3989.8980000000001</v>
      </c>
    </row>
    <row r="139" spans="1:2" x14ac:dyDescent="0.25">
      <c r="A139" s="9">
        <v>147</v>
      </c>
      <c r="B139" s="12">
        <v>4018.8339999999998</v>
      </c>
    </row>
    <row r="140" spans="1:2" x14ac:dyDescent="0.25">
      <c r="A140" s="9">
        <v>148</v>
      </c>
      <c r="B140" s="12">
        <v>4047.77</v>
      </c>
    </row>
    <row r="141" spans="1:2" x14ac:dyDescent="0.25">
      <c r="A141" s="9">
        <v>149</v>
      </c>
      <c r="B141" s="12">
        <v>4076.7060000000001</v>
      </c>
    </row>
    <row r="142" spans="1:2" x14ac:dyDescent="0.25">
      <c r="A142" s="9">
        <v>150</v>
      </c>
      <c r="B142" s="12">
        <v>4106.3050000000003</v>
      </c>
    </row>
    <row r="143" spans="1:2" x14ac:dyDescent="0.25">
      <c r="A143" s="9">
        <v>151</v>
      </c>
      <c r="B143" s="12">
        <v>4114.5879999999997</v>
      </c>
    </row>
    <row r="144" spans="1:2" x14ac:dyDescent="0.25">
      <c r="A144" s="9">
        <v>152</v>
      </c>
      <c r="B144" s="12">
        <v>4143.5240000000003</v>
      </c>
    </row>
    <row r="145" spans="1:2" x14ac:dyDescent="0.25">
      <c r="A145" s="9">
        <v>153</v>
      </c>
      <c r="B145" s="12">
        <v>4172.46</v>
      </c>
    </row>
    <row r="146" spans="1:2" x14ac:dyDescent="0.25">
      <c r="A146" s="9">
        <v>154</v>
      </c>
      <c r="B146" s="12">
        <v>4201.3959999999997</v>
      </c>
    </row>
    <row r="147" spans="1:2" x14ac:dyDescent="0.25">
      <c r="A147" s="9">
        <v>155</v>
      </c>
      <c r="B147" s="12">
        <v>4230.3310000000001</v>
      </c>
    </row>
    <row r="148" spans="1:2" x14ac:dyDescent="0.25">
      <c r="A148" s="9">
        <v>156</v>
      </c>
      <c r="B148" s="12">
        <v>4259.2669999999998</v>
      </c>
    </row>
    <row r="149" spans="1:2" x14ac:dyDescent="0.25">
      <c r="A149" s="9">
        <v>157</v>
      </c>
      <c r="B149" s="12">
        <v>4288.2030000000004</v>
      </c>
    </row>
    <row r="150" spans="1:2" x14ac:dyDescent="0.25">
      <c r="A150" s="9">
        <v>158</v>
      </c>
      <c r="B150" s="13">
        <v>4317.1390000000001</v>
      </c>
    </row>
    <row r="151" spans="1:2" x14ac:dyDescent="0.25">
      <c r="A151" s="9">
        <v>159</v>
      </c>
      <c r="B151" s="12">
        <v>4346.0749999999998</v>
      </c>
    </row>
    <row r="152" spans="1:2" x14ac:dyDescent="0.25">
      <c r="A152" s="9">
        <v>160</v>
      </c>
      <c r="B152" s="12">
        <v>4375.01</v>
      </c>
    </row>
    <row r="153" spans="1:2" x14ac:dyDescent="0.25">
      <c r="A153" s="9">
        <v>161</v>
      </c>
      <c r="B153" s="12">
        <v>4403.9459999999999</v>
      </c>
    </row>
    <row r="154" spans="1:2" x14ac:dyDescent="0.25">
      <c r="A154" s="9">
        <v>162</v>
      </c>
      <c r="B154" s="12">
        <v>4432.8819999999996</v>
      </c>
    </row>
    <row r="155" spans="1:2" x14ac:dyDescent="0.25">
      <c r="A155" s="9">
        <v>163</v>
      </c>
      <c r="B155" s="12">
        <v>4461.8180000000002</v>
      </c>
    </row>
    <row r="156" spans="1:2" x14ac:dyDescent="0.25">
      <c r="A156" s="9">
        <v>164</v>
      </c>
      <c r="B156" s="12">
        <v>4490.7539999999999</v>
      </c>
    </row>
    <row r="157" spans="1:2" x14ac:dyDescent="0.25">
      <c r="A157" s="9">
        <v>165</v>
      </c>
      <c r="B157" s="12">
        <v>4519.6890000000003</v>
      </c>
    </row>
    <row r="158" spans="1:2" x14ac:dyDescent="0.25">
      <c r="A158" s="9">
        <v>166</v>
      </c>
      <c r="B158" s="12">
        <v>4548.625</v>
      </c>
    </row>
    <row r="159" spans="1:2" x14ac:dyDescent="0.25">
      <c r="A159" s="9">
        <v>167</v>
      </c>
      <c r="B159" s="12">
        <v>4577.5609999999997</v>
      </c>
    </row>
    <row r="160" spans="1:2" x14ac:dyDescent="0.25">
      <c r="A160" s="9">
        <v>168</v>
      </c>
      <c r="B160" s="12">
        <v>4606.4970000000003</v>
      </c>
    </row>
    <row r="161" spans="1:2" x14ac:dyDescent="0.25">
      <c r="A161" s="9">
        <v>169</v>
      </c>
      <c r="B161" s="12">
        <v>4635.4319999999998</v>
      </c>
    </row>
    <row r="162" spans="1:2" x14ac:dyDescent="0.25">
      <c r="A162" s="9">
        <v>170</v>
      </c>
      <c r="B162" s="12">
        <v>4664.3680000000004</v>
      </c>
    </row>
    <row r="163" spans="1:2" x14ac:dyDescent="0.25">
      <c r="A163" s="9">
        <v>171</v>
      </c>
      <c r="B163" s="12">
        <v>4693.3040000000001</v>
      </c>
    </row>
    <row r="164" spans="1:2" x14ac:dyDescent="0.25">
      <c r="A164" s="9">
        <v>172</v>
      </c>
      <c r="B164" s="12">
        <v>4722.24</v>
      </c>
    </row>
    <row r="165" spans="1:2" x14ac:dyDescent="0.25">
      <c r="A165" s="9">
        <v>173</v>
      </c>
      <c r="B165" s="12">
        <v>4751.1760000000004</v>
      </c>
    </row>
    <row r="166" spans="1:2" x14ac:dyDescent="0.25">
      <c r="A166" s="9">
        <v>174</v>
      </c>
      <c r="B166" s="12">
        <v>4780.1109999999999</v>
      </c>
    </row>
    <row r="167" spans="1:2" x14ac:dyDescent="0.25">
      <c r="A167" s="9">
        <v>175</v>
      </c>
      <c r="B167" s="12">
        <v>4809.0469999999996</v>
      </c>
    </row>
    <row r="168" spans="1:2" x14ac:dyDescent="0.25">
      <c r="A168" s="9">
        <v>176</v>
      </c>
      <c r="B168" s="12">
        <v>4837.9830000000002</v>
      </c>
    </row>
    <row r="169" spans="1:2" x14ac:dyDescent="0.25">
      <c r="A169" s="9">
        <v>177</v>
      </c>
      <c r="B169" s="12">
        <v>4866.9189999999999</v>
      </c>
    </row>
    <row r="170" spans="1:2" x14ac:dyDescent="0.25">
      <c r="A170" s="9">
        <v>178</v>
      </c>
      <c r="B170" s="12">
        <v>4895.8549999999996</v>
      </c>
    </row>
    <row r="171" spans="1:2" x14ac:dyDescent="0.25">
      <c r="A171" s="9">
        <v>179</v>
      </c>
      <c r="B171" s="12">
        <v>4924.79</v>
      </c>
    </row>
    <row r="172" spans="1:2" x14ac:dyDescent="0.25">
      <c r="A172" s="9">
        <v>180</v>
      </c>
      <c r="B172" s="12">
        <v>4953.7259999999997</v>
      </c>
    </row>
    <row r="173" spans="1:2" x14ac:dyDescent="0.25">
      <c r="A173" s="9">
        <v>181</v>
      </c>
      <c r="B173" s="12">
        <v>4982.6620000000003</v>
      </c>
    </row>
    <row r="174" spans="1:2" x14ac:dyDescent="0.25">
      <c r="A174" s="9">
        <v>182</v>
      </c>
      <c r="B174" s="12">
        <v>5011.598</v>
      </c>
    </row>
    <row r="175" spans="1:2" x14ac:dyDescent="0.25">
      <c r="A175" s="9">
        <v>183</v>
      </c>
      <c r="B175" s="12">
        <v>5040.5339999999997</v>
      </c>
    </row>
    <row r="176" spans="1:2" x14ac:dyDescent="0.25">
      <c r="A176" s="9">
        <v>184</v>
      </c>
      <c r="B176" s="12">
        <v>5069.4690000000001</v>
      </c>
    </row>
    <row r="177" spans="1:2" x14ac:dyDescent="0.25">
      <c r="A177" s="9">
        <v>185</v>
      </c>
      <c r="B177" s="12">
        <v>5098.4049999999997</v>
      </c>
    </row>
    <row r="178" spans="1:2" x14ac:dyDescent="0.25">
      <c r="A178" s="9">
        <v>186</v>
      </c>
      <c r="B178" s="12">
        <v>5127.3410000000003</v>
      </c>
    </row>
    <row r="179" spans="1:2" x14ac:dyDescent="0.25">
      <c r="A179" s="9">
        <v>187</v>
      </c>
      <c r="B179" s="12">
        <v>5156.277</v>
      </c>
    </row>
    <row r="180" spans="1:2" x14ac:dyDescent="0.25">
      <c r="A180" s="9">
        <v>188</v>
      </c>
      <c r="B180" s="12">
        <v>5185.2120000000004</v>
      </c>
    </row>
    <row r="181" spans="1:2" x14ac:dyDescent="0.25">
      <c r="A181" s="9">
        <v>189</v>
      </c>
      <c r="B181" s="12">
        <v>5214.1480000000001</v>
      </c>
    </row>
    <row r="182" spans="1:2" x14ac:dyDescent="0.25">
      <c r="A182" s="9">
        <v>190</v>
      </c>
      <c r="B182" s="12">
        <v>5243.0839999999998</v>
      </c>
    </row>
    <row r="183" spans="1:2" x14ac:dyDescent="0.25">
      <c r="A183" s="9">
        <v>191</v>
      </c>
      <c r="B183" s="12">
        <v>5272.02</v>
      </c>
    </row>
    <row r="184" spans="1:2" x14ac:dyDescent="0.25">
      <c r="A184" s="9">
        <v>192</v>
      </c>
      <c r="B184" s="12">
        <v>5300.9560000000001</v>
      </c>
    </row>
    <row r="185" spans="1:2" x14ac:dyDescent="0.25">
      <c r="A185" s="9">
        <v>193</v>
      </c>
      <c r="B185" s="12">
        <v>5329.8909999999996</v>
      </c>
    </row>
    <row r="186" spans="1:2" x14ac:dyDescent="0.25">
      <c r="A186" s="9">
        <v>194</v>
      </c>
      <c r="B186" s="12">
        <v>5358.8270000000002</v>
      </c>
    </row>
    <row r="187" spans="1:2" x14ac:dyDescent="0.25">
      <c r="A187" s="9">
        <v>195</v>
      </c>
      <c r="B187" s="12">
        <v>5387.7629999999999</v>
      </c>
    </row>
    <row r="188" spans="1:2" x14ac:dyDescent="0.25">
      <c r="A188" s="9">
        <v>196</v>
      </c>
      <c r="B188" s="12">
        <v>5416.6989999999996</v>
      </c>
    </row>
    <row r="189" spans="1:2" x14ac:dyDescent="0.25">
      <c r="A189" s="9">
        <v>197</v>
      </c>
      <c r="B189" s="12">
        <v>5445.6350000000002</v>
      </c>
    </row>
    <row r="190" spans="1:2" x14ac:dyDescent="0.25">
      <c r="A190" s="9">
        <v>198</v>
      </c>
      <c r="B190" s="12">
        <v>5474.57</v>
      </c>
    </row>
    <row r="191" spans="1:2" x14ac:dyDescent="0.25">
      <c r="A191" s="9">
        <v>199</v>
      </c>
      <c r="B191" s="12">
        <v>5503.5060000000003</v>
      </c>
    </row>
    <row r="192" spans="1:2" x14ac:dyDescent="0.25">
      <c r="A192" s="9">
        <v>200</v>
      </c>
      <c r="B192" s="12">
        <v>5532.442</v>
      </c>
    </row>
    <row r="193" spans="1:2" x14ac:dyDescent="0.25">
      <c r="A193" s="9">
        <v>201</v>
      </c>
      <c r="B193" s="12">
        <v>5561.3779999999997</v>
      </c>
    </row>
    <row r="194" spans="1:2" x14ac:dyDescent="0.25">
      <c r="A194" s="9">
        <v>202</v>
      </c>
      <c r="B194" s="12">
        <v>5590.3140000000003</v>
      </c>
    </row>
    <row r="195" spans="1:2" x14ac:dyDescent="0.25">
      <c r="A195" s="9">
        <v>203</v>
      </c>
      <c r="B195" s="12">
        <v>5619.2489999999998</v>
      </c>
    </row>
    <row r="196" spans="1:2" x14ac:dyDescent="0.25">
      <c r="A196" s="9">
        <v>204</v>
      </c>
      <c r="B196" s="12">
        <v>5648.1850000000004</v>
      </c>
    </row>
    <row r="197" spans="1:2" x14ac:dyDescent="0.25">
      <c r="A197" s="9">
        <v>205</v>
      </c>
      <c r="B197" s="12">
        <v>5677.1210000000001</v>
      </c>
    </row>
    <row r="198" spans="1:2" x14ac:dyDescent="0.25">
      <c r="A198" s="9">
        <v>206</v>
      </c>
      <c r="B198" s="12">
        <v>5706.0569999999998</v>
      </c>
    </row>
    <row r="199" spans="1:2" x14ac:dyDescent="0.25">
      <c r="A199" s="9">
        <v>207</v>
      </c>
      <c r="B199" s="12">
        <v>5734.9920000000002</v>
      </c>
    </row>
    <row r="200" spans="1:2" x14ac:dyDescent="0.25">
      <c r="A200" s="9">
        <v>208</v>
      </c>
      <c r="B200" s="12">
        <v>5763.9279999999999</v>
      </c>
    </row>
    <row r="201" spans="1:2" x14ac:dyDescent="0.25">
      <c r="A201" s="9">
        <v>209</v>
      </c>
      <c r="B201" s="12">
        <v>5792.8639999999996</v>
      </c>
    </row>
    <row r="202" spans="1:2" x14ac:dyDescent="0.25">
      <c r="A202" s="9">
        <v>210</v>
      </c>
      <c r="B202" s="12">
        <v>5821.8</v>
      </c>
    </row>
    <row r="203" spans="1:2" x14ac:dyDescent="0.25">
      <c r="A203" s="9">
        <v>211</v>
      </c>
      <c r="B203" s="12">
        <v>5850.7359999999999</v>
      </c>
    </row>
    <row r="204" spans="1:2" x14ac:dyDescent="0.25">
      <c r="A204" s="9">
        <v>212</v>
      </c>
      <c r="B204" s="12">
        <v>5879.6710000000003</v>
      </c>
    </row>
    <row r="205" spans="1:2" x14ac:dyDescent="0.25">
      <c r="A205" s="9">
        <v>213</v>
      </c>
      <c r="B205" s="12">
        <v>5908.607</v>
      </c>
    </row>
    <row r="206" spans="1:2" x14ac:dyDescent="0.25">
      <c r="A206" s="9">
        <v>214</v>
      </c>
      <c r="B206" s="12">
        <v>5937.5429999999997</v>
      </c>
    </row>
    <row r="207" spans="1:2" x14ac:dyDescent="0.25">
      <c r="A207" s="9">
        <v>215</v>
      </c>
      <c r="B207" s="12">
        <v>5966.4790000000003</v>
      </c>
    </row>
    <row r="208" spans="1:2" x14ac:dyDescent="0.25">
      <c r="A208" s="9">
        <v>216</v>
      </c>
      <c r="B208" s="12">
        <v>5995.415</v>
      </c>
    </row>
    <row r="209" spans="1:2" x14ac:dyDescent="0.25">
      <c r="A209" s="9">
        <v>217</v>
      </c>
      <c r="B209" s="12">
        <v>6024.35</v>
      </c>
    </row>
    <row r="210" spans="1:2" x14ac:dyDescent="0.25">
      <c r="A210" s="9">
        <v>218</v>
      </c>
      <c r="B210" s="12">
        <v>6053.2860000000001</v>
      </c>
    </row>
    <row r="211" spans="1:2" x14ac:dyDescent="0.25">
      <c r="A211" s="9">
        <v>219</v>
      </c>
      <c r="B211" s="12">
        <v>6082.2219999999998</v>
      </c>
    </row>
    <row r="212" spans="1:2" x14ac:dyDescent="0.25">
      <c r="A212" s="9">
        <v>220</v>
      </c>
      <c r="B212" s="12">
        <v>6111.1580000000004</v>
      </c>
    </row>
    <row r="213" spans="1:2" x14ac:dyDescent="0.25">
      <c r="A213" s="9">
        <v>221</v>
      </c>
      <c r="B213" s="12">
        <v>6140.0940000000001</v>
      </c>
    </row>
    <row r="214" spans="1:2" x14ac:dyDescent="0.25">
      <c r="A214" s="9">
        <v>222</v>
      </c>
      <c r="B214" s="12">
        <v>6169.0290000000005</v>
      </c>
    </row>
    <row r="215" spans="1:2" x14ac:dyDescent="0.25">
      <c r="A215" s="9">
        <v>223</v>
      </c>
      <c r="B215" s="14">
        <v>6197.9669999999996</v>
      </c>
    </row>
    <row r="216" spans="1:2" x14ac:dyDescent="0.25">
      <c r="A216" s="9">
        <v>224</v>
      </c>
      <c r="B216" s="14">
        <v>6226.9120000000003</v>
      </c>
    </row>
    <row r="217" spans="1:2" x14ac:dyDescent="0.25">
      <c r="A217" s="9">
        <v>225</v>
      </c>
      <c r="B217" s="14">
        <v>6255.8580000000002</v>
      </c>
    </row>
    <row r="218" spans="1:2" x14ac:dyDescent="0.25">
      <c r="A218" s="9">
        <v>226</v>
      </c>
      <c r="B218" s="14">
        <v>6284.8029999999999</v>
      </c>
    </row>
    <row r="219" spans="1:2" x14ac:dyDescent="0.25">
      <c r="A219" s="9">
        <v>227</v>
      </c>
      <c r="B219" s="14">
        <v>6313.7479999999996</v>
      </c>
    </row>
    <row r="220" spans="1:2" x14ac:dyDescent="0.25">
      <c r="A220" s="9">
        <v>228</v>
      </c>
      <c r="B220" s="14">
        <v>6342.6930000000002</v>
      </c>
    </row>
    <row r="221" spans="1:2" x14ac:dyDescent="0.25">
      <c r="A221" s="9">
        <v>229</v>
      </c>
      <c r="B221" s="14">
        <v>6371.6390000000001</v>
      </c>
    </row>
    <row r="222" spans="1:2" x14ac:dyDescent="0.25">
      <c r="A222" s="9">
        <v>230</v>
      </c>
      <c r="B222" s="14">
        <v>6400.5839999999998</v>
      </c>
    </row>
    <row r="223" spans="1:2" x14ac:dyDescent="0.25">
      <c r="A223" s="9">
        <v>231</v>
      </c>
      <c r="B223" s="14">
        <v>6429.5290000000005</v>
      </c>
    </row>
    <row r="224" spans="1:2" x14ac:dyDescent="0.25">
      <c r="A224" s="9">
        <v>232</v>
      </c>
      <c r="B224" s="14">
        <v>6458.4740000000002</v>
      </c>
    </row>
    <row r="225" spans="1:2" x14ac:dyDescent="0.25">
      <c r="A225" s="9">
        <v>233</v>
      </c>
      <c r="B225" s="14">
        <v>6487.42</v>
      </c>
    </row>
    <row r="226" spans="1:2" x14ac:dyDescent="0.25">
      <c r="A226" s="9">
        <v>234</v>
      </c>
      <c r="B226" s="14">
        <v>6516.3649999999998</v>
      </c>
    </row>
    <row r="227" spans="1:2" x14ac:dyDescent="0.25">
      <c r="A227" s="9">
        <v>235</v>
      </c>
      <c r="B227" s="14">
        <v>6545.31</v>
      </c>
    </row>
    <row r="228" spans="1:2" x14ac:dyDescent="0.25">
      <c r="A228" s="9">
        <v>236</v>
      </c>
      <c r="B228" s="14">
        <v>6574.2560000000003</v>
      </c>
    </row>
    <row r="229" spans="1:2" x14ac:dyDescent="0.25">
      <c r="A229" s="9">
        <v>237</v>
      </c>
      <c r="B229" s="14">
        <v>6603.201</v>
      </c>
    </row>
    <row r="230" spans="1:2" x14ac:dyDescent="0.25">
      <c r="A230" s="9">
        <v>238</v>
      </c>
      <c r="B230" s="14">
        <v>6632.1459999999997</v>
      </c>
    </row>
    <row r="231" spans="1:2" x14ac:dyDescent="0.25">
      <c r="A231" s="9">
        <v>239</v>
      </c>
      <c r="B231" s="14">
        <v>6661.0910000000003</v>
      </c>
    </row>
    <row r="232" spans="1:2" x14ac:dyDescent="0.25">
      <c r="A232" s="9">
        <v>240</v>
      </c>
      <c r="B232" s="14">
        <v>6690.0370000000003</v>
      </c>
    </row>
    <row r="233" spans="1:2" x14ac:dyDescent="0.25">
      <c r="A233" s="9">
        <v>241</v>
      </c>
      <c r="B233" s="14">
        <v>6718.982</v>
      </c>
    </row>
    <row r="234" spans="1:2" x14ac:dyDescent="0.25">
      <c r="A234" s="9">
        <v>242</v>
      </c>
      <c r="B234" s="14">
        <v>6747.9269999999997</v>
      </c>
    </row>
    <row r="235" spans="1:2" x14ac:dyDescent="0.25">
      <c r="A235" s="9">
        <v>243</v>
      </c>
      <c r="B235" s="14">
        <v>6776.8720000000003</v>
      </c>
    </row>
    <row r="236" spans="1:2" x14ac:dyDescent="0.25">
      <c r="A236" s="9">
        <v>244</v>
      </c>
      <c r="B236" s="14">
        <v>6805.8180000000002</v>
      </c>
    </row>
    <row r="237" spans="1:2" x14ac:dyDescent="0.25">
      <c r="A237" s="9">
        <v>245</v>
      </c>
      <c r="B237" s="14">
        <v>6834.7629999999999</v>
      </c>
    </row>
    <row r="238" spans="1:2" x14ac:dyDescent="0.25">
      <c r="A238" s="9">
        <v>246</v>
      </c>
      <c r="B238" s="14">
        <v>6863.7079999999996</v>
      </c>
    </row>
    <row r="239" spans="1:2" x14ac:dyDescent="0.25">
      <c r="A239" s="9">
        <v>247</v>
      </c>
      <c r="B239" s="14">
        <v>6892.6530000000002</v>
      </c>
    </row>
    <row r="240" spans="1:2" x14ac:dyDescent="0.25">
      <c r="A240" s="9">
        <v>248</v>
      </c>
      <c r="B240" s="14">
        <v>6921.5990000000002</v>
      </c>
    </row>
    <row r="241" spans="1:2" x14ac:dyDescent="0.25">
      <c r="A241" s="9">
        <v>249</v>
      </c>
      <c r="B241" s="14">
        <v>6950.5439999999999</v>
      </c>
    </row>
    <row r="242" spans="1:2" x14ac:dyDescent="0.25">
      <c r="A242" s="9">
        <v>250</v>
      </c>
      <c r="B242" s="14">
        <v>6979.4889999999996</v>
      </c>
    </row>
    <row r="243" spans="1:2" x14ac:dyDescent="0.25">
      <c r="A243" s="9">
        <v>251</v>
      </c>
      <c r="B243" s="14">
        <v>7008.4350000000004</v>
      </c>
    </row>
    <row r="244" spans="1:2" x14ac:dyDescent="0.25">
      <c r="A244" s="9">
        <v>252</v>
      </c>
      <c r="B244" s="14">
        <v>7037.38</v>
      </c>
    </row>
    <row r="245" spans="1:2" x14ac:dyDescent="0.25">
      <c r="A245" s="9">
        <v>253</v>
      </c>
      <c r="B245" s="14">
        <v>7066.3249999999998</v>
      </c>
    </row>
    <row r="246" spans="1:2" x14ac:dyDescent="0.25">
      <c r="A246" s="9">
        <v>254</v>
      </c>
      <c r="B246" s="14">
        <v>7095.27</v>
      </c>
    </row>
    <row r="247" spans="1:2" x14ac:dyDescent="0.25">
      <c r="A247" s="9">
        <v>255</v>
      </c>
      <c r="B247" s="14">
        <v>7124.2160000000003</v>
      </c>
    </row>
    <row r="248" spans="1:2" x14ac:dyDescent="0.25">
      <c r="A248" s="9">
        <v>256</v>
      </c>
      <c r="B248" s="14">
        <v>7153.1610000000001</v>
      </c>
    </row>
    <row r="249" spans="1:2" x14ac:dyDescent="0.25">
      <c r="A249" s="9">
        <v>257</v>
      </c>
      <c r="B249" s="14">
        <v>7182.1059999999998</v>
      </c>
    </row>
    <row r="250" spans="1:2" x14ac:dyDescent="0.25">
      <c r="A250" s="9">
        <v>258</v>
      </c>
      <c r="B250" s="14">
        <v>7211.0510000000004</v>
      </c>
    </row>
    <row r="251" spans="1:2" x14ac:dyDescent="0.25">
      <c r="A251" s="9">
        <v>259</v>
      </c>
      <c r="B251" s="14">
        <v>7239.9970000000003</v>
      </c>
    </row>
    <row r="252" spans="1:2" x14ac:dyDescent="0.25">
      <c r="A252" s="9">
        <v>260</v>
      </c>
      <c r="B252" s="14">
        <v>7268.942</v>
      </c>
    </row>
    <row r="253" spans="1:2" x14ac:dyDescent="0.25">
      <c r="A253" s="9">
        <v>261</v>
      </c>
      <c r="B253" s="14">
        <v>7297.8869999999997</v>
      </c>
    </row>
    <row r="254" spans="1:2" x14ac:dyDescent="0.25">
      <c r="A254" s="9">
        <v>262</v>
      </c>
      <c r="B254" s="14">
        <v>7326.8329999999996</v>
      </c>
    </row>
    <row r="255" spans="1:2" x14ac:dyDescent="0.25">
      <c r="A255" s="9">
        <v>263</v>
      </c>
      <c r="B255" s="14">
        <v>7355.7780000000002</v>
      </c>
    </row>
    <row r="256" spans="1:2" x14ac:dyDescent="0.25">
      <c r="A256" s="9">
        <v>264</v>
      </c>
      <c r="B256" s="14">
        <v>7384.723</v>
      </c>
    </row>
    <row r="257" spans="1:2" x14ac:dyDescent="0.25">
      <c r="A257" s="9">
        <v>265</v>
      </c>
      <c r="B257" s="14">
        <v>7413.6679999999997</v>
      </c>
    </row>
    <row r="258" spans="1:2" x14ac:dyDescent="0.25">
      <c r="A258" s="9">
        <v>266</v>
      </c>
      <c r="B258" s="14">
        <v>7442.6139999999996</v>
      </c>
    </row>
    <row r="259" spans="1:2" x14ac:dyDescent="0.25">
      <c r="A259" s="9">
        <v>267</v>
      </c>
      <c r="B259" s="14">
        <v>7471.5590000000002</v>
      </c>
    </row>
    <row r="260" spans="1:2" x14ac:dyDescent="0.25">
      <c r="A260" s="9">
        <v>268</v>
      </c>
      <c r="B260" s="14">
        <v>7500.5039999999999</v>
      </c>
    </row>
    <row r="261" spans="1:2" x14ac:dyDescent="0.25">
      <c r="A261" s="9">
        <v>269</v>
      </c>
      <c r="B261" s="14">
        <v>7529.4489999999996</v>
      </c>
    </row>
    <row r="262" spans="1:2" x14ac:dyDescent="0.25">
      <c r="A262" s="9">
        <v>270</v>
      </c>
      <c r="B262" s="14">
        <v>7558.3950000000004</v>
      </c>
    </row>
    <row r="263" spans="1:2" x14ac:dyDescent="0.25">
      <c r="A263" s="9">
        <v>271</v>
      </c>
      <c r="B263" s="14">
        <v>7587.34</v>
      </c>
    </row>
    <row r="264" spans="1:2" x14ac:dyDescent="0.25">
      <c r="A264" s="9">
        <v>272</v>
      </c>
      <c r="B264" s="14">
        <v>7616.2849999999999</v>
      </c>
    </row>
    <row r="265" spans="1:2" x14ac:dyDescent="0.25">
      <c r="A265" s="9">
        <v>273</v>
      </c>
      <c r="B265" s="14">
        <v>7645.23</v>
      </c>
    </row>
    <row r="266" spans="1:2" x14ac:dyDescent="0.25">
      <c r="A266" s="9">
        <v>274</v>
      </c>
      <c r="B266" s="14">
        <v>7674.1760000000004</v>
      </c>
    </row>
    <row r="267" spans="1:2" x14ac:dyDescent="0.25">
      <c r="A267" s="9">
        <v>275</v>
      </c>
      <c r="B267" s="14">
        <v>7703.1210000000001</v>
      </c>
    </row>
    <row r="268" spans="1:2" x14ac:dyDescent="0.25">
      <c r="A268" s="9">
        <v>276</v>
      </c>
      <c r="B268" s="14">
        <v>7732.0659999999998</v>
      </c>
    </row>
    <row r="269" spans="1:2" x14ac:dyDescent="0.25">
      <c r="A269" s="9">
        <v>277</v>
      </c>
      <c r="B269" s="14">
        <v>7761.0119999999997</v>
      </c>
    </row>
    <row r="270" spans="1:2" x14ac:dyDescent="0.25">
      <c r="A270" s="9">
        <v>278</v>
      </c>
      <c r="B270" s="14">
        <v>7789.9570000000003</v>
      </c>
    </row>
    <row r="271" spans="1:2" x14ac:dyDescent="0.25">
      <c r="A271" s="9">
        <v>279</v>
      </c>
      <c r="B271" s="14">
        <v>7818.902</v>
      </c>
    </row>
    <row r="272" spans="1:2" x14ac:dyDescent="0.25">
      <c r="A272" s="9">
        <v>280</v>
      </c>
      <c r="B272" s="14">
        <v>7847.8469999999998</v>
      </c>
    </row>
    <row r="273" spans="1:2" x14ac:dyDescent="0.25">
      <c r="A273" s="9">
        <v>281</v>
      </c>
      <c r="B273" s="14">
        <v>7876.7929999999997</v>
      </c>
    </row>
    <row r="274" spans="1:2" x14ac:dyDescent="0.25">
      <c r="A274" s="9">
        <v>282</v>
      </c>
      <c r="B274" s="14">
        <v>7905.7380000000003</v>
      </c>
    </row>
    <row r="275" spans="1:2" x14ac:dyDescent="0.25">
      <c r="A275" s="9">
        <v>283</v>
      </c>
      <c r="B275" s="14">
        <v>7934.683</v>
      </c>
    </row>
    <row r="276" spans="1:2" x14ac:dyDescent="0.25">
      <c r="A276" s="9">
        <v>284</v>
      </c>
      <c r="B276" s="14">
        <v>7963.6279999999997</v>
      </c>
    </row>
    <row r="277" spans="1:2" x14ac:dyDescent="0.25">
      <c r="A277" s="9">
        <v>285</v>
      </c>
      <c r="B277" s="14">
        <v>7992.5739999999996</v>
      </c>
    </row>
    <row r="278" spans="1:2" x14ac:dyDescent="0.25">
      <c r="A278" s="9">
        <v>286</v>
      </c>
      <c r="B278" s="14">
        <v>8021.5190000000002</v>
      </c>
    </row>
    <row r="279" spans="1:2" x14ac:dyDescent="0.25">
      <c r="A279" s="9">
        <v>287</v>
      </c>
      <c r="B279" s="14">
        <v>8050.4639999999999</v>
      </c>
    </row>
    <row r="280" spans="1:2" x14ac:dyDescent="0.25">
      <c r="A280" s="9">
        <v>288</v>
      </c>
      <c r="B280" s="14">
        <v>8079.41</v>
      </c>
    </row>
    <row r="281" spans="1:2" x14ac:dyDescent="0.25">
      <c r="A281" s="9">
        <v>289</v>
      </c>
      <c r="B281" s="14">
        <v>8108.3549999999996</v>
      </c>
    </row>
    <row r="282" spans="1:2" x14ac:dyDescent="0.25">
      <c r="A282" s="9">
        <v>290</v>
      </c>
      <c r="B282" s="14">
        <v>8137.3</v>
      </c>
    </row>
    <row r="283" spans="1:2" x14ac:dyDescent="0.25">
      <c r="A283" s="9">
        <v>291</v>
      </c>
      <c r="B283" s="14">
        <v>8166.2449999999999</v>
      </c>
    </row>
    <row r="284" spans="1:2" x14ac:dyDescent="0.25">
      <c r="A284" s="9">
        <v>292</v>
      </c>
      <c r="B284" s="14">
        <v>8195.1910000000007</v>
      </c>
    </row>
    <row r="285" spans="1:2" x14ac:dyDescent="0.25">
      <c r="A285" s="9">
        <v>293</v>
      </c>
      <c r="B285" s="14">
        <v>8224.1360000000004</v>
      </c>
    </row>
    <row r="286" spans="1:2" x14ac:dyDescent="0.25">
      <c r="A286" s="9">
        <v>294</v>
      </c>
      <c r="B286" s="14">
        <v>8253.0810000000001</v>
      </c>
    </row>
    <row r="287" spans="1:2" x14ac:dyDescent="0.25">
      <c r="A287" s="9">
        <v>295</v>
      </c>
      <c r="B287" s="14">
        <v>8282.0259999999998</v>
      </c>
    </row>
    <row r="288" spans="1:2" x14ac:dyDescent="0.25">
      <c r="A288" s="9">
        <v>296</v>
      </c>
      <c r="B288" s="14">
        <v>8310.9719999999998</v>
      </c>
    </row>
    <row r="289" spans="1:2" x14ac:dyDescent="0.25">
      <c r="A289" s="9">
        <v>297</v>
      </c>
      <c r="B289" s="14">
        <v>8339.9169999999995</v>
      </c>
    </row>
    <row r="290" spans="1:2" x14ac:dyDescent="0.25">
      <c r="A290" s="9">
        <v>298</v>
      </c>
      <c r="B290" s="14">
        <v>8368.8619999999992</v>
      </c>
    </row>
    <row r="291" spans="1:2" x14ac:dyDescent="0.25">
      <c r="A291" s="9">
        <v>299</v>
      </c>
      <c r="B291" s="14">
        <v>8397.8070000000007</v>
      </c>
    </row>
    <row r="292" spans="1:2" x14ac:dyDescent="0.25">
      <c r="A292" s="9">
        <v>300</v>
      </c>
      <c r="B292" s="14">
        <v>8426.7530000000006</v>
      </c>
    </row>
    <row r="293" spans="1:2" x14ac:dyDescent="0.25">
      <c r="A293" s="9">
        <v>301</v>
      </c>
      <c r="B293" s="14">
        <v>8455.6980000000003</v>
      </c>
    </row>
    <row r="294" spans="1:2" x14ac:dyDescent="0.25">
      <c r="A294" s="9">
        <v>302</v>
      </c>
      <c r="B294" s="14">
        <v>8484.643</v>
      </c>
    </row>
    <row r="295" spans="1:2" x14ac:dyDescent="0.25">
      <c r="A295" s="9">
        <v>303</v>
      </c>
      <c r="B295" s="14">
        <v>8513.5889999999999</v>
      </c>
    </row>
    <row r="296" spans="1:2" x14ac:dyDescent="0.25">
      <c r="A296" s="9">
        <v>304</v>
      </c>
      <c r="B296" s="14">
        <v>8542.5339999999997</v>
      </c>
    </row>
    <row r="297" spans="1:2" x14ac:dyDescent="0.25">
      <c r="A297" s="9">
        <v>305</v>
      </c>
      <c r="B297" s="14">
        <v>8571.4789999999994</v>
      </c>
    </row>
    <row r="298" spans="1:2" x14ac:dyDescent="0.25">
      <c r="A298" s="9">
        <v>306</v>
      </c>
      <c r="B298" s="14">
        <v>8600.4240000000009</v>
      </c>
    </row>
    <row r="299" spans="1:2" x14ac:dyDescent="0.25">
      <c r="A299" s="9">
        <v>307</v>
      </c>
      <c r="B299" s="14">
        <v>8629.3700000000008</v>
      </c>
    </row>
    <row r="300" spans="1:2" x14ac:dyDescent="0.25">
      <c r="A300" s="9">
        <v>308</v>
      </c>
      <c r="B300" s="14">
        <v>8658.3150000000005</v>
      </c>
    </row>
    <row r="301" spans="1:2" x14ac:dyDescent="0.25">
      <c r="A301" s="9">
        <v>309</v>
      </c>
      <c r="B301" s="14">
        <v>8687.26</v>
      </c>
    </row>
    <row r="302" spans="1:2" x14ac:dyDescent="0.25">
      <c r="A302" s="9">
        <v>310</v>
      </c>
      <c r="B302" s="14">
        <v>8716.2049999999999</v>
      </c>
    </row>
    <row r="303" spans="1:2" x14ac:dyDescent="0.25">
      <c r="A303" s="9">
        <v>311</v>
      </c>
      <c r="B303" s="14">
        <v>8745.1509999999998</v>
      </c>
    </row>
    <row r="304" spans="1:2" x14ac:dyDescent="0.25">
      <c r="A304" s="9">
        <v>312</v>
      </c>
      <c r="B304" s="14">
        <v>8774.0959999999995</v>
      </c>
    </row>
    <row r="305" spans="1:2" x14ac:dyDescent="0.25">
      <c r="A305" s="9">
        <v>313</v>
      </c>
      <c r="B305" s="14">
        <v>8803.0409999999993</v>
      </c>
    </row>
    <row r="306" spans="1:2" x14ac:dyDescent="0.25">
      <c r="A306" s="9">
        <v>314</v>
      </c>
      <c r="B306" s="14">
        <v>8831.9869999999992</v>
      </c>
    </row>
    <row r="307" spans="1:2" x14ac:dyDescent="0.25">
      <c r="A307" s="9">
        <v>315</v>
      </c>
      <c r="B307" s="14">
        <v>8860.9320000000007</v>
      </c>
    </row>
    <row r="308" spans="1:2" x14ac:dyDescent="0.25">
      <c r="A308" s="9">
        <v>316</v>
      </c>
      <c r="B308" s="14">
        <v>8889.8770000000004</v>
      </c>
    </row>
    <row r="309" spans="1:2" x14ac:dyDescent="0.25">
      <c r="A309" s="9">
        <v>317</v>
      </c>
      <c r="B309" s="14">
        <v>8918.8220000000001</v>
      </c>
    </row>
    <row r="310" spans="1:2" x14ac:dyDescent="0.25">
      <c r="A310" s="9">
        <v>318</v>
      </c>
      <c r="B310" s="14">
        <v>8947.768</v>
      </c>
    </row>
    <row r="311" spans="1:2" x14ac:dyDescent="0.25">
      <c r="A311" s="9">
        <v>319</v>
      </c>
      <c r="B311" s="14">
        <v>8976.7129999999997</v>
      </c>
    </row>
    <row r="312" spans="1:2" x14ac:dyDescent="0.25">
      <c r="A312" s="9">
        <v>320</v>
      </c>
      <c r="B312" s="14">
        <v>9005.6579999999994</v>
      </c>
    </row>
    <row r="313" spans="1:2" x14ac:dyDescent="0.25">
      <c r="A313" s="9">
        <v>321</v>
      </c>
      <c r="B313" s="14">
        <v>9034.6029999999992</v>
      </c>
    </row>
    <row r="314" spans="1:2" x14ac:dyDescent="0.25">
      <c r="A314" s="9">
        <v>322</v>
      </c>
      <c r="B314" s="14">
        <v>9063.5490000000009</v>
      </c>
    </row>
    <row r="315" spans="1:2" x14ac:dyDescent="0.25">
      <c r="A315" s="9">
        <v>323</v>
      </c>
      <c r="B315" s="14">
        <v>9092.4940000000006</v>
      </c>
    </row>
    <row r="316" spans="1:2" x14ac:dyDescent="0.25">
      <c r="A316" s="9">
        <v>324</v>
      </c>
      <c r="B316" s="14">
        <v>9121.4390000000003</v>
      </c>
    </row>
    <row r="317" spans="1:2" x14ac:dyDescent="0.25">
      <c r="A317" s="9">
        <v>325</v>
      </c>
      <c r="B317" s="14">
        <v>9150.384</v>
      </c>
    </row>
    <row r="318" spans="1:2" x14ac:dyDescent="0.25">
      <c r="A318" s="9">
        <v>326</v>
      </c>
      <c r="B318" s="14">
        <v>9179.33</v>
      </c>
    </row>
    <row r="319" spans="1:2" x14ac:dyDescent="0.25">
      <c r="A319" s="9">
        <v>327</v>
      </c>
      <c r="B319" s="14">
        <v>9208.2749999999996</v>
      </c>
    </row>
    <row r="320" spans="1:2" x14ac:dyDescent="0.25">
      <c r="A320" s="9">
        <v>328</v>
      </c>
      <c r="B320" s="14">
        <v>9237.2199999999993</v>
      </c>
    </row>
    <row r="321" spans="1:2" x14ac:dyDescent="0.25">
      <c r="A321" s="9">
        <v>329</v>
      </c>
      <c r="B321" s="14">
        <v>9266.1659999999993</v>
      </c>
    </row>
    <row r="322" spans="1:2" x14ac:dyDescent="0.25">
      <c r="A322" s="9">
        <v>330</v>
      </c>
      <c r="B322" s="14">
        <v>9295.1110000000008</v>
      </c>
    </row>
    <row r="323" spans="1:2" x14ac:dyDescent="0.25">
      <c r="A323" s="9">
        <v>331</v>
      </c>
      <c r="B323" s="14">
        <v>9324.0560000000005</v>
      </c>
    </row>
    <row r="324" spans="1:2" x14ac:dyDescent="0.25">
      <c r="A324" s="9">
        <v>332</v>
      </c>
      <c r="B324" s="14">
        <v>9353.0010000000002</v>
      </c>
    </row>
    <row r="325" spans="1:2" x14ac:dyDescent="0.25">
      <c r="A325" s="9">
        <v>333</v>
      </c>
      <c r="B325" s="14">
        <v>9381.9470000000001</v>
      </c>
    </row>
    <row r="326" spans="1:2" x14ac:dyDescent="0.25">
      <c r="A326" s="9">
        <v>334</v>
      </c>
      <c r="B326" s="14">
        <v>9410.8919999999998</v>
      </c>
    </row>
    <row r="327" spans="1:2" x14ac:dyDescent="0.25">
      <c r="A327" s="9">
        <v>335</v>
      </c>
      <c r="B327" s="14">
        <v>9439.8369999999995</v>
      </c>
    </row>
    <row r="328" spans="1:2" x14ac:dyDescent="0.25">
      <c r="A328" s="9">
        <v>336</v>
      </c>
      <c r="B328" s="14">
        <v>9468.7819999999992</v>
      </c>
    </row>
    <row r="329" spans="1:2" x14ac:dyDescent="0.25">
      <c r="A329" s="9">
        <v>337</v>
      </c>
      <c r="B329" s="14">
        <v>9497.7279999999992</v>
      </c>
    </row>
    <row r="330" spans="1:2" x14ac:dyDescent="0.25">
      <c r="A330" s="9">
        <v>338</v>
      </c>
      <c r="B330" s="14">
        <v>9526.6730000000007</v>
      </c>
    </row>
    <row r="331" spans="1:2" x14ac:dyDescent="0.25">
      <c r="A331" s="9">
        <v>339</v>
      </c>
      <c r="B331" s="14">
        <v>9555.6180000000004</v>
      </c>
    </row>
    <row r="332" spans="1:2" x14ac:dyDescent="0.25">
      <c r="A332" s="9">
        <v>340</v>
      </c>
      <c r="B332" s="14">
        <v>9584.5640000000003</v>
      </c>
    </row>
    <row r="333" spans="1:2" x14ac:dyDescent="0.25">
      <c r="A333" s="9">
        <v>341</v>
      </c>
      <c r="B333" s="14">
        <v>9613.509</v>
      </c>
    </row>
    <row r="334" spans="1:2" x14ac:dyDescent="0.25">
      <c r="A334" s="9">
        <v>342</v>
      </c>
      <c r="B334" s="14">
        <v>9642.4539999999997</v>
      </c>
    </row>
    <row r="335" spans="1:2" x14ac:dyDescent="0.25">
      <c r="A335" s="9">
        <v>343</v>
      </c>
      <c r="B335" s="14">
        <v>9671.3989999999994</v>
      </c>
    </row>
    <row r="336" spans="1:2" x14ac:dyDescent="0.25">
      <c r="A336" s="9">
        <v>344</v>
      </c>
      <c r="B336" s="14">
        <v>9700.3449999999993</v>
      </c>
    </row>
    <row r="337" spans="1:2" x14ac:dyDescent="0.25">
      <c r="A337" s="9">
        <v>345</v>
      </c>
      <c r="B337" s="14">
        <v>9729.2900000000009</v>
      </c>
    </row>
    <row r="338" spans="1:2" x14ac:dyDescent="0.25">
      <c r="A338" s="9">
        <v>346</v>
      </c>
      <c r="B338" s="14">
        <v>9758.2350000000006</v>
      </c>
    </row>
    <row r="339" spans="1:2" x14ac:dyDescent="0.25">
      <c r="A339" s="9">
        <v>347</v>
      </c>
      <c r="B339" s="14">
        <v>9787.18</v>
      </c>
    </row>
    <row r="340" spans="1:2" x14ac:dyDescent="0.25">
      <c r="A340" s="9">
        <v>348</v>
      </c>
      <c r="B340" s="14">
        <v>9816.1260000000002</v>
      </c>
    </row>
    <row r="341" spans="1:2" x14ac:dyDescent="0.25">
      <c r="A341" s="9">
        <v>349</v>
      </c>
      <c r="B341" s="14">
        <v>9845.0709999999999</v>
      </c>
    </row>
    <row r="342" spans="1:2" x14ac:dyDescent="0.25">
      <c r="A342" s="9">
        <v>350</v>
      </c>
      <c r="B342" s="14">
        <v>9874.0159999999996</v>
      </c>
    </row>
    <row r="343" spans="1:2" x14ac:dyDescent="0.25">
      <c r="A343" s="9">
        <v>351</v>
      </c>
      <c r="B343" s="14">
        <v>9902.9609999999993</v>
      </c>
    </row>
    <row r="344" spans="1:2" x14ac:dyDescent="0.25">
      <c r="A344" s="9">
        <v>352</v>
      </c>
      <c r="B344" s="14">
        <v>9931.9069999999992</v>
      </c>
    </row>
    <row r="345" spans="1:2" x14ac:dyDescent="0.25">
      <c r="A345" s="9">
        <v>353</v>
      </c>
      <c r="B345" s="14">
        <v>9960.8520000000008</v>
      </c>
    </row>
    <row r="346" spans="1:2" x14ac:dyDescent="0.25">
      <c r="A346" s="9">
        <v>354</v>
      </c>
      <c r="B346" s="14">
        <v>9989.7970000000005</v>
      </c>
    </row>
    <row r="347" spans="1:2" x14ac:dyDescent="0.25">
      <c r="A347" s="9">
        <v>355</v>
      </c>
      <c r="B347" s="14">
        <v>10018.743</v>
      </c>
    </row>
    <row r="348" spans="1:2" x14ac:dyDescent="0.25">
      <c r="A348" s="9">
        <v>356</v>
      </c>
      <c r="B348" s="14">
        <v>10047.688</v>
      </c>
    </row>
    <row r="349" spans="1:2" x14ac:dyDescent="0.25">
      <c r="A349" s="9">
        <v>357</v>
      </c>
      <c r="B349" s="14">
        <v>10076.633</v>
      </c>
    </row>
    <row r="350" spans="1:2" x14ac:dyDescent="0.25">
      <c r="A350" s="9">
        <v>358</v>
      </c>
      <c r="B350" s="14">
        <v>10105.578</v>
      </c>
    </row>
    <row r="351" spans="1:2" x14ac:dyDescent="0.25">
      <c r="A351" s="9">
        <v>359</v>
      </c>
      <c r="B351" s="14">
        <v>10134.523999999999</v>
      </c>
    </row>
    <row r="352" spans="1:2" x14ac:dyDescent="0.25">
      <c r="A352" s="9">
        <v>360</v>
      </c>
      <c r="B352" s="14">
        <v>10163.468999999999</v>
      </c>
    </row>
    <row r="353" spans="1:2" x14ac:dyDescent="0.25">
      <c r="A353" s="9">
        <v>361</v>
      </c>
      <c r="B353" s="14">
        <v>10192.414000000001</v>
      </c>
    </row>
    <row r="354" spans="1:2" x14ac:dyDescent="0.25">
      <c r="A354" s="9">
        <v>362</v>
      </c>
      <c r="B354" s="14">
        <v>10221.359</v>
      </c>
    </row>
    <row r="355" spans="1:2" x14ac:dyDescent="0.25">
      <c r="A355" s="9">
        <v>363</v>
      </c>
      <c r="B355" s="14">
        <v>10250.305</v>
      </c>
    </row>
    <row r="356" spans="1:2" x14ac:dyDescent="0.25">
      <c r="A356" s="9">
        <v>364</v>
      </c>
      <c r="B356" s="14">
        <v>10279.25</v>
      </c>
    </row>
    <row r="357" spans="1:2" x14ac:dyDescent="0.25">
      <c r="A357" s="9">
        <v>365</v>
      </c>
      <c r="B357" s="14">
        <v>10308.195</v>
      </c>
    </row>
    <row r="358" spans="1:2" x14ac:dyDescent="0.25">
      <c r="A358" s="9">
        <v>366</v>
      </c>
      <c r="B358" s="14">
        <v>10337.141</v>
      </c>
    </row>
    <row r="359" spans="1:2" x14ac:dyDescent="0.25">
      <c r="A359" s="9">
        <v>367</v>
      </c>
      <c r="B359" s="14">
        <v>10366.085999999999</v>
      </c>
    </row>
    <row r="360" spans="1:2" x14ac:dyDescent="0.25">
      <c r="A360" s="9">
        <v>368</v>
      </c>
      <c r="B360" s="14">
        <v>10395.031000000001</v>
      </c>
    </row>
    <row r="361" spans="1:2" x14ac:dyDescent="0.25">
      <c r="A361" s="9">
        <v>369</v>
      </c>
      <c r="B361" s="14">
        <v>10423.976000000001</v>
      </c>
    </row>
    <row r="362" spans="1:2" x14ac:dyDescent="0.25">
      <c r="A362" s="9">
        <v>370</v>
      </c>
      <c r="B362" s="14">
        <v>10452.922</v>
      </c>
    </row>
    <row r="363" spans="1:2" x14ac:dyDescent="0.25">
      <c r="A363" s="9">
        <v>371</v>
      </c>
      <c r="B363" s="14">
        <v>10481.867</v>
      </c>
    </row>
    <row r="364" spans="1:2" x14ac:dyDescent="0.25">
      <c r="A364" s="9">
        <v>372</v>
      </c>
      <c r="B364" s="14">
        <v>10510.812</v>
      </c>
    </row>
    <row r="365" spans="1:2" x14ac:dyDescent="0.25">
      <c r="A365" s="9">
        <v>373</v>
      </c>
      <c r="B365" s="14">
        <v>10539.757</v>
      </c>
    </row>
    <row r="366" spans="1:2" x14ac:dyDescent="0.25">
      <c r="A366" s="9">
        <v>374</v>
      </c>
      <c r="B366" s="14">
        <v>10568.703</v>
      </c>
    </row>
    <row r="367" spans="1:2" x14ac:dyDescent="0.25">
      <c r="A367" s="9">
        <v>375</v>
      </c>
      <c r="B367" s="14">
        <v>10597.647999999999</v>
      </c>
    </row>
    <row r="368" spans="1:2" x14ac:dyDescent="0.25">
      <c r="A368" s="9">
        <v>376</v>
      </c>
      <c r="B368" s="14">
        <v>10626.593000000001</v>
      </c>
    </row>
    <row r="369" spans="1:2" x14ac:dyDescent="0.25">
      <c r="A369" s="9">
        <v>377</v>
      </c>
      <c r="B369" s="14">
        <v>10655.539000000001</v>
      </c>
    </row>
    <row r="370" spans="1:2" x14ac:dyDescent="0.25">
      <c r="A370" s="9">
        <v>378</v>
      </c>
      <c r="B370" s="14">
        <v>10684.484</v>
      </c>
    </row>
    <row r="371" spans="1:2" x14ac:dyDescent="0.25">
      <c r="A371" s="9">
        <v>379</v>
      </c>
      <c r="B371" s="14">
        <v>10713.429</v>
      </c>
    </row>
    <row r="372" spans="1:2" x14ac:dyDescent="0.25">
      <c r="A372" s="9">
        <v>380</v>
      </c>
      <c r="B372" s="14">
        <v>10742.374</v>
      </c>
    </row>
    <row r="373" spans="1:2" x14ac:dyDescent="0.25">
      <c r="A373" s="9">
        <v>381</v>
      </c>
      <c r="B373" s="14">
        <v>10771.32</v>
      </c>
    </row>
    <row r="374" spans="1:2" x14ac:dyDescent="0.25">
      <c r="A374" s="9">
        <v>382</v>
      </c>
      <c r="B374" s="14">
        <v>10800.264999999999</v>
      </c>
    </row>
    <row r="375" spans="1:2" x14ac:dyDescent="0.25">
      <c r="A375" s="9">
        <v>383</v>
      </c>
      <c r="B375" s="14">
        <v>10829.21</v>
      </c>
    </row>
    <row r="376" spans="1:2" x14ac:dyDescent="0.25">
      <c r="A376" s="9">
        <v>384</v>
      </c>
      <c r="B376" s="14">
        <v>10858.155000000001</v>
      </c>
    </row>
    <row r="377" spans="1:2" x14ac:dyDescent="0.25">
      <c r="A377" s="9">
        <v>385</v>
      </c>
      <c r="B377" s="14">
        <v>10887.101000000001</v>
      </c>
    </row>
    <row r="378" spans="1:2" x14ac:dyDescent="0.25">
      <c r="A378" s="9">
        <v>386</v>
      </c>
      <c r="B378" s="14">
        <v>10916.046</v>
      </c>
    </row>
    <row r="379" spans="1:2" x14ac:dyDescent="0.25">
      <c r="A379" s="9">
        <v>387</v>
      </c>
      <c r="B379" s="14">
        <v>10944.991</v>
      </c>
    </row>
    <row r="380" spans="1:2" x14ac:dyDescent="0.25">
      <c r="A380" s="9">
        <v>388</v>
      </c>
      <c r="B380" s="14">
        <v>10973.936</v>
      </c>
    </row>
    <row r="381" spans="1:2" x14ac:dyDescent="0.25">
      <c r="A381" s="9">
        <v>389</v>
      </c>
      <c r="B381" s="14">
        <v>11002.882</v>
      </c>
    </row>
    <row r="382" spans="1:2" x14ac:dyDescent="0.25">
      <c r="A382" s="9">
        <v>390</v>
      </c>
      <c r="B382" s="14">
        <v>11031.826999999999</v>
      </c>
    </row>
    <row r="383" spans="1:2" x14ac:dyDescent="0.25">
      <c r="A383" s="9">
        <v>391</v>
      </c>
      <c r="B383" s="14">
        <v>11060.772000000001</v>
      </c>
    </row>
    <row r="384" spans="1:2" x14ac:dyDescent="0.25">
      <c r="A384" s="9">
        <v>392</v>
      </c>
      <c r="B384" s="14">
        <v>11089.718000000001</v>
      </c>
    </row>
    <row r="385" spans="1:2" x14ac:dyDescent="0.25">
      <c r="A385" s="9">
        <v>393</v>
      </c>
      <c r="B385" s="14">
        <v>11118.663</v>
      </c>
    </row>
    <row r="386" spans="1:2" x14ac:dyDescent="0.25">
      <c r="A386" s="9">
        <v>394</v>
      </c>
      <c r="B386" s="14">
        <v>11147.608</v>
      </c>
    </row>
    <row r="387" spans="1:2" x14ac:dyDescent="0.25">
      <c r="A387" s="9">
        <v>395</v>
      </c>
      <c r="B387" s="14">
        <v>11176.553</v>
      </c>
    </row>
    <row r="388" spans="1:2" x14ac:dyDescent="0.25">
      <c r="A388" s="9">
        <v>396</v>
      </c>
      <c r="B388" s="14">
        <v>11205.499</v>
      </c>
    </row>
    <row r="389" spans="1:2" x14ac:dyDescent="0.25">
      <c r="A389" s="9">
        <v>397</v>
      </c>
      <c r="B389" s="14">
        <v>11234.444</v>
      </c>
    </row>
    <row r="390" spans="1:2" x14ac:dyDescent="0.25">
      <c r="A390" s="9">
        <v>398</v>
      </c>
      <c r="B390" s="14">
        <v>11263.388999999999</v>
      </c>
    </row>
    <row r="391" spans="1:2" x14ac:dyDescent="0.25">
      <c r="A391" s="9">
        <v>399</v>
      </c>
      <c r="B391" s="14">
        <v>11292.334000000001</v>
      </c>
    </row>
    <row r="392" spans="1:2" x14ac:dyDescent="0.25">
      <c r="A392" s="9">
        <v>400</v>
      </c>
      <c r="B392" s="14">
        <v>11321.28</v>
      </c>
    </row>
    <row r="393" spans="1:2" x14ac:dyDescent="0.25">
      <c r="A393" s="9">
        <v>401</v>
      </c>
      <c r="B393" s="14">
        <v>11350.225</v>
      </c>
    </row>
    <row r="394" spans="1:2" x14ac:dyDescent="0.25">
      <c r="A394" s="9">
        <v>402</v>
      </c>
      <c r="B394" s="14">
        <v>11379.17</v>
      </c>
    </row>
    <row r="395" spans="1:2" x14ac:dyDescent="0.25">
      <c r="A395" s="9">
        <v>403</v>
      </c>
      <c r="B395" s="14">
        <v>11408.116</v>
      </c>
    </row>
    <row r="396" spans="1:2" x14ac:dyDescent="0.25">
      <c r="A396" s="9">
        <v>404</v>
      </c>
      <c r="B396" s="14">
        <v>11437.061</v>
      </c>
    </row>
    <row r="397" spans="1:2" x14ac:dyDescent="0.25">
      <c r="A397" s="9">
        <v>405</v>
      </c>
      <c r="B397" s="14">
        <v>11466.005999999999</v>
      </c>
    </row>
    <row r="398" spans="1:2" x14ac:dyDescent="0.25">
      <c r="A398" s="9">
        <v>406</v>
      </c>
      <c r="B398" s="14">
        <v>11494.950999999999</v>
      </c>
    </row>
    <row r="399" spans="1:2" x14ac:dyDescent="0.25">
      <c r="A399" s="9">
        <v>407</v>
      </c>
      <c r="B399" s="14">
        <v>11523.897000000001</v>
      </c>
    </row>
    <row r="400" spans="1:2" x14ac:dyDescent="0.25">
      <c r="A400" s="9">
        <v>408</v>
      </c>
      <c r="B400" s="14">
        <v>11552.842000000001</v>
      </c>
    </row>
    <row r="401" spans="1:2" x14ac:dyDescent="0.25">
      <c r="A401" s="9">
        <v>409</v>
      </c>
      <c r="B401" s="14">
        <v>11581.787</v>
      </c>
    </row>
    <row r="402" spans="1:2" x14ac:dyDescent="0.25">
      <c r="A402" s="9">
        <v>410</v>
      </c>
      <c r="B402" s="14">
        <v>11610.732</v>
      </c>
    </row>
    <row r="403" spans="1:2" x14ac:dyDescent="0.25">
      <c r="A403" s="9">
        <v>411</v>
      </c>
      <c r="B403" s="14">
        <v>11639.678</v>
      </c>
    </row>
    <row r="404" spans="1:2" x14ac:dyDescent="0.25">
      <c r="A404" s="9">
        <v>412</v>
      </c>
      <c r="B404" s="14">
        <v>11668.623</v>
      </c>
    </row>
    <row r="405" spans="1:2" x14ac:dyDescent="0.25">
      <c r="A405" s="9">
        <v>413</v>
      </c>
      <c r="B405" s="14">
        <v>11697.567999999999</v>
      </c>
    </row>
    <row r="406" spans="1:2" x14ac:dyDescent="0.25">
      <c r="A406" s="9">
        <v>414</v>
      </c>
      <c r="B406" s="14">
        <v>11726.513000000001</v>
      </c>
    </row>
    <row r="407" spans="1:2" x14ac:dyDescent="0.25">
      <c r="A407" s="9">
        <v>415</v>
      </c>
      <c r="B407" s="14">
        <v>11755.459000000001</v>
      </c>
    </row>
    <row r="408" spans="1:2" x14ac:dyDescent="0.25">
      <c r="A408" s="9">
        <v>416</v>
      </c>
      <c r="B408" s="14">
        <v>11784.404</v>
      </c>
    </row>
    <row r="409" spans="1:2" x14ac:dyDescent="0.25">
      <c r="A409" s="9">
        <v>417</v>
      </c>
      <c r="B409" s="14">
        <v>11813.349</v>
      </c>
    </row>
    <row r="410" spans="1:2" x14ac:dyDescent="0.25">
      <c r="A410" s="9">
        <v>418</v>
      </c>
      <c r="B410" s="14">
        <v>11842.295</v>
      </c>
    </row>
    <row r="411" spans="1:2" x14ac:dyDescent="0.25">
      <c r="A411" s="9">
        <v>419</v>
      </c>
      <c r="B411" s="14">
        <v>11871.24</v>
      </c>
    </row>
    <row r="412" spans="1:2" x14ac:dyDescent="0.25">
      <c r="A412" s="9">
        <v>420</v>
      </c>
      <c r="B412" s="14">
        <v>11900.184999999999</v>
      </c>
    </row>
    <row r="413" spans="1:2" x14ac:dyDescent="0.25">
      <c r="A413" s="9">
        <v>421</v>
      </c>
      <c r="B413" s="14">
        <v>11929.13</v>
      </c>
    </row>
    <row r="414" spans="1:2" x14ac:dyDescent="0.25">
      <c r="A414" s="9">
        <v>422</v>
      </c>
      <c r="B414" s="14">
        <v>11958.075999999999</v>
      </c>
    </row>
    <row r="415" spans="1:2" x14ac:dyDescent="0.25">
      <c r="A415" s="9">
        <v>423</v>
      </c>
      <c r="B415" s="14">
        <v>11987.021000000001</v>
      </c>
    </row>
    <row r="416" spans="1:2" x14ac:dyDescent="0.25">
      <c r="A416" s="9">
        <v>424</v>
      </c>
      <c r="B416" s="14">
        <v>12015.966</v>
      </c>
    </row>
    <row r="417" spans="1:2" x14ac:dyDescent="0.25">
      <c r="A417" s="9">
        <v>425</v>
      </c>
      <c r="B417" s="14">
        <v>12044.911</v>
      </c>
    </row>
    <row r="418" spans="1:2" x14ac:dyDescent="0.25">
      <c r="A418" s="9">
        <v>426</v>
      </c>
      <c r="B418" s="14">
        <v>12073.857</v>
      </c>
    </row>
    <row r="419" spans="1:2" x14ac:dyDescent="0.25">
      <c r="A419" s="9">
        <v>427</v>
      </c>
      <c r="B419" s="14">
        <v>12102.802</v>
      </c>
    </row>
    <row r="420" spans="1:2" x14ac:dyDescent="0.25">
      <c r="A420" s="9">
        <v>428</v>
      </c>
      <c r="B420" s="14">
        <v>12131.746999999999</v>
      </c>
    </row>
    <row r="421" spans="1:2" x14ac:dyDescent="0.25">
      <c r="A421" s="9">
        <v>429</v>
      </c>
      <c r="B421" s="14">
        <v>12160.692999999999</v>
      </c>
    </row>
    <row r="422" spans="1:2" x14ac:dyDescent="0.25">
      <c r="A422" s="9">
        <v>430</v>
      </c>
      <c r="B422" s="14">
        <v>12189.638000000001</v>
      </c>
    </row>
    <row r="423" spans="1:2" x14ac:dyDescent="0.25">
      <c r="A423" s="9">
        <v>431</v>
      </c>
      <c r="B423" s="14">
        <v>12218.583000000001</v>
      </c>
    </row>
    <row r="424" spans="1:2" x14ac:dyDescent="0.25">
      <c r="A424" s="9">
        <v>432</v>
      </c>
      <c r="B424" s="14">
        <v>12247.528</v>
      </c>
    </row>
    <row r="425" spans="1:2" x14ac:dyDescent="0.25">
      <c r="A425" s="9">
        <v>433</v>
      </c>
      <c r="B425" s="14">
        <v>12276.474</v>
      </c>
    </row>
    <row r="426" spans="1:2" x14ac:dyDescent="0.25">
      <c r="A426" s="9">
        <v>434</v>
      </c>
      <c r="B426" s="14">
        <v>12305.419</v>
      </c>
    </row>
    <row r="427" spans="1:2" x14ac:dyDescent="0.25">
      <c r="A427" s="9">
        <v>435</v>
      </c>
      <c r="B427" s="14">
        <v>12334.364</v>
      </c>
    </row>
    <row r="428" spans="1:2" x14ac:dyDescent="0.25">
      <c r="A428" s="9">
        <v>436</v>
      </c>
      <c r="B428" s="14">
        <v>12363.308999999999</v>
      </c>
    </row>
    <row r="429" spans="1:2" x14ac:dyDescent="0.25">
      <c r="A429" s="9">
        <v>437</v>
      </c>
      <c r="B429" s="14">
        <v>12392.254999999999</v>
      </c>
    </row>
    <row r="430" spans="1:2" x14ac:dyDescent="0.25">
      <c r="A430" s="9">
        <v>438</v>
      </c>
      <c r="B430" s="14">
        <v>12421.2</v>
      </c>
    </row>
    <row r="431" spans="1:2" x14ac:dyDescent="0.25">
      <c r="A431" s="9">
        <v>439</v>
      </c>
      <c r="B431" s="14">
        <v>12450.145</v>
      </c>
    </row>
    <row r="432" spans="1:2" x14ac:dyDescent="0.25">
      <c r="A432" s="9">
        <v>440</v>
      </c>
      <c r="B432" s="14">
        <v>12479.09</v>
      </c>
    </row>
    <row r="433" spans="1:2" x14ac:dyDescent="0.25">
      <c r="A433" s="9">
        <v>441</v>
      </c>
      <c r="B433" s="14">
        <v>12508.036</v>
      </c>
    </row>
    <row r="434" spans="1:2" x14ac:dyDescent="0.25">
      <c r="A434" s="9">
        <v>442</v>
      </c>
      <c r="B434" s="14">
        <v>12536.981</v>
      </c>
    </row>
    <row r="435" spans="1:2" x14ac:dyDescent="0.25">
      <c r="A435" s="9">
        <v>443</v>
      </c>
      <c r="B435" s="14">
        <v>12565.925999999999</v>
      </c>
    </row>
    <row r="436" spans="1:2" x14ac:dyDescent="0.25">
      <c r="A436" s="9">
        <v>444</v>
      </c>
      <c r="B436" s="14">
        <v>12594.871999999999</v>
      </c>
    </row>
    <row r="437" spans="1:2" x14ac:dyDescent="0.25">
      <c r="A437" s="9">
        <v>445</v>
      </c>
      <c r="B437" s="14">
        <v>12623.816999999999</v>
      </c>
    </row>
    <row r="438" spans="1:2" x14ac:dyDescent="0.25">
      <c r="A438" s="9">
        <v>446</v>
      </c>
      <c r="B438" s="14">
        <v>12652.762000000001</v>
      </c>
    </row>
    <row r="439" spans="1:2" x14ac:dyDescent="0.25">
      <c r="A439" s="9">
        <v>447</v>
      </c>
      <c r="B439" s="14">
        <v>12681.707</v>
      </c>
    </row>
    <row r="440" spans="1:2" x14ac:dyDescent="0.25">
      <c r="A440" s="9">
        <v>448</v>
      </c>
      <c r="B440" s="14">
        <v>12710.654</v>
      </c>
    </row>
    <row r="441" spans="1:2" x14ac:dyDescent="0.25">
      <c r="A441" s="9">
        <v>449</v>
      </c>
      <c r="B441" s="14">
        <v>12739.609</v>
      </c>
    </row>
    <row r="442" spans="1:2" x14ac:dyDescent="0.25">
      <c r="A442" s="9">
        <v>450</v>
      </c>
      <c r="B442" s="14">
        <v>12768.563</v>
      </c>
    </row>
    <row r="443" spans="1:2" x14ac:dyDescent="0.25">
      <c r="A443" s="9">
        <v>451</v>
      </c>
      <c r="B443" s="14">
        <v>12797.517</v>
      </c>
    </row>
    <row r="444" spans="1:2" x14ac:dyDescent="0.25">
      <c r="A444" s="9">
        <v>452</v>
      </c>
      <c r="B444" s="14">
        <v>12826.471</v>
      </c>
    </row>
    <row r="445" spans="1:2" x14ac:dyDescent="0.25">
      <c r="A445" s="9">
        <v>453</v>
      </c>
      <c r="B445" s="14">
        <v>12855.424999999999</v>
      </c>
    </row>
    <row r="446" spans="1:2" x14ac:dyDescent="0.25">
      <c r="A446" s="9">
        <v>454</v>
      </c>
      <c r="B446" s="14">
        <v>12884.379000000001</v>
      </c>
    </row>
    <row r="447" spans="1:2" x14ac:dyDescent="0.25">
      <c r="A447" s="9">
        <v>455</v>
      </c>
      <c r="B447" s="14">
        <v>12913.333000000001</v>
      </c>
    </row>
    <row r="448" spans="1:2" x14ac:dyDescent="0.25">
      <c r="A448" s="9">
        <v>456</v>
      </c>
      <c r="B448" s="14">
        <v>12942.287</v>
      </c>
    </row>
    <row r="449" spans="1:2" x14ac:dyDescent="0.25">
      <c r="A449" s="9">
        <v>457</v>
      </c>
      <c r="B449" s="14">
        <v>12971.242</v>
      </c>
    </row>
    <row r="450" spans="1:2" x14ac:dyDescent="0.25">
      <c r="A450" s="9">
        <v>458</v>
      </c>
      <c r="B450" s="14">
        <v>13000.196</v>
      </c>
    </row>
    <row r="451" spans="1:2" x14ac:dyDescent="0.25">
      <c r="A451" s="9">
        <v>459</v>
      </c>
      <c r="B451" s="14">
        <v>13029.15</v>
      </c>
    </row>
    <row r="452" spans="1:2" x14ac:dyDescent="0.25">
      <c r="A452" s="9">
        <v>460</v>
      </c>
      <c r="B452" s="14">
        <v>13058.103999999999</v>
      </c>
    </row>
    <row r="453" spans="1:2" x14ac:dyDescent="0.25">
      <c r="A453" s="9">
        <v>461</v>
      </c>
      <c r="B453" s="14">
        <v>13087.058000000001</v>
      </c>
    </row>
    <row r="454" spans="1:2" x14ac:dyDescent="0.25">
      <c r="A454" s="9">
        <v>462</v>
      </c>
      <c r="B454" s="14">
        <v>13116.012000000001</v>
      </c>
    </row>
    <row r="455" spans="1:2" x14ac:dyDescent="0.25">
      <c r="A455" s="9">
        <v>463</v>
      </c>
      <c r="B455" s="14">
        <v>13144.966</v>
      </c>
    </row>
    <row r="456" spans="1:2" x14ac:dyDescent="0.25">
      <c r="A456" s="9">
        <v>464</v>
      </c>
      <c r="B456" s="14">
        <v>13173.92</v>
      </c>
    </row>
    <row r="457" spans="1:2" x14ac:dyDescent="0.25">
      <c r="A457" s="9">
        <v>465</v>
      </c>
      <c r="B457" s="14">
        <v>13202.874</v>
      </c>
    </row>
    <row r="458" spans="1:2" x14ac:dyDescent="0.25">
      <c r="A458" s="9">
        <v>466</v>
      </c>
      <c r="B458" s="14">
        <v>13231.829</v>
      </c>
    </row>
    <row r="459" spans="1:2" x14ac:dyDescent="0.25">
      <c r="A459" s="9">
        <v>467</v>
      </c>
      <c r="B459" s="14">
        <v>13260.782999999999</v>
      </c>
    </row>
    <row r="460" spans="1:2" x14ac:dyDescent="0.25">
      <c r="A460" s="9">
        <v>468</v>
      </c>
      <c r="B460" s="14">
        <v>13289.736999999999</v>
      </c>
    </row>
    <row r="461" spans="1:2" x14ac:dyDescent="0.25">
      <c r="A461" s="9">
        <v>469</v>
      </c>
      <c r="B461" s="14">
        <v>13318.691000000001</v>
      </c>
    </row>
    <row r="462" spans="1:2" x14ac:dyDescent="0.25">
      <c r="A462" s="9">
        <v>470</v>
      </c>
      <c r="B462" s="14">
        <v>13347.645</v>
      </c>
    </row>
    <row r="463" spans="1:2" x14ac:dyDescent="0.25">
      <c r="A463" s="9">
        <v>471</v>
      </c>
      <c r="B463" s="14">
        <v>13376.599</v>
      </c>
    </row>
    <row r="464" spans="1:2" x14ac:dyDescent="0.25">
      <c r="A464" s="9">
        <v>472</v>
      </c>
      <c r="B464" s="14">
        <v>13405.553</v>
      </c>
    </row>
    <row r="465" spans="1:2" x14ac:dyDescent="0.25">
      <c r="A465" s="9">
        <v>473</v>
      </c>
      <c r="B465" s="14">
        <v>13434.507</v>
      </c>
    </row>
    <row r="466" spans="1:2" x14ac:dyDescent="0.25">
      <c r="A466" s="9">
        <v>474</v>
      </c>
      <c r="B466" s="14">
        <v>13463.462</v>
      </c>
    </row>
    <row r="467" spans="1:2" x14ac:dyDescent="0.25">
      <c r="A467" s="9">
        <v>475</v>
      </c>
      <c r="B467" s="14">
        <v>13492.415999999999</v>
      </c>
    </row>
    <row r="468" spans="1:2" x14ac:dyDescent="0.25">
      <c r="A468" s="9">
        <v>476</v>
      </c>
      <c r="B468" s="14">
        <v>13521.37</v>
      </c>
    </row>
    <row r="469" spans="1:2" x14ac:dyDescent="0.25">
      <c r="A469" s="9">
        <v>477</v>
      </c>
      <c r="B469" s="14">
        <v>13550.324000000001</v>
      </c>
    </row>
    <row r="470" spans="1:2" x14ac:dyDescent="0.25">
      <c r="A470" s="9">
        <v>478</v>
      </c>
      <c r="B470" s="14">
        <v>13579.278</v>
      </c>
    </row>
    <row r="471" spans="1:2" x14ac:dyDescent="0.25">
      <c r="A471" s="9">
        <v>479</v>
      </c>
      <c r="B471" s="14">
        <v>13608.232</v>
      </c>
    </row>
    <row r="472" spans="1:2" x14ac:dyDescent="0.25">
      <c r="A472" s="9">
        <v>480</v>
      </c>
      <c r="B472" s="14">
        <v>13637.186</v>
      </c>
    </row>
    <row r="473" spans="1:2" x14ac:dyDescent="0.25">
      <c r="A473" s="9">
        <v>481</v>
      </c>
      <c r="B473" s="14">
        <v>13666.14</v>
      </c>
    </row>
    <row r="474" spans="1:2" x14ac:dyDescent="0.25">
      <c r="A474" s="9">
        <v>482</v>
      </c>
      <c r="B474" s="14">
        <v>13695.094999999999</v>
      </c>
    </row>
    <row r="475" spans="1:2" x14ac:dyDescent="0.25">
      <c r="A475" s="9">
        <v>483</v>
      </c>
      <c r="B475" s="14">
        <v>13724.049000000001</v>
      </c>
    </row>
    <row r="476" spans="1:2" x14ac:dyDescent="0.25">
      <c r="A476" s="9">
        <v>484</v>
      </c>
      <c r="B476" s="14">
        <v>13753.003000000001</v>
      </c>
    </row>
    <row r="477" spans="1:2" x14ac:dyDescent="0.25">
      <c r="A477" s="9">
        <v>485</v>
      </c>
      <c r="B477" s="14">
        <v>13781.957</v>
      </c>
    </row>
    <row r="478" spans="1:2" x14ac:dyDescent="0.25">
      <c r="A478" s="9">
        <v>486</v>
      </c>
      <c r="B478" s="14">
        <v>13810.911</v>
      </c>
    </row>
    <row r="479" spans="1:2" x14ac:dyDescent="0.25">
      <c r="A479" s="9">
        <v>487</v>
      </c>
      <c r="B479" s="14">
        <v>13839.865</v>
      </c>
    </row>
    <row r="480" spans="1:2" x14ac:dyDescent="0.25">
      <c r="A480" s="9">
        <v>488</v>
      </c>
      <c r="B480" s="14">
        <v>13868.819</v>
      </c>
    </row>
    <row r="481" spans="1:2" x14ac:dyDescent="0.25">
      <c r="A481" s="9">
        <v>489</v>
      </c>
      <c r="B481" s="14">
        <v>13897.772999999999</v>
      </c>
    </row>
    <row r="482" spans="1:2" x14ac:dyDescent="0.25">
      <c r="A482" s="9">
        <v>490</v>
      </c>
      <c r="B482" s="14">
        <v>13926.727999999999</v>
      </c>
    </row>
    <row r="483" spans="1:2" x14ac:dyDescent="0.25">
      <c r="A483" s="9">
        <v>491</v>
      </c>
      <c r="B483" s="14">
        <v>13955.682000000001</v>
      </c>
    </row>
    <row r="484" spans="1:2" x14ac:dyDescent="0.25">
      <c r="A484" s="9">
        <v>492</v>
      </c>
      <c r="B484" s="14">
        <v>13984.636</v>
      </c>
    </row>
    <row r="485" spans="1:2" x14ac:dyDescent="0.25">
      <c r="A485" s="9">
        <v>493</v>
      </c>
      <c r="B485" s="14">
        <v>14013.59</v>
      </c>
    </row>
    <row r="486" spans="1:2" x14ac:dyDescent="0.25">
      <c r="A486" s="9">
        <v>494</v>
      </c>
      <c r="B486" s="14">
        <v>14042.544</v>
      </c>
    </row>
    <row r="487" spans="1:2" x14ac:dyDescent="0.25">
      <c r="A487" s="9">
        <v>495</v>
      </c>
      <c r="B487" s="14">
        <v>14071.498</v>
      </c>
    </row>
    <row r="488" spans="1:2" x14ac:dyDescent="0.25">
      <c r="A488" s="9">
        <v>496</v>
      </c>
      <c r="B488" s="14">
        <v>14100.451999999999</v>
      </c>
    </row>
    <row r="489" spans="1:2" x14ac:dyDescent="0.25">
      <c r="A489" s="9">
        <v>497</v>
      </c>
      <c r="B489" s="14">
        <v>14129.406000000001</v>
      </c>
    </row>
    <row r="490" spans="1:2" x14ac:dyDescent="0.25">
      <c r="A490" s="9">
        <v>498</v>
      </c>
      <c r="B490" s="14">
        <v>14158.361000000001</v>
      </c>
    </row>
    <row r="491" spans="1:2" x14ac:dyDescent="0.25">
      <c r="A491" s="9">
        <v>499</v>
      </c>
      <c r="B491" s="14">
        <v>14187.315000000001</v>
      </c>
    </row>
    <row r="492" spans="1:2" x14ac:dyDescent="0.25">
      <c r="A492" s="9">
        <v>500</v>
      </c>
      <c r="B492" s="14">
        <v>14216.269</v>
      </c>
    </row>
    <row r="493" spans="1:2" x14ac:dyDescent="0.25">
      <c r="A493" s="9">
        <v>501</v>
      </c>
      <c r="B493" s="14">
        <v>14245.223</v>
      </c>
    </row>
    <row r="494" spans="1:2" x14ac:dyDescent="0.25">
      <c r="A494" s="9">
        <v>502</v>
      </c>
      <c r="B494" s="14">
        <v>14274.177</v>
      </c>
    </row>
    <row r="495" spans="1:2" x14ac:dyDescent="0.25">
      <c r="A495" s="9">
        <v>503</v>
      </c>
      <c r="B495" s="14">
        <v>14303.130999999999</v>
      </c>
    </row>
    <row r="496" spans="1:2" x14ac:dyDescent="0.25">
      <c r="A496" s="9">
        <v>504</v>
      </c>
      <c r="B496" s="14">
        <v>14332.084999999999</v>
      </c>
    </row>
    <row r="497" spans="1:2" x14ac:dyDescent="0.25">
      <c r="A497" s="9">
        <v>505</v>
      </c>
      <c r="B497" s="14">
        <v>14361.039000000001</v>
      </c>
    </row>
    <row r="498" spans="1:2" x14ac:dyDescent="0.25">
      <c r="A498" s="9">
        <v>506</v>
      </c>
      <c r="B498" s="14">
        <v>14389.994000000001</v>
      </c>
    </row>
    <row r="499" spans="1:2" x14ac:dyDescent="0.25">
      <c r="A499" s="9">
        <v>507</v>
      </c>
      <c r="B499" s="14">
        <v>14418.948</v>
      </c>
    </row>
    <row r="500" spans="1:2" x14ac:dyDescent="0.25">
      <c r="A500" s="9">
        <v>508</v>
      </c>
      <c r="B500" s="14">
        <v>14447.902</v>
      </c>
    </row>
    <row r="501" spans="1:2" x14ac:dyDescent="0.25">
      <c r="A501" s="9">
        <v>509</v>
      </c>
      <c r="B501" s="14">
        <v>14476.856</v>
      </c>
    </row>
    <row r="502" spans="1:2" x14ac:dyDescent="0.25">
      <c r="A502" s="9">
        <v>510</v>
      </c>
      <c r="B502" s="14">
        <v>14505.81</v>
      </c>
    </row>
    <row r="503" spans="1:2" x14ac:dyDescent="0.25">
      <c r="A503" s="9">
        <v>511</v>
      </c>
      <c r="B503" s="14">
        <v>14534.763999999999</v>
      </c>
    </row>
    <row r="504" spans="1:2" x14ac:dyDescent="0.25">
      <c r="A504" s="9">
        <v>512</v>
      </c>
      <c r="B504" s="14">
        <v>14563.718000000001</v>
      </c>
    </row>
    <row r="505" spans="1:2" x14ac:dyDescent="0.25">
      <c r="A505" s="9">
        <v>513</v>
      </c>
      <c r="B505" s="14">
        <v>14592.672</v>
      </c>
    </row>
    <row r="506" spans="1:2" x14ac:dyDescent="0.25">
      <c r="A506" s="9">
        <v>514</v>
      </c>
      <c r="B506" s="14">
        <v>14621.626</v>
      </c>
    </row>
    <row r="507" spans="1:2" x14ac:dyDescent="0.25">
      <c r="A507" s="9">
        <v>515</v>
      </c>
      <c r="B507" s="14">
        <v>14650.581</v>
      </c>
    </row>
    <row r="508" spans="1:2" x14ac:dyDescent="0.25">
      <c r="A508" s="9">
        <v>516</v>
      </c>
      <c r="B508" s="14">
        <v>14679.535</v>
      </c>
    </row>
    <row r="509" spans="1:2" x14ac:dyDescent="0.25">
      <c r="A509" s="9">
        <v>517</v>
      </c>
      <c r="B509" s="14">
        <v>14708.489</v>
      </c>
    </row>
    <row r="510" spans="1:2" x14ac:dyDescent="0.25">
      <c r="A510" s="9">
        <v>518</v>
      </c>
      <c r="B510" s="14">
        <v>14737.442999999999</v>
      </c>
    </row>
    <row r="511" spans="1:2" x14ac:dyDescent="0.25">
      <c r="A511" s="9">
        <v>519</v>
      </c>
      <c r="B511" s="14">
        <v>14766.397000000001</v>
      </c>
    </row>
    <row r="512" spans="1:2" x14ac:dyDescent="0.25">
      <c r="A512" s="9">
        <v>520</v>
      </c>
      <c r="B512" s="14">
        <v>14795.351000000001</v>
      </c>
    </row>
    <row r="513" spans="1:2" x14ac:dyDescent="0.25">
      <c r="A513" s="9">
        <v>521</v>
      </c>
      <c r="B513" s="14">
        <v>14824.305</v>
      </c>
    </row>
    <row r="514" spans="1:2" x14ac:dyDescent="0.25">
      <c r="A514" s="9">
        <v>522</v>
      </c>
      <c r="B514" s="14">
        <v>14853.259</v>
      </c>
    </row>
    <row r="515" spans="1:2" x14ac:dyDescent="0.25">
      <c r="A515" s="9">
        <v>523</v>
      </c>
      <c r="B515" s="14">
        <v>14882.214</v>
      </c>
    </row>
    <row r="516" spans="1:2" x14ac:dyDescent="0.25">
      <c r="A516" s="9">
        <v>524</v>
      </c>
      <c r="B516" s="14">
        <v>14911.168</v>
      </c>
    </row>
    <row r="517" spans="1:2" x14ac:dyDescent="0.25">
      <c r="A517" s="9">
        <v>525</v>
      </c>
      <c r="B517" s="14">
        <v>14940.121999999999</v>
      </c>
    </row>
    <row r="518" spans="1:2" x14ac:dyDescent="0.25">
      <c r="A518" s="9">
        <v>526</v>
      </c>
      <c r="B518" s="14">
        <v>14969.075999999999</v>
      </c>
    </row>
    <row r="519" spans="1:2" x14ac:dyDescent="0.25">
      <c r="A519" s="9">
        <v>527</v>
      </c>
      <c r="B519" s="14">
        <v>14998.03</v>
      </c>
    </row>
    <row r="520" spans="1:2" x14ac:dyDescent="0.25">
      <c r="A520" s="9">
        <v>528</v>
      </c>
      <c r="B520" s="14">
        <v>15026.984</v>
      </c>
    </row>
    <row r="521" spans="1:2" x14ac:dyDescent="0.25">
      <c r="A521" s="9">
        <v>529</v>
      </c>
      <c r="B521" s="14">
        <v>15055.938</v>
      </c>
    </row>
    <row r="522" spans="1:2" x14ac:dyDescent="0.25">
      <c r="A522" s="9">
        <v>530</v>
      </c>
      <c r="B522" s="14">
        <v>15084.892</v>
      </c>
    </row>
    <row r="523" spans="1:2" x14ac:dyDescent="0.25">
      <c r="A523" s="9">
        <v>531</v>
      </c>
      <c r="B523" s="14">
        <v>15113.847</v>
      </c>
    </row>
    <row r="524" spans="1:2" x14ac:dyDescent="0.25">
      <c r="A524" s="9">
        <v>532</v>
      </c>
      <c r="B524" s="14">
        <v>15142.800999999999</v>
      </c>
    </row>
    <row r="525" spans="1:2" x14ac:dyDescent="0.25">
      <c r="A525" s="9">
        <v>533</v>
      </c>
      <c r="B525" s="14">
        <v>15171.754999999999</v>
      </c>
    </row>
    <row r="526" spans="1:2" x14ac:dyDescent="0.25">
      <c r="A526" s="9">
        <v>534</v>
      </c>
      <c r="B526" s="14">
        <v>15200.709000000001</v>
      </c>
    </row>
    <row r="527" spans="1:2" x14ac:dyDescent="0.25">
      <c r="A527" s="9">
        <v>535</v>
      </c>
      <c r="B527" s="14">
        <v>15229.663</v>
      </c>
    </row>
    <row r="528" spans="1:2" x14ac:dyDescent="0.25">
      <c r="A528" s="9">
        <v>536</v>
      </c>
      <c r="B528" s="14">
        <v>15258.617</v>
      </c>
    </row>
    <row r="529" spans="1:2" x14ac:dyDescent="0.25">
      <c r="A529" s="9">
        <v>537</v>
      </c>
      <c r="B529" s="14">
        <v>15287.571</v>
      </c>
    </row>
    <row r="530" spans="1:2" x14ac:dyDescent="0.25">
      <c r="A530" s="9">
        <v>538</v>
      </c>
      <c r="B530" s="14">
        <v>15316.525</v>
      </c>
    </row>
    <row r="531" spans="1:2" x14ac:dyDescent="0.25">
      <c r="A531" s="9">
        <v>539</v>
      </c>
      <c r="B531" s="14">
        <v>15345.48</v>
      </c>
    </row>
    <row r="532" spans="1:2" x14ac:dyDescent="0.25">
      <c r="A532" s="9">
        <v>540</v>
      </c>
      <c r="B532" s="14">
        <v>15374.433999999999</v>
      </c>
    </row>
    <row r="533" spans="1:2" x14ac:dyDescent="0.25">
      <c r="A533" s="9">
        <v>541</v>
      </c>
      <c r="B533" s="14">
        <v>15403.388000000001</v>
      </c>
    </row>
    <row r="534" spans="1:2" x14ac:dyDescent="0.25">
      <c r="A534" s="9">
        <v>542</v>
      </c>
      <c r="B534" s="14">
        <v>15432.342000000001</v>
      </c>
    </row>
    <row r="535" spans="1:2" x14ac:dyDescent="0.25">
      <c r="A535" s="9">
        <v>543</v>
      </c>
      <c r="B535" s="14">
        <v>15461.296</v>
      </c>
    </row>
    <row r="536" spans="1:2" x14ac:dyDescent="0.25">
      <c r="A536" s="9">
        <v>544</v>
      </c>
      <c r="B536" s="14">
        <v>15490.25</v>
      </c>
    </row>
    <row r="537" spans="1:2" x14ac:dyDescent="0.25">
      <c r="A537" s="9">
        <v>545</v>
      </c>
      <c r="B537" s="14">
        <v>15519.204</v>
      </c>
    </row>
    <row r="538" spans="1:2" x14ac:dyDescent="0.25">
      <c r="A538" s="9">
        <v>546</v>
      </c>
      <c r="B538" s="14">
        <v>15548.157999999999</v>
      </c>
    </row>
    <row r="539" spans="1:2" x14ac:dyDescent="0.25">
      <c r="A539" s="9">
        <v>547</v>
      </c>
      <c r="B539" s="14">
        <v>15577.112999999999</v>
      </c>
    </row>
    <row r="540" spans="1:2" x14ac:dyDescent="0.25">
      <c r="A540" s="9">
        <v>548</v>
      </c>
      <c r="B540" s="14">
        <v>15606.066999999999</v>
      </c>
    </row>
    <row r="541" spans="1:2" x14ac:dyDescent="0.25">
      <c r="A541" s="9">
        <v>549</v>
      </c>
      <c r="B541" s="14">
        <v>15635.021000000001</v>
      </c>
    </row>
    <row r="542" spans="1:2" x14ac:dyDescent="0.25">
      <c r="A542" s="9">
        <v>550</v>
      </c>
      <c r="B542" s="14">
        <v>15663.975</v>
      </c>
    </row>
    <row r="543" spans="1:2" x14ac:dyDescent="0.25">
      <c r="A543" s="9">
        <v>551</v>
      </c>
      <c r="B543" s="14">
        <v>15692.929</v>
      </c>
    </row>
    <row r="544" spans="1:2" x14ac:dyDescent="0.25">
      <c r="A544" s="9">
        <v>552</v>
      </c>
      <c r="B544" s="14">
        <v>15721.883</v>
      </c>
    </row>
    <row r="545" spans="1:2" x14ac:dyDescent="0.25">
      <c r="A545" s="9">
        <v>553</v>
      </c>
      <c r="B545" s="14">
        <v>15750.837</v>
      </c>
    </row>
    <row r="546" spans="1:2" x14ac:dyDescent="0.25">
      <c r="A546" s="9">
        <v>554</v>
      </c>
      <c r="B546" s="14">
        <v>15779.790999999999</v>
      </c>
    </row>
    <row r="547" spans="1:2" x14ac:dyDescent="0.25">
      <c r="A547" s="9">
        <v>555</v>
      </c>
      <c r="B547" s="14">
        <v>15808.745999999999</v>
      </c>
    </row>
    <row r="548" spans="1:2" x14ac:dyDescent="0.25">
      <c r="A548" s="9">
        <v>556</v>
      </c>
      <c r="B548" s="14">
        <v>15837.7</v>
      </c>
    </row>
    <row r="549" spans="1:2" x14ac:dyDescent="0.25">
      <c r="A549" s="9">
        <v>557</v>
      </c>
      <c r="B549" s="14">
        <v>15866.654</v>
      </c>
    </row>
    <row r="550" spans="1:2" x14ac:dyDescent="0.25">
      <c r="A550" s="9">
        <v>558</v>
      </c>
      <c r="B550" s="14">
        <v>15895.608</v>
      </c>
    </row>
    <row r="551" spans="1:2" x14ac:dyDescent="0.25">
      <c r="A551" s="9">
        <v>559</v>
      </c>
      <c r="B551" s="14">
        <v>15924.562</v>
      </c>
    </row>
    <row r="552" spans="1:2" x14ac:dyDescent="0.25">
      <c r="A552" s="9">
        <v>560</v>
      </c>
      <c r="B552" s="14">
        <v>15953.516</v>
      </c>
    </row>
    <row r="553" spans="1:2" x14ac:dyDescent="0.25">
      <c r="A553" s="9">
        <v>561</v>
      </c>
      <c r="B553" s="14">
        <v>15982.47</v>
      </c>
    </row>
    <row r="554" spans="1:2" x14ac:dyDescent="0.25">
      <c r="A554" s="9">
        <v>562</v>
      </c>
      <c r="B554" s="14">
        <v>16011.424000000001</v>
      </c>
    </row>
    <row r="555" spans="1:2" x14ac:dyDescent="0.25">
      <c r="A555" s="9">
        <v>563</v>
      </c>
      <c r="B555" s="14">
        <v>16040.379000000001</v>
      </c>
    </row>
    <row r="556" spans="1:2" x14ac:dyDescent="0.25">
      <c r="A556" s="9">
        <v>564</v>
      </c>
      <c r="B556" s="14">
        <v>16069.333000000001</v>
      </c>
    </row>
    <row r="557" spans="1:2" x14ac:dyDescent="0.25">
      <c r="A557" s="9">
        <v>565</v>
      </c>
      <c r="B557" s="14">
        <v>16098.287</v>
      </c>
    </row>
    <row r="558" spans="1:2" x14ac:dyDescent="0.25">
      <c r="A558" s="9">
        <v>566</v>
      </c>
      <c r="B558" s="14">
        <v>16127.241</v>
      </c>
    </row>
    <row r="559" spans="1:2" x14ac:dyDescent="0.25">
      <c r="A559" s="9">
        <v>567</v>
      </c>
      <c r="B559" s="14">
        <v>16156.195</v>
      </c>
    </row>
    <row r="560" spans="1:2" x14ac:dyDescent="0.25">
      <c r="A560" s="9">
        <v>568</v>
      </c>
      <c r="B560" s="14">
        <v>16185.148999999999</v>
      </c>
    </row>
    <row r="561" spans="1:2" x14ac:dyDescent="0.25">
      <c r="A561" s="9">
        <v>569</v>
      </c>
      <c r="B561" s="14">
        <v>16214.102999999999</v>
      </c>
    </row>
    <row r="562" spans="1:2" x14ac:dyDescent="0.25">
      <c r="A562" s="9">
        <v>570</v>
      </c>
      <c r="B562" s="14">
        <v>16243.057000000001</v>
      </c>
    </row>
    <row r="563" spans="1:2" x14ac:dyDescent="0.25">
      <c r="A563" s="9">
        <v>571</v>
      </c>
      <c r="B563" s="14">
        <v>16272.011</v>
      </c>
    </row>
    <row r="564" spans="1:2" x14ac:dyDescent="0.25">
      <c r="A564" s="9">
        <v>572</v>
      </c>
      <c r="B564" s="14">
        <v>16300.966</v>
      </c>
    </row>
    <row r="565" spans="1:2" x14ac:dyDescent="0.25">
      <c r="A565" s="9">
        <v>573</v>
      </c>
      <c r="B565" s="14">
        <v>16329.92</v>
      </c>
    </row>
    <row r="566" spans="1:2" x14ac:dyDescent="0.25">
      <c r="A566" s="9">
        <v>574</v>
      </c>
      <c r="B566" s="14">
        <v>16358.874</v>
      </c>
    </row>
    <row r="567" spans="1:2" x14ac:dyDescent="0.25">
      <c r="A567" s="9">
        <v>575</v>
      </c>
      <c r="B567" s="14">
        <v>16387.828000000001</v>
      </c>
    </row>
    <row r="568" spans="1:2" x14ac:dyDescent="0.25">
      <c r="A568" s="9">
        <v>576</v>
      </c>
      <c r="B568" s="14">
        <v>16416.781999999999</v>
      </c>
    </row>
    <row r="569" spans="1:2" x14ac:dyDescent="0.25">
      <c r="A569" s="9">
        <v>577</v>
      </c>
      <c r="B569" s="14">
        <v>16445.736000000001</v>
      </c>
    </row>
    <row r="570" spans="1:2" x14ac:dyDescent="0.25">
      <c r="A570" s="9">
        <v>578</v>
      </c>
      <c r="B570" s="14">
        <v>16474.689999999999</v>
      </c>
    </row>
    <row r="571" spans="1:2" x14ac:dyDescent="0.25">
      <c r="A571" s="9">
        <v>579</v>
      </c>
      <c r="B571" s="14">
        <v>16503.644</v>
      </c>
    </row>
    <row r="572" spans="1:2" x14ac:dyDescent="0.25">
      <c r="A572" s="9">
        <v>580</v>
      </c>
      <c r="B572" s="14">
        <v>16532.598999999998</v>
      </c>
    </row>
    <row r="573" spans="1:2" x14ac:dyDescent="0.25">
      <c r="A573" s="9">
        <v>581</v>
      </c>
      <c r="B573" s="14">
        <v>16561.553</v>
      </c>
    </row>
    <row r="574" spans="1:2" x14ac:dyDescent="0.25">
      <c r="A574" s="9">
        <v>582</v>
      </c>
      <c r="B574" s="14">
        <v>16590.507000000001</v>
      </c>
    </row>
    <row r="575" spans="1:2" x14ac:dyDescent="0.25">
      <c r="A575" s="9">
        <v>583</v>
      </c>
      <c r="B575" s="14">
        <v>16619.460999999999</v>
      </c>
    </row>
    <row r="576" spans="1:2" x14ac:dyDescent="0.25">
      <c r="A576" s="9">
        <v>584</v>
      </c>
      <c r="B576" s="14">
        <v>16648.415000000001</v>
      </c>
    </row>
    <row r="577" spans="1:2" x14ac:dyDescent="0.25">
      <c r="A577" s="9">
        <v>585</v>
      </c>
      <c r="B577" s="14">
        <v>16677.368999999999</v>
      </c>
    </row>
    <row r="578" spans="1:2" x14ac:dyDescent="0.25">
      <c r="A578" s="9">
        <v>586</v>
      </c>
      <c r="B578" s="14">
        <v>16706.323</v>
      </c>
    </row>
    <row r="579" spans="1:2" x14ac:dyDescent="0.25">
      <c r="A579" s="9">
        <v>587</v>
      </c>
      <c r="B579" s="14">
        <v>16735.276999999998</v>
      </c>
    </row>
    <row r="580" spans="1:2" x14ac:dyDescent="0.25">
      <c r="A580" s="9">
        <v>588</v>
      </c>
      <c r="B580" s="14">
        <v>16764.232</v>
      </c>
    </row>
    <row r="581" spans="1:2" x14ac:dyDescent="0.25">
      <c r="A581" s="9">
        <v>589</v>
      </c>
      <c r="B581" s="14">
        <v>16793.186000000002</v>
      </c>
    </row>
    <row r="582" spans="1:2" x14ac:dyDescent="0.25">
      <c r="A582" s="9">
        <v>590</v>
      </c>
      <c r="B582" s="14">
        <v>16822.14</v>
      </c>
    </row>
    <row r="583" spans="1:2" x14ac:dyDescent="0.25">
      <c r="A583" s="9">
        <v>591</v>
      </c>
      <c r="B583" s="14">
        <v>16851.094000000001</v>
      </c>
    </row>
    <row r="584" spans="1:2" x14ac:dyDescent="0.25">
      <c r="A584" s="9">
        <v>592</v>
      </c>
      <c r="B584" s="14">
        <v>16880.047999999999</v>
      </c>
    </row>
    <row r="585" spans="1:2" x14ac:dyDescent="0.25">
      <c r="A585" s="9">
        <v>593</v>
      </c>
      <c r="B585" s="14">
        <v>16909.002</v>
      </c>
    </row>
    <row r="586" spans="1:2" x14ac:dyDescent="0.25">
      <c r="A586" s="9">
        <v>594</v>
      </c>
      <c r="B586" s="14">
        <v>16937.955999999998</v>
      </c>
    </row>
    <row r="587" spans="1:2" x14ac:dyDescent="0.25">
      <c r="A587" s="9">
        <v>595</v>
      </c>
      <c r="B587" s="14">
        <v>16966.91</v>
      </c>
    </row>
    <row r="588" spans="1:2" x14ac:dyDescent="0.25">
      <c r="A588" s="9">
        <v>596</v>
      </c>
      <c r="B588" s="14">
        <v>16995.865000000002</v>
      </c>
    </row>
    <row r="589" spans="1:2" x14ac:dyDescent="0.25">
      <c r="A589" s="9">
        <v>597</v>
      </c>
      <c r="B589" s="14">
        <v>17024.819</v>
      </c>
    </row>
    <row r="590" spans="1:2" x14ac:dyDescent="0.25">
      <c r="A590" s="9">
        <v>598</v>
      </c>
      <c r="B590" s="14">
        <v>17053.773000000001</v>
      </c>
    </row>
    <row r="591" spans="1:2" x14ac:dyDescent="0.25">
      <c r="A591" s="9">
        <v>599</v>
      </c>
      <c r="B591" s="14">
        <v>17082.726999999999</v>
      </c>
    </row>
    <row r="592" spans="1:2" x14ac:dyDescent="0.25">
      <c r="A592" s="9">
        <v>600</v>
      </c>
      <c r="B592" s="14">
        <v>17111.681</v>
      </c>
    </row>
    <row r="593" spans="1:2" x14ac:dyDescent="0.25">
      <c r="A593" s="9">
        <v>601</v>
      </c>
      <c r="B593" s="14">
        <v>17140.634999999998</v>
      </c>
    </row>
    <row r="594" spans="1:2" x14ac:dyDescent="0.25">
      <c r="A594" s="9">
        <v>602</v>
      </c>
      <c r="B594" s="14">
        <v>17169.589</v>
      </c>
    </row>
    <row r="595" spans="1:2" x14ac:dyDescent="0.25">
      <c r="A595" s="9">
        <v>603</v>
      </c>
      <c r="B595" s="14">
        <v>17198.543000000001</v>
      </c>
    </row>
    <row r="596" spans="1:2" x14ac:dyDescent="0.25">
      <c r="A596" s="9">
        <v>604</v>
      </c>
      <c r="B596" s="14">
        <v>17227.498</v>
      </c>
    </row>
    <row r="597" spans="1:2" x14ac:dyDescent="0.25">
      <c r="A597" s="9">
        <v>605</v>
      </c>
      <c r="B597" s="14">
        <v>17256.452000000001</v>
      </c>
    </row>
    <row r="598" spans="1:2" x14ac:dyDescent="0.25">
      <c r="A598" s="9">
        <v>606</v>
      </c>
      <c r="B598" s="14">
        <v>17285.405999999999</v>
      </c>
    </row>
    <row r="599" spans="1:2" x14ac:dyDescent="0.25">
      <c r="A599" s="9">
        <v>607</v>
      </c>
      <c r="B599" s="14">
        <v>17314.36</v>
      </c>
    </row>
    <row r="600" spans="1:2" x14ac:dyDescent="0.25">
      <c r="A600" s="9">
        <v>608</v>
      </c>
      <c r="B600" s="14">
        <v>17343.313999999998</v>
      </c>
    </row>
    <row r="601" spans="1:2" x14ac:dyDescent="0.25">
      <c r="A601" s="9">
        <v>609</v>
      </c>
      <c r="B601" s="14">
        <v>17372.268</v>
      </c>
    </row>
    <row r="602" spans="1:2" x14ac:dyDescent="0.25">
      <c r="A602" s="9">
        <v>610</v>
      </c>
      <c r="B602" s="14">
        <v>17401.222000000002</v>
      </c>
    </row>
    <row r="603" spans="1:2" x14ac:dyDescent="0.25">
      <c r="A603" s="9">
        <v>611</v>
      </c>
      <c r="B603" s="14">
        <v>17430.175999999999</v>
      </c>
    </row>
    <row r="604" spans="1:2" x14ac:dyDescent="0.25">
      <c r="A604" s="9">
        <v>612</v>
      </c>
      <c r="B604" s="14">
        <v>17459.131000000001</v>
      </c>
    </row>
    <row r="605" spans="1:2" x14ac:dyDescent="0.25">
      <c r="A605" s="9">
        <v>613</v>
      </c>
      <c r="B605" s="14">
        <v>17488.084999999999</v>
      </c>
    </row>
    <row r="606" spans="1:2" x14ac:dyDescent="0.25">
      <c r="A606" s="9">
        <v>614</v>
      </c>
      <c r="B606" s="14">
        <v>17517.039000000001</v>
      </c>
    </row>
    <row r="607" spans="1:2" x14ac:dyDescent="0.25">
      <c r="A607" s="9">
        <v>615</v>
      </c>
      <c r="B607" s="14">
        <v>17545.992999999999</v>
      </c>
    </row>
    <row r="608" spans="1:2" x14ac:dyDescent="0.25">
      <c r="A608" s="9">
        <v>616</v>
      </c>
      <c r="B608" s="14">
        <v>17574.947</v>
      </c>
    </row>
    <row r="609" spans="1:2" x14ac:dyDescent="0.25">
      <c r="A609" s="9">
        <v>617</v>
      </c>
      <c r="B609" s="14">
        <v>17603.901000000002</v>
      </c>
    </row>
    <row r="610" spans="1:2" x14ac:dyDescent="0.25">
      <c r="A610" s="9">
        <v>618</v>
      </c>
      <c r="B610" s="14">
        <v>17632.855</v>
      </c>
    </row>
    <row r="611" spans="1:2" x14ac:dyDescent="0.25">
      <c r="A611" s="9">
        <v>619</v>
      </c>
      <c r="B611" s="14">
        <v>17661.809000000001</v>
      </c>
    </row>
    <row r="612" spans="1:2" x14ac:dyDescent="0.25">
      <c r="A612" s="9">
        <v>620</v>
      </c>
      <c r="B612" s="14">
        <v>17690.763999999999</v>
      </c>
    </row>
    <row r="613" spans="1:2" x14ac:dyDescent="0.25">
      <c r="A613" s="9">
        <v>621</v>
      </c>
      <c r="B613" s="14">
        <v>17719.718000000001</v>
      </c>
    </row>
    <row r="614" spans="1:2" x14ac:dyDescent="0.25">
      <c r="A614" s="9">
        <v>622</v>
      </c>
      <c r="B614" s="14">
        <v>17748.671999999999</v>
      </c>
    </row>
    <row r="615" spans="1:2" x14ac:dyDescent="0.25">
      <c r="A615" s="9">
        <v>623</v>
      </c>
      <c r="B615" s="14">
        <v>17777.626</v>
      </c>
    </row>
    <row r="616" spans="1:2" x14ac:dyDescent="0.25">
      <c r="A616" s="9">
        <v>624</v>
      </c>
      <c r="B616" s="14">
        <v>17806.580000000002</v>
      </c>
    </row>
    <row r="617" spans="1:2" x14ac:dyDescent="0.25">
      <c r="A617" s="9">
        <v>625</v>
      </c>
      <c r="B617" s="14">
        <v>17835.534</v>
      </c>
    </row>
    <row r="618" spans="1:2" x14ac:dyDescent="0.25">
      <c r="A618" s="9">
        <v>626</v>
      </c>
      <c r="B618" s="14">
        <v>17864.488000000001</v>
      </c>
    </row>
    <row r="619" spans="1:2" x14ac:dyDescent="0.25">
      <c r="A619" s="9">
        <v>627</v>
      </c>
      <c r="B619" s="14">
        <v>17893.441999999999</v>
      </c>
    </row>
    <row r="620" spans="1:2" x14ac:dyDescent="0.25">
      <c r="A620" s="9">
        <v>628</v>
      </c>
      <c r="B620" s="14">
        <v>17922.396000000001</v>
      </c>
    </row>
    <row r="621" spans="1:2" x14ac:dyDescent="0.25">
      <c r="A621" s="9">
        <v>629</v>
      </c>
      <c r="B621" s="14">
        <v>17951.350999999999</v>
      </c>
    </row>
    <row r="622" spans="1:2" x14ac:dyDescent="0.25">
      <c r="A622" s="9">
        <v>630</v>
      </c>
      <c r="B622" s="14">
        <v>17980.305</v>
      </c>
    </row>
    <row r="623" spans="1:2" x14ac:dyDescent="0.25">
      <c r="A623" s="9">
        <v>631</v>
      </c>
      <c r="B623" s="14">
        <v>18009.258999999998</v>
      </c>
    </row>
    <row r="624" spans="1:2" x14ac:dyDescent="0.25">
      <c r="A624" s="9">
        <v>632</v>
      </c>
      <c r="B624" s="14">
        <v>18038.213</v>
      </c>
    </row>
    <row r="625" spans="1:2" x14ac:dyDescent="0.25">
      <c r="A625" s="9">
        <v>633</v>
      </c>
      <c r="B625" s="14">
        <v>18067.167000000001</v>
      </c>
    </row>
    <row r="626" spans="1:2" x14ac:dyDescent="0.25">
      <c r="A626" s="9">
        <v>634</v>
      </c>
      <c r="B626" s="14">
        <v>18096.120999999999</v>
      </c>
    </row>
    <row r="627" spans="1:2" x14ac:dyDescent="0.25">
      <c r="A627" s="9">
        <v>635</v>
      </c>
      <c r="B627" s="14">
        <v>18125.075000000001</v>
      </c>
    </row>
    <row r="628" spans="1:2" x14ac:dyDescent="0.25">
      <c r="A628" s="9">
        <v>636</v>
      </c>
      <c r="B628" s="14">
        <v>18154.028999999999</v>
      </c>
    </row>
    <row r="629" spans="1:2" x14ac:dyDescent="0.25">
      <c r="A629" s="9">
        <v>637</v>
      </c>
      <c r="B629" s="14">
        <v>18182.984</v>
      </c>
    </row>
    <row r="630" spans="1:2" x14ac:dyDescent="0.25">
      <c r="A630" s="9">
        <v>638</v>
      </c>
      <c r="B630" s="14">
        <v>18211.937999999998</v>
      </c>
    </row>
    <row r="631" spans="1:2" x14ac:dyDescent="0.25">
      <c r="A631" s="9">
        <v>639</v>
      </c>
      <c r="B631" s="14">
        <v>18240.892</v>
      </c>
    </row>
    <row r="632" spans="1:2" x14ac:dyDescent="0.25">
      <c r="A632" s="9">
        <v>640</v>
      </c>
      <c r="B632" s="14">
        <v>18269.846000000001</v>
      </c>
    </row>
    <row r="633" spans="1:2" x14ac:dyDescent="0.25">
      <c r="A633" s="9">
        <v>641</v>
      </c>
      <c r="B633" s="14">
        <v>18298.8</v>
      </c>
    </row>
    <row r="634" spans="1:2" x14ac:dyDescent="0.25">
      <c r="A634" s="9">
        <v>642</v>
      </c>
      <c r="B634" s="14">
        <v>18327.754000000001</v>
      </c>
    </row>
    <row r="635" spans="1:2" x14ac:dyDescent="0.25">
      <c r="A635" s="9">
        <v>643</v>
      </c>
      <c r="B635" s="14">
        <v>18356.707999999999</v>
      </c>
    </row>
    <row r="636" spans="1:2" x14ac:dyDescent="0.25">
      <c r="A636" s="9">
        <v>644</v>
      </c>
      <c r="B636" s="14">
        <v>18385.662</v>
      </c>
    </row>
    <row r="637" spans="1:2" x14ac:dyDescent="0.25">
      <c r="A637" s="9">
        <v>645</v>
      </c>
      <c r="B637" s="14">
        <v>18414.616999999998</v>
      </c>
    </row>
    <row r="638" spans="1:2" x14ac:dyDescent="0.25">
      <c r="A638" s="9">
        <v>646</v>
      </c>
      <c r="B638" s="14">
        <v>18443.571</v>
      </c>
    </row>
    <row r="639" spans="1:2" x14ac:dyDescent="0.25">
      <c r="A639" s="9">
        <v>647</v>
      </c>
      <c r="B639" s="14">
        <v>18472.525000000001</v>
      </c>
    </row>
    <row r="640" spans="1:2" x14ac:dyDescent="0.25">
      <c r="A640" s="9">
        <v>648</v>
      </c>
      <c r="B640" s="14">
        <v>18501.478999999999</v>
      </c>
    </row>
    <row r="641" spans="1:2" x14ac:dyDescent="0.25">
      <c r="A641" s="9">
        <v>649</v>
      </c>
      <c r="B641" s="14">
        <v>18530.433000000001</v>
      </c>
    </row>
    <row r="642" spans="1:2" x14ac:dyDescent="0.25">
      <c r="A642" s="9">
        <v>650</v>
      </c>
      <c r="B642" s="14">
        <v>18559.386999999999</v>
      </c>
    </row>
    <row r="643" spans="1:2" x14ac:dyDescent="0.25">
      <c r="A643" s="9">
        <v>651</v>
      </c>
      <c r="B643" s="14">
        <v>18588.341</v>
      </c>
    </row>
    <row r="644" spans="1:2" x14ac:dyDescent="0.25">
      <c r="A644" s="9">
        <v>652</v>
      </c>
      <c r="B644" s="14">
        <v>18617.294999999998</v>
      </c>
    </row>
    <row r="645" spans="1:2" x14ac:dyDescent="0.25">
      <c r="A645" s="9">
        <v>653</v>
      </c>
      <c r="B645" s="14">
        <v>18646.25</v>
      </c>
    </row>
    <row r="646" spans="1:2" x14ac:dyDescent="0.25">
      <c r="A646" s="9">
        <v>654</v>
      </c>
      <c r="B646" s="14">
        <v>18675.204000000002</v>
      </c>
    </row>
    <row r="647" spans="1:2" x14ac:dyDescent="0.25">
      <c r="A647" s="9">
        <v>655</v>
      </c>
      <c r="B647" s="14">
        <v>18704.157999999999</v>
      </c>
    </row>
    <row r="648" spans="1:2" x14ac:dyDescent="0.25">
      <c r="A648" s="9">
        <v>656</v>
      </c>
      <c r="B648" s="14">
        <v>18733.112000000001</v>
      </c>
    </row>
    <row r="649" spans="1:2" x14ac:dyDescent="0.25">
      <c r="A649" s="9">
        <v>657</v>
      </c>
      <c r="B649" s="14">
        <v>18762.065999999999</v>
      </c>
    </row>
    <row r="650" spans="1:2" x14ac:dyDescent="0.25">
      <c r="A650" s="9">
        <v>658</v>
      </c>
      <c r="B650" s="14">
        <v>18791.02</v>
      </c>
    </row>
    <row r="651" spans="1:2" x14ac:dyDescent="0.25">
      <c r="A651" s="9">
        <v>659</v>
      </c>
      <c r="B651" s="14">
        <v>18819.973999999998</v>
      </c>
    </row>
    <row r="652" spans="1:2" x14ac:dyDescent="0.25">
      <c r="A652" s="9">
        <v>660</v>
      </c>
      <c r="B652" s="14">
        <v>18848.928</v>
      </c>
    </row>
    <row r="653" spans="1:2" x14ac:dyDescent="0.25">
      <c r="A653" s="9">
        <v>661</v>
      </c>
      <c r="B653" s="14">
        <v>18877.883000000002</v>
      </c>
    </row>
    <row r="654" spans="1:2" x14ac:dyDescent="0.25">
      <c r="A654" s="9">
        <v>662</v>
      </c>
      <c r="B654" s="14">
        <v>18906.837</v>
      </c>
    </row>
    <row r="655" spans="1:2" x14ac:dyDescent="0.25">
      <c r="A655" s="9">
        <v>663</v>
      </c>
      <c r="B655" s="14">
        <v>18935.791000000001</v>
      </c>
    </row>
    <row r="656" spans="1:2" x14ac:dyDescent="0.25">
      <c r="A656" s="9">
        <v>664</v>
      </c>
      <c r="B656" s="14">
        <v>18964.744999999999</v>
      </c>
    </row>
    <row r="657" spans="1:2" x14ac:dyDescent="0.25">
      <c r="A657" s="9">
        <v>665</v>
      </c>
      <c r="B657" s="14">
        <v>18993.699000000001</v>
      </c>
    </row>
    <row r="658" spans="1:2" x14ac:dyDescent="0.25">
      <c r="A658" s="9">
        <v>666</v>
      </c>
      <c r="B658" s="14">
        <v>19022.652999999998</v>
      </c>
    </row>
    <row r="659" spans="1:2" x14ac:dyDescent="0.25">
      <c r="A659" s="9">
        <v>667</v>
      </c>
      <c r="B659" s="14">
        <v>19051.607</v>
      </c>
    </row>
    <row r="660" spans="1:2" x14ac:dyDescent="0.25">
      <c r="A660" s="9">
        <v>668</v>
      </c>
      <c r="B660" s="14">
        <v>19080.561000000002</v>
      </c>
    </row>
    <row r="661" spans="1:2" x14ac:dyDescent="0.25">
      <c r="A661" s="9">
        <v>669</v>
      </c>
      <c r="B661" s="14">
        <v>19109.516</v>
      </c>
    </row>
    <row r="662" spans="1:2" x14ac:dyDescent="0.25">
      <c r="A662" s="9">
        <v>670</v>
      </c>
      <c r="B662" s="14">
        <v>19138.47</v>
      </c>
    </row>
    <row r="663" spans="1:2" x14ac:dyDescent="0.25">
      <c r="A663" s="9">
        <v>671</v>
      </c>
      <c r="B663" s="14">
        <v>19167.423999999999</v>
      </c>
    </row>
    <row r="664" spans="1:2" x14ac:dyDescent="0.25">
      <c r="A664" s="9">
        <v>672</v>
      </c>
      <c r="B664" s="14">
        <v>19196.378000000001</v>
      </c>
    </row>
    <row r="665" spans="1:2" x14ac:dyDescent="0.25">
      <c r="A665" s="9">
        <v>673</v>
      </c>
      <c r="B665" s="14">
        <v>19225.333999999999</v>
      </c>
    </row>
    <row r="666" spans="1:2" x14ac:dyDescent="0.25">
      <c r="A666" s="9">
        <v>674</v>
      </c>
      <c r="B666" s="14">
        <v>19254.298999999999</v>
      </c>
    </row>
    <row r="667" spans="1:2" x14ac:dyDescent="0.25">
      <c r="A667" s="9">
        <v>675</v>
      </c>
      <c r="B667" s="14">
        <v>19283.264999999999</v>
      </c>
    </row>
    <row r="668" spans="1:2" x14ac:dyDescent="0.25">
      <c r="A668" s="9">
        <v>676</v>
      </c>
      <c r="B668" s="14">
        <v>19312.23</v>
      </c>
    </row>
    <row r="669" spans="1:2" x14ac:dyDescent="0.25">
      <c r="A669" s="9">
        <v>677</v>
      </c>
      <c r="B669" s="14">
        <v>19341.195</v>
      </c>
    </row>
    <row r="670" spans="1:2" x14ac:dyDescent="0.25">
      <c r="A670" s="9">
        <v>678</v>
      </c>
      <c r="B670" s="14">
        <v>19370.161</v>
      </c>
    </row>
    <row r="671" spans="1:2" x14ac:dyDescent="0.25">
      <c r="A671" s="9">
        <v>679</v>
      </c>
      <c r="B671" s="14">
        <v>19399.126</v>
      </c>
    </row>
    <row r="672" spans="1:2" x14ac:dyDescent="0.25">
      <c r="A672" s="9">
        <v>680</v>
      </c>
      <c r="B672" s="14">
        <v>19428.091</v>
      </c>
    </row>
    <row r="673" spans="1:2" x14ac:dyDescent="0.25">
      <c r="A673" s="9">
        <v>681</v>
      </c>
      <c r="B673" s="14">
        <v>19457.056</v>
      </c>
    </row>
    <row r="674" spans="1:2" x14ac:dyDescent="0.25">
      <c r="A674" s="9">
        <v>682</v>
      </c>
      <c r="B674" s="14">
        <v>19486.022000000001</v>
      </c>
    </row>
    <row r="675" spans="1:2" x14ac:dyDescent="0.25">
      <c r="A675" s="9">
        <v>683</v>
      </c>
      <c r="B675" s="14">
        <v>19514.987000000001</v>
      </c>
    </row>
    <row r="676" spans="1:2" x14ac:dyDescent="0.25">
      <c r="A676" s="9">
        <v>684</v>
      </c>
      <c r="B676" s="14">
        <v>19543.952000000001</v>
      </c>
    </row>
    <row r="677" spans="1:2" x14ac:dyDescent="0.25">
      <c r="A677" s="9">
        <v>685</v>
      </c>
      <c r="B677" s="14">
        <v>19572.917000000001</v>
      </c>
    </row>
    <row r="678" spans="1:2" x14ac:dyDescent="0.25">
      <c r="A678" s="9">
        <v>686</v>
      </c>
      <c r="B678" s="14">
        <v>19601.883000000002</v>
      </c>
    </row>
    <row r="679" spans="1:2" x14ac:dyDescent="0.25">
      <c r="A679" s="9">
        <v>687</v>
      </c>
      <c r="B679" s="14">
        <v>19630.848000000002</v>
      </c>
    </row>
    <row r="680" spans="1:2" x14ac:dyDescent="0.25">
      <c r="A680" s="9">
        <v>688</v>
      </c>
      <c r="B680" s="14">
        <v>19659.812999999998</v>
      </c>
    </row>
    <row r="681" spans="1:2" x14ac:dyDescent="0.25">
      <c r="A681" s="9">
        <v>689</v>
      </c>
      <c r="B681" s="14">
        <v>19688.777999999998</v>
      </c>
    </row>
    <row r="682" spans="1:2" x14ac:dyDescent="0.25">
      <c r="A682" s="9">
        <v>690</v>
      </c>
      <c r="B682" s="14">
        <v>19717.743999999999</v>
      </c>
    </row>
    <row r="683" spans="1:2" x14ac:dyDescent="0.25">
      <c r="A683" s="9">
        <v>691</v>
      </c>
      <c r="B683" s="14">
        <v>19746.708999999999</v>
      </c>
    </row>
    <row r="684" spans="1:2" x14ac:dyDescent="0.25">
      <c r="A684" s="9">
        <v>692</v>
      </c>
      <c r="B684" s="14">
        <v>19775.673999999999</v>
      </c>
    </row>
    <row r="685" spans="1:2" x14ac:dyDescent="0.25">
      <c r="A685" s="9">
        <v>693</v>
      </c>
      <c r="B685" s="14">
        <v>19804.638999999999</v>
      </c>
    </row>
    <row r="686" spans="1:2" x14ac:dyDescent="0.25">
      <c r="A686" s="9">
        <v>694</v>
      </c>
      <c r="B686" s="14">
        <v>19833.605</v>
      </c>
    </row>
    <row r="687" spans="1:2" x14ac:dyDescent="0.25">
      <c r="A687" s="9">
        <v>695</v>
      </c>
      <c r="B687" s="14">
        <v>19862.57</v>
      </c>
    </row>
    <row r="688" spans="1:2" x14ac:dyDescent="0.25">
      <c r="A688" s="9">
        <v>696</v>
      </c>
      <c r="B688" s="14">
        <v>19891.535</v>
      </c>
    </row>
    <row r="689" spans="1:2" x14ac:dyDescent="0.25">
      <c r="A689" s="9">
        <v>697</v>
      </c>
      <c r="B689" s="14">
        <v>19920.5</v>
      </c>
    </row>
    <row r="690" spans="1:2" x14ac:dyDescent="0.25">
      <c r="A690" s="9">
        <v>698</v>
      </c>
      <c r="B690" s="14">
        <v>19949.466</v>
      </c>
    </row>
    <row r="691" spans="1:2" x14ac:dyDescent="0.25">
      <c r="A691" s="9">
        <v>699</v>
      </c>
      <c r="B691" s="14">
        <v>19978.431</v>
      </c>
    </row>
    <row r="692" spans="1:2" x14ac:dyDescent="0.25">
      <c r="A692" s="9">
        <v>700</v>
      </c>
      <c r="B692" s="14">
        <v>20007.396000000001</v>
      </c>
    </row>
    <row r="693" spans="1:2" x14ac:dyDescent="0.25">
      <c r="A693" s="9">
        <v>701</v>
      </c>
      <c r="B693" s="14">
        <v>20036.361000000001</v>
      </c>
    </row>
    <row r="694" spans="1:2" x14ac:dyDescent="0.25">
      <c r="A694" s="9">
        <v>702</v>
      </c>
      <c r="B694" s="14">
        <v>20065.327000000001</v>
      </c>
    </row>
    <row r="695" spans="1:2" x14ac:dyDescent="0.25">
      <c r="A695" s="9">
        <v>703</v>
      </c>
      <c r="B695" s="14">
        <v>20094.292000000001</v>
      </c>
    </row>
    <row r="696" spans="1:2" x14ac:dyDescent="0.25">
      <c r="A696" s="9">
        <v>704</v>
      </c>
      <c r="B696" s="14">
        <v>20123.257000000001</v>
      </c>
    </row>
    <row r="697" spans="1:2" x14ac:dyDescent="0.25">
      <c r="A697" s="9">
        <v>705</v>
      </c>
      <c r="B697" s="14">
        <v>20152.222000000002</v>
      </c>
    </row>
    <row r="698" spans="1:2" x14ac:dyDescent="0.25">
      <c r="A698" s="9">
        <v>706</v>
      </c>
      <c r="B698" s="14">
        <v>20181.187999999998</v>
      </c>
    </row>
    <row r="699" spans="1:2" x14ac:dyDescent="0.25">
      <c r="A699" s="9">
        <v>707</v>
      </c>
      <c r="B699" s="14">
        <v>20210.152999999998</v>
      </c>
    </row>
    <row r="700" spans="1:2" x14ac:dyDescent="0.25">
      <c r="A700" s="9">
        <v>708</v>
      </c>
      <c r="B700" s="14">
        <v>20239.117999999999</v>
      </c>
    </row>
    <row r="701" spans="1:2" x14ac:dyDescent="0.25">
      <c r="A701" s="9">
        <v>709</v>
      </c>
      <c r="B701" s="14">
        <v>20268.082999999999</v>
      </c>
    </row>
    <row r="702" spans="1:2" x14ac:dyDescent="0.25">
      <c r="A702" s="9">
        <v>710</v>
      </c>
      <c r="B702" s="14">
        <v>20297.048999999999</v>
      </c>
    </row>
    <row r="703" spans="1:2" x14ac:dyDescent="0.25">
      <c r="A703" s="9">
        <v>711</v>
      </c>
      <c r="B703" s="14">
        <v>20326.013999999999</v>
      </c>
    </row>
    <row r="704" spans="1:2" x14ac:dyDescent="0.25">
      <c r="A704" s="9">
        <v>712</v>
      </c>
      <c r="B704" s="14">
        <v>20354.978999999999</v>
      </c>
    </row>
    <row r="705" spans="1:2" x14ac:dyDescent="0.25">
      <c r="A705" s="9">
        <v>713</v>
      </c>
      <c r="B705" s="14">
        <v>20383.944</v>
      </c>
    </row>
    <row r="706" spans="1:2" x14ac:dyDescent="0.25">
      <c r="A706" s="9">
        <v>714</v>
      </c>
      <c r="B706" s="14">
        <v>20412.91</v>
      </c>
    </row>
    <row r="707" spans="1:2" x14ac:dyDescent="0.25">
      <c r="A707" s="9">
        <v>715</v>
      </c>
      <c r="B707" s="14">
        <v>20441.875</v>
      </c>
    </row>
    <row r="708" spans="1:2" x14ac:dyDescent="0.25">
      <c r="A708" s="9">
        <v>716</v>
      </c>
      <c r="B708" s="14">
        <v>20470.84</v>
      </c>
    </row>
    <row r="709" spans="1:2" x14ac:dyDescent="0.25">
      <c r="A709" s="9">
        <v>717</v>
      </c>
      <c r="B709" s="14">
        <v>20499.805</v>
      </c>
    </row>
    <row r="710" spans="1:2" x14ac:dyDescent="0.25">
      <c r="A710" s="9">
        <v>718</v>
      </c>
      <c r="B710" s="14">
        <v>20528.771000000001</v>
      </c>
    </row>
    <row r="711" spans="1:2" x14ac:dyDescent="0.25">
      <c r="A711" s="9">
        <v>719</v>
      </c>
      <c r="B711" s="14">
        <v>20557.736000000001</v>
      </c>
    </row>
    <row r="712" spans="1:2" x14ac:dyDescent="0.25">
      <c r="A712" s="9">
        <v>720</v>
      </c>
      <c r="B712" s="14">
        <v>20586.701000000001</v>
      </c>
    </row>
    <row r="713" spans="1:2" x14ac:dyDescent="0.25">
      <c r="A713" s="9">
        <v>721</v>
      </c>
      <c r="B713" s="14">
        <v>20615.666000000001</v>
      </c>
    </row>
    <row r="714" spans="1:2" x14ac:dyDescent="0.25">
      <c r="A714" s="9">
        <v>722</v>
      </c>
      <c r="B714" s="14">
        <v>20644.632000000001</v>
      </c>
    </row>
    <row r="715" spans="1:2" x14ac:dyDescent="0.25">
      <c r="A715" s="9">
        <v>723</v>
      </c>
      <c r="B715" s="14">
        <v>20673.597000000002</v>
      </c>
    </row>
    <row r="716" spans="1:2" x14ac:dyDescent="0.25">
      <c r="A716" s="9">
        <v>724</v>
      </c>
      <c r="B716" s="14">
        <v>20702.562000000002</v>
      </c>
    </row>
    <row r="717" spans="1:2" x14ac:dyDescent="0.25">
      <c r="A717" s="9">
        <v>725</v>
      </c>
      <c r="B717" s="14">
        <v>20731.526999999998</v>
      </c>
    </row>
    <row r="718" spans="1:2" x14ac:dyDescent="0.25">
      <c r="A718" s="9">
        <v>726</v>
      </c>
      <c r="B718" s="14">
        <v>20760.492999999999</v>
      </c>
    </row>
    <row r="719" spans="1:2" x14ac:dyDescent="0.25">
      <c r="A719" s="9">
        <v>727</v>
      </c>
      <c r="B719" s="14">
        <v>20789.457999999999</v>
      </c>
    </row>
    <row r="720" spans="1:2" x14ac:dyDescent="0.25">
      <c r="A720" s="9">
        <v>728</v>
      </c>
      <c r="B720" s="14">
        <v>20818.422999999999</v>
      </c>
    </row>
    <row r="721" spans="1:2" x14ac:dyDescent="0.25">
      <c r="A721" s="9">
        <v>729</v>
      </c>
      <c r="B721" s="14">
        <v>20847.387999999999</v>
      </c>
    </row>
    <row r="722" spans="1:2" x14ac:dyDescent="0.25">
      <c r="A722" s="9">
        <v>730</v>
      </c>
      <c r="B722" s="14">
        <v>20876.353999999999</v>
      </c>
    </row>
    <row r="723" spans="1:2" x14ac:dyDescent="0.25">
      <c r="A723" s="9">
        <v>731</v>
      </c>
      <c r="B723" s="14">
        <v>20905.319</v>
      </c>
    </row>
    <row r="724" spans="1:2" x14ac:dyDescent="0.25">
      <c r="A724" s="9">
        <v>732</v>
      </c>
      <c r="B724" s="14">
        <v>20934.284</v>
      </c>
    </row>
    <row r="725" spans="1:2" x14ac:dyDescent="0.25">
      <c r="A725" s="9">
        <v>733</v>
      </c>
      <c r="B725" s="14">
        <v>20963.249</v>
      </c>
    </row>
    <row r="726" spans="1:2" x14ac:dyDescent="0.25">
      <c r="A726" s="9">
        <v>734</v>
      </c>
      <c r="B726" s="14">
        <v>20992.215</v>
      </c>
    </row>
    <row r="727" spans="1:2" x14ac:dyDescent="0.25">
      <c r="A727" s="9">
        <v>735</v>
      </c>
      <c r="B727" s="14">
        <v>21021.18</v>
      </c>
    </row>
    <row r="728" spans="1:2" x14ac:dyDescent="0.25">
      <c r="A728" s="9">
        <v>736</v>
      </c>
      <c r="B728" s="14">
        <v>21050.145</v>
      </c>
    </row>
    <row r="729" spans="1:2" x14ac:dyDescent="0.25">
      <c r="A729" s="9">
        <v>737</v>
      </c>
      <c r="B729" s="14">
        <v>21079.11</v>
      </c>
    </row>
    <row r="730" spans="1:2" x14ac:dyDescent="0.25">
      <c r="A730" s="9">
        <v>738</v>
      </c>
      <c r="B730" s="14">
        <v>21108.076000000001</v>
      </c>
    </row>
    <row r="731" spans="1:2" x14ac:dyDescent="0.25">
      <c r="A731" s="9">
        <v>739</v>
      </c>
      <c r="B731" s="14">
        <v>21137.041000000001</v>
      </c>
    </row>
    <row r="732" spans="1:2" x14ac:dyDescent="0.25">
      <c r="A732" s="9">
        <v>740</v>
      </c>
      <c r="B732" s="14">
        <v>21166.006000000001</v>
      </c>
    </row>
    <row r="733" spans="1:2" x14ac:dyDescent="0.25">
      <c r="A733" s="9">
        <v>741</v>
      </c>
      <c r="B733" s="14">
        <v>21194.971000000001</v>
      </c>
    </row>
    <row r="734" spans="1:2" x14ac:dyDescent="0.25">
      <c r="A734" s="9">
        <v>742</v>
      </c>
      <c r="B734" s="14">
        <v>21223.937000000002</v>
      </c>
    </row>
    <row r="735" spans="1:2" x14ac:dyDescent="0.25">
      <c r="A735" s="9">
        <v>743</v>
      </c>
      <c r="B735" s="14">
        <v>21252.901999999998</v>
      </c>
    </row>
    <row r="736" spans="1:2" x14ac:dyDescent="0.25">
      <c r="A736" s="9">
        <v>744</v>
      </c>
      <c r="B736" s="14">
        <v>21281.866999999998</v>
      </c>
    </row>
    <row r="737" spans="1:2" x14ac:dyDescent="0.25">
      <c r="A737" s="9">
        <v>745</v>
      </c>
      <c r="B737" s="14">
        <v>21310.831999999999</v>
      </c>
    </row>
    <row r="738" spans="1:2" x14ac:dyDescent="0.25">
      <c r="A738" s="9">
        <v>746</v>
      </c>
      <c r="B738" s="14">
        <v>21339.797999999999</v>
      </c>
    </row>
    <row r="739" spans="1:2" x14ac:dyDescent="0.25">
      <c r="A739" s="9">
        <v>747</v>
      </c>
      <c r="B739" s="14">
        <v>21368.762999999999</v>
      </c>
    </row>
    <row r="740" spans="1:2" x14ac:dyDescent="0.25">
      <c r="A740" s="9">
        <v>748</v>
      </c>
      <c r="B740" s="14">
        <v>21397.727999999999</v>
      </c>
    </row>
    <row r="741" spans="1:2" x14ac:dyDescent="0.25">
      <c r="A741" s="9">
        <v>749</v>
      </c>
      <c r="B741" s="14">
        <v>21426.692999999999</v>
      </c>
    </row>
    <row r="742" spans="1:2" x14ac:dyDescent="0.25">
      <c r="A742" s="9">
        <v>750</v>
      </c>
      <c r="B742" s="14">
        <v>21455.659</v>
      </c>
    </row>
    <row r="743" spans="1:2" x14ac:dyDescent="0.25">
      <c r="A743" s="9">
        <v>751</v>
      </c>
      <c r="B743" s="14">
        <v>21484.624</v>
      </c>
    </row>
    <row r="744" spans="1:2" x14ac:dyDescent="0.25">
      <c r="A744" s="9">
        <v>752</v>
      </c>
      <c r="B744" s="14">
        <v>21513.589</v>
      </c>
    </row>
    <row r="745" spans="1:2" x14ac:dyDescent="0.25">
      <c r="A745" s="9">
        <v>753</v>
      </c>
      <c r="B745" s="14">
        <v>21542.554</v>
      </c>
    </row>
    <row r="746" spans="1:2" x14ac:dyDescent="0.25">
      <c r="A746" s="9">
        <v>754</v>
      </c>
      <c r="B746" s="14">
        <v>21571.52</v>
      </c>
    </row>
    <row r="747" spans="1:2" x14ac:dyDescent="0.25">
      <c r="A747" s="9">
        <v>755</v>
      </c>
      <c r="B747" s="14">
        <v>21600.485000000001</v>
      </c>
    </row>
    <row r="748" spans="1:2" x14ac:dyDescent="0.25">
      <c r="A748" s="9">
        <v>756</v>
      </c>
      <c r="B748" s="14">
        <v>21629.45</v>
      </c>
    </row>
    <row r="749" spans="1:2" x14ac:dyDescent="0.25">
      <c r="A749" s="9">
        <v>757</v>
      </c>
      <c r="B749" s="14">
        <v>21658.415000000001</v>
      </c>
    </row>
    <row r="750" spans="1:2" x14ac:dyDescent="0.25">
      <c r="A750" s="9">
        <v>758</v>
      </c>
      <c r="B750" s="14">
        <v>21687.381000000001</v>
      </c>
    </row>
    <row r="751" spans="1:2" x14ac:dyDescent="0.25">
      <c r="A751" s="9">
        <v>759</v>
      </c>
      <c r="B751" s="14">
        <v>21716.346000000001</v>
      </c>
    </row>
    <row r="752" spans="1:2" x14ac:dyDescent="0.25">
      <c r="A752" s="9">
        <v>760</v>
      </c>
      <c r="B752" s="14">
        <v>21745.311000000002</v>
      </c>
    </row>
    <row r="753" spans="1:2" x14ac:dyDescent="0.25">
      <c r="A753" s="9">
        <v>761</v>
      </c>
      <c r="B753" s="14">
        <v>21774.276000000002</v>
      </c>
    </row>
    <row r="754" spans="1:2" x14ac:dyDescent="0.25">
      <c r="A754" s="9">
        <v>762</v>
      </c>
      <c r="B754" s="14">
        <v>21803.241999999998</v>
      </c>
    </row>
    <row r="755" spans="1:2" x14ac:dyDescent="0.25">
      <c r="A755" s="9">
        <v>763</v>
      </c>
      <c r="B755" s="14">
        <v>21832.206999999999</v>
      </c>
    </row>
    <row r="756" spans="1:2" x14ac:dyDescent="0.25">
      <c r="A756" s="9">
        <v>764</v>
      </c>
      <c r="B756" s="14">
        <v>21861.171999999999</v>
      </c>
    </row>
    <row r="757" spans="1:2" x14ac:dyDescent="0.25">
      <c r="A757" s="9">
        <v>765</v>
      </c>
      <c r="B757" s="14">
        <v>21890.136999999999</v>
      </c>
    </row>
    <row r="758" spans="1:2" x14ac:dyDescent="0.25">
      <c r="A758" s="9">
        <v>766</v>
      </c>
      <c r="B758" s="14">
        <v>21919.102999999999</v>
      </c>
    </row>
    <row r="759" spans="1:2" x14ac:dyDescent="0.25">
      <c r="A759" s="9">
        <v>767</v>
      </c>
      <c r="B759" s="14">
        <v>21948.067999999999</v>
      </c>
    </row>
    <row r="760" spans="1:2" x14ac:dyDescent="0.25">
      <c r="A760" s="9">
        <v>768</v>
      </c>
      <c r="B760" s="14">
        <v>21977.032999999999</v>
      </c>
    </row>
    <row r="761" spans="1:2" x14ac:dyDescent="0.25">
      <c r="A761" s="9">
        <v>769</v>
      </c>
      <c r="B761" s="14">
        <v>22005.998</v>
      </c>
    </row>
    <row r="762" spans="1:2" x14ac:dyDescent="0.25">
      <c r="A762" s="9">
        <v>770</v>
      </c>
      <c r="B762" s="14">
        <v>22034.964</v>
      </c>
    </row>
    <row r="763" spans="1:2" x14ac:dyDescent="0.25">
      <c r="A763" s="9">
        <v>771</v>
      </c>
      <c r="B763" s="14">
        <v>22063.929</v>
      </c>
    </row>
    <row r="764" spans="1:2" x14ac:dyDescent="0.25">
      <c r="A764" s="9">
        <v>772</v>
      </c>
      <c r="B764" s="14">
        <v>22092.894</v>
      </c>
    </row>
    <row r="765" spans="1:2" x14ac:dyDescent="0.25">
      <c r="A765" s="9">
        <v>773</v>
      </c>
      <c r="B765" s="14">
        <v>22121.859</v>
      </c>
    </row>
    <row r="766" spans="1:2" x14ac:dyDescent="0.25">
      <c r="A766" s="9">
        <v>774</v>
      </c>
      <c r="B766" s="14">
        <v>22150.825000000001</v>
      </c>
    </row>
    <row r="767" spans="1:2" x14ac:dyDescent="0.25">
      <c r="A767" s="9">
        <v>775</v>
      </c>
      <c r="B767" s="14">
        <v>22179.79</v>
      </c>
    </row>
    <row r="768" spans="1:2" x14ac:dyDescent="0.25">
      <c r="A768" s="9">
        <v>776</v>
      </c>
      <c r="B768" s="14">
        <v>22208.755000000001</v>
      </c>
    </row>
    <row r="769" spans="1:2" x14ac:dyDescent="0.25">
      <c r="A769" s="9">
        <v>777</v>
      </c>
      <c r="B769" s="14">
        <v>22237.721000000001</v>
      </c>
    </row>
    <row r="770" spans="1:2" x14ac:dyDescent="0.25">
      <c r="A770" s="9">
        <v>778</v>
      </c>
      <c r="B770" s="14">
        <v>22266.686000000002</v>
      </c>
    </row>
    <row r="771" spans="1:2" x14ac:dyDescent="0.25">
      <c r="A771" s="9">
        <v>779</v>
      </c>
      <c r="B771" s="14">
        <v>22295.651000000002</v>
      </c>
    </row>
    <row r="772" spans="1:2" x14ac:dyDescent="0.25">
      <c r="A772" s="9">
        <v>780</v>
      </c>
      <c r="B772" s="14">
        <v>22324.616000000002</v>
      </c>
    </row>
    <row r="773" spans="1:2" x14ac:dyDescent="0.25">
      <c r="A773" s="9">
        <v>781</v>
      </c>
      <c r="B773" s="14">
        <v>22353.581999999999</v>
      </c>
    </row>
    <row r="774" spans="1:2" x14ac:dyDescent="0.25">
      <c r="A774" s="9">
        <v>782</v>
      </c>
      <c r="B774" s="14">
        <v>22382.546999999999</v>
      </c>
    </row>
    <row r="775" spans="1:2" x14ac:dyDescent="0.25">
      <c r="A775" s="9">
        <v>783</v>
      </c>
      <c r="B775" s="14">
        <v>22411.511999999999</v>
      </c>
    </row>
    <row r="776" spans="1:2" x14ac:dyDescent="0.25">
      <c r="A776" s="9">
        <v>784</v>
      </c>
      <c r="B776" s="14">
        <v>22440.476999999999</v>
      </c>
    </row>
    <row r="777" spans="1:2" x14ac:dyDescent="0.25">
      <c r="A777" s="9">
        <v>785</v>
      </c>
      <c r="B777" s="14">
        <v>22469.442999999999</v>
      </c>
    </row>
    <row r="778" spans="1:2" x14ac:dyDescent="0.25">
      <c r="A778" s="9">
        <v>786</v>
      </c>
      <c r="B778" s="14">
        <v>22498.407999999999</v>
      </c>
    </row>
    <row r="779" spans="1:2" x14ac:dyDescent="0.25">
      <c r="A779" s="9">
        <v>787</v>
      </c>
      <c r="B779" s="14">
        <v>22527.373</v>
      </c>
    </row>
    <row r="780" spans="1:2" x14ac:dyDescent="0.25">
      <c r="A780" s="9">
        <v>788</v>
      </c>
      <c r="B780" s="14">
        <v>22556.338</v>
      </c>
    </row>
    <row r="781" spans="1:2" x14ac:dyDescent="0.25">
      <c r="A781" s="9">
        <v>789</v>
      </c>
      <c r="B781" s="14">
        <v>22585.304</v>
      </c>
    </row>
    <row r="782" spans="1:2" x14ac:dyDescent="0.25">
      <c r="A782" s="9">
        <v>790</v>
      </c>
      <c r="B782" s="14">
        <v>22614.269</v>
      </c>
    </row>
    <row r="783" spans="1:2" x14ac:dyDescent="0.25">
      <c r="A783" s="9">
        <v>791</v>
      </c>
      <c r="B783" s="14">
        <v>22643.234</v>
      </c>
    </row>
    <row r="784" spans="1:2" x14ac:dyDescent="0.25">
      <c r="A784" s="9">
        <v>792</v>
      </c>
      <c r="B784" s="14">
        <v>22672.199000000001</v>
      </c>
    </row>
    <row r="785" spans="1:2" x14ac:dyDescent="0.25">
      <c r="A785" s="9">
        <v>793</v>
      </c>
      <c r="B785" s="14">
        <v>22701.165000000001</v>
      </c>
    </row>
    <row r="786" spans="1:2" x14ac:dyDescent="0.25">
      <c r="A786" s="9">
        <v>794</v>
      </c>
      <c r="B786" s="14">
        <v>22730.13</v>
      </c>
    </row>
    <row r="787" spans="1:2" x14ac:dyDescent="0.25">
      <c r="A787" s="9">
        <v>795</v>
      </c>
      <c r="B787" s="14">
        <v>22759.095000000001</v>
      </c>
    </row>
    <row r="788" spans="1:2" x14ac:dyDescent="0.25">
      <c r="A788" s="9">
        <v>796</v>
      </c>
      <c r="B788" s="14">
        <v>22788.06</v>
      </c>
    </row>
    <row r="789" spans="1:2" x14ac:dyDescent="0.25">
      <c r="A789" s="9">
        <v>797</v>
      </c>
      <c r="B789" s="14">
        <v>22817.026000000002</v>
      </c>
    </row>
    <row r="790" spans="1:2" x14ac:dyDescent="0.25">
      <c r="A790" s="9">
        <v>798</v>
      </c>
      <c r="B790" s="14">
        <v>22845.991000000002</v>
      </c>
    </row>
    <row r="791" spans="1:2" x14ac:dyDescent="0.25">
      <c r="A791" s="9">
        <v>799</v>
      </c>
      <c r="B791" s="14">
        <v>22874.955999999998</v>
      </c>
    </row>
    <row r="792" spans="1:2" x14ac:dyDescent="0.25">
      <c r="A792" s="9">
        <v>800</v>
      </c>
      <c r="B792" s="14">
        <v>22903.920999999998</v>
      </c>
    </row>
    <row r="793" spans="1:2" x14ac:dyDescent="0.25">
      <c r="A793" s="9">
        <v>801</v>
      </c>
      <c r="B793" s="14">
        <v>22932.886999999999</v>
      </c>
    </row>
    <row r="794" spans="1:2" x14ac:dyDescent="0.25">
      <c r="A794" s="9">
        <v>802</v>
      </c>
      <c r="B794" s="14">
        <v>22961.851999999999</v>
      </c>
    </row>
    <row r="795" spans="1:2" x14ac:dyDescent="0.25">
      <c r="A795" s="9">
        <v>803</v>
      </c>
      <c r="B795" s="14">
        <v>22990.816999999999</v>
      </c>
    </row>
    <row r="796" spans="1:2" x14ac:dyDescent="0.25">
      <c r="A796" s="9">
        <v>804</v>
      </c>
      <c r="B796" s="14">
        <v>23019.781999999999</v>
      </c>
    </row>
    <row r="797" spans="1:2" x14ac:dyDescent="0.25">
      <c r="A797" s="9">
        <v>805</v>
      </c>
      <c r="B797" s="14">
        <v>23048.748</v>
      </c>
    </row>
    <row r="798" spans="1:2" x14ac:dyDescent="0.25">
      <c r="A798" s="9">
        <v>806</v>
      </c>
      <c r="B798" s="14">
        <v>23077.713</v>
      </c>
    </row>
    <row r="799" spans="1:2" x14ac:dyDescent="0.25">
      <c r="A799" s="9">
        <v>807</v>
      </c>
      <c r="B799" s="14">
        <v>23106.678</v>
      </c>
    </row>
    <row r="800" spans="1:2" x14ac:dyDescent="0.25">
      <c r="A800" s="9">
        <v>808</v>
      </c>
      <c r="B800" s="14">
        <v>23135.643</v>
      </c>
    </row>
    <row r="801" spans="1:2" x14ac:dyDescent="0.25">
      <c r="A801" s="9">
        <v>809</v>
      </c>
      <c r="B801" s="14">
        <v>23164.609</v>
      </c>
    </row>
    <row r="802" spans="1:2" x14ac:dyDescent="0.25">
      <c r="A802" s="9">
        <v>810</v>
      </c>
      <c r="B802" s="14">
        <v>23193.574000000001</v>
      </c>
    </row>
    <row r="803" spans="1:2" x14ac:dyDescent="0.25">
      <c r="A803" s="9">
        <v>811</v>
      </c>
      <c r="B803" s="14">
        <v>23222.539000000001</v>
      </c>
    </row>
    <row r="804" spans="1:2" x14ac:dyDescent="0.25">
      <c r="A804" s="9">
        <v>812</v>
      </c>
      <c r="B804" s="14">
        <v>23251.504000000001</v>
      </c>
    </row>
    <row r="805" spans="1:2" x14ac:dyDescent="0.25">
      <c r="A805" s="9">
        <v>813</v>
      </c>
      <c r="B805" s="14">
        <v>23280.47</v>
      </c>
    </row>
    <row r="806" spans="1:2" x14ac:dyDescent="0.25">
      <c r="A806" s="9">
        <v>814</v>
      </c>
      <c r="B806" s="14">
        <v>23309.435000000001</v>
      </c>
    </row>
    <row r="807" spans="1:2" x14ac:dyDescent="0.25">
      <c r="A807" s="9">
        <v>815</v>
      </c>
      <c r="B807" s="14">
        <v>23338.400000000001</v>
      </c>
    </row>
    <row r="808" spans="1:2" x14ac:dyDescent="0.25">
      <c r="A808" s="9">
        <v>816</v>
      </c>
      <c r="B808" s="14">
        <v>23367.365000000002</v>
      </c>
    </row>
    <row r="809" spans="1:2" x14ac:dyDescent="0.25">
      <c r="A809" s="9">
        <v>817</v>
      </c>
      <c r="B809" s="14">
        <v>23396.330999999998</v>
      </c>
    </row>
    <row r="810" spans="1:2" x14ac:dyDescent="0.25">
      <c r="A810" s="9">
        <v>818</v>
      </c>
      <c r="B810" s="14">
        <v>23425.295999999998</v>
      </c>
    </row>
    <row r="811" spans="1:2" x14ac:dyDescent="0.25">
      <c r="A811" s="9">
        <v>819</v>
      </c>
      <c r="B811" s="14">
        <v>23454.260999999999</v>
      </c>
    </row>
    <row r="812" spans="1:2" x14ac:dyDescent="0.25">
      <c r="A812" s="9">
        <v>820</v>
      </c>
      <c r="B812" s="14">
        <v>23483.225999999999</v>
      </c>
    </row>
    <row r="813" spans="1:2" x14ac:dyDescent="0.25">
      <c r="A813" s="9">
        <v>821</v>
      </c>
      <c r="B813" s="14">
        <v>23512.191999999999</v>
      </c>
    </row>
    <row r="814" spans="1:2" x14ac:dyDescent="0.25">
      <c r="A814" s="9">
        <v>822</v>
      </c>
      <c r="B814" s="14">
        <v>23541.156999999999</v>
      </c>
    </row>
    <row r="815" spans="1:2" x14ac:dyDescent="0.25">
      <c r="A815" s="9">
        <v>823</v>
      </c>
      <c r="B815" s="14">
        <v>23570.121999999999</v>
      </c>
    </row>
    <row r="816" spans="1:2" x14ac:dyDescent="0.25">
      <c r="A816" s="9">
        <v>824</v>
      </c>
      <c r="B816" s="14">
        <v>23599.087</v>
      </c>
    </row>
    <row r="817" spans="1:2" x14ac:dyDescent="0.25">
      <c r="A817" s="9">
        <v>825</v>
      </c>
      <c r="B817" s="14">
        <v>23628.053</v>
      </c>
    </row>
    <row r="818" spans="1:2" x14ac:dyDescent="0.25">
      <c r="A818" s="9">
        <v>826</v>
      </c>
      <c r="B818" s="14">
        <v>23657.018</v>
      </c>
    </row>
    <row r="819" spans="1:2" x14ac:dyDescent="0.25">
      <c r="A819" s="9">
        <v>827</v>
      </c>
      <c r="B819" s="14">
        <v>23685.983</v>
      </c>
    </row>
    <row r="820" spans="1:2" x14ac:dyDescent="0.25">
      <c r="A820" s="9">
        <v>828</v>
      </c>
      <c r="B820" s="14">
        <v>23714.948</v>
      </c>
    </row>
    <row r="821" spans="1:2" x14ac:dyDescent="0.25">
      <c r="A821" s="9">
        <v>829</v>
      </c>
      <c r="B821" s="14">
        <v>23743.914000000001</v>
      </c>
    </row>
    <row r="822" spans="1:2" x14ac:dyDescent="0.25">
      <c r="A822" s="9">
        <v>830</v>
      </c>
      <c r="B822" s="14">
        <v>23772.879000000001</v>
      </c>
    </row>
    <row r="823" spans="1:2" x14ac:dyDescent="0.25">
      <c r="A823" s="9">
        <v>831</v>
      </c>
      <c r="B823" s="14">
        <v>23801.844000000001</v>
      </c>
    </row>
    <row r="824" spans="1:2" x14ac:dyDescent="0.25">
      <c r="A824" s="9">
        <v>832</v>
      </c>
      <c r="B824" s="14">
        <v>23830.809000000001</v>
      </c>
    </row>
    <row r="825" spans="1:2" x14ac:dyDescent="0.25">
      <c r="A825" s="9">
        <v>833</v>
      </c>
      <c r="B825" s="14">
        <v>23859.775000000001</v>
      </c>
    </row>
    <row r="826" spans="1:2" x14ac:dyDescent="0.25">
      <c r="A826" s="9">
        <v>834</v>
      </c>
      <c r="B826" s="14">
        <v>23888.74</v>
      </c>
    </row>
    <row r="827" spans="1:2" x14ac:dyDescent="0.25">
      <c r="A827" s="9">
        <v>835</v>
      </c>
      <c r="B827" s="14">
        <v>23917.705000000002</v>
      </c>
    </row>
    <row r="828" spans="1:2" x14ac:dyDescent="0.25">
      <c r="A828" s="9">
        <v>836</v>
      </c>
      <c r="B828" s="14">
        <v>23946.67</v>
      </c>
    </row>
    <row r="829" spans="1:2" x14ac:dyDescent="0.25">
      <c r="A829" s="9">
        <v>837</v>
      </c>
      <c r="B829" s="14">
        <v>23975.635999999999</v>
      </c>
    </row>
    <row r="830" spans="1:2" x14ac:dyDescent="0.25">
      <c r="A830" s="9">
        <v>838</v>
      </c>
      <c r="B830" s="14">
        <v>24004.600999999999</v>
      </c>
    </row>
    <row r="831" spans="1:2" x14ac:dyDescent="0.25">
      <c r="A831" s="9">
        <v>839</v>
      </c>
      <c r="B831" s="14">
        <v>24033.565999999999</v>
      </c>
    </row>
    <row r="832" spans="1:2" x14ac:dyDescent="0.25">
      <c r="A832" s="9">
        <v>840</v>
      </c>
      <c r="B832" s="14">
        <v>24062.530999999999</v>
      </c>
    </row>
    <row r="833" spans="1:2" x14ac:dyDescent="0.25">
      <c r="A833" s="9">
        <v>841</v>
      </c>
      <c r="B833" s="14">
        <v>24091.496999999999</v>
      </c>
    </row>
    <row r="834" spans="1:2" x14ac:dyDescent="0.25">
      <c r="A834" s="9">
        <v>842</v>
      </c>
      <c r="B834" s="14">
        <v>24120.462</v>
      </c>
    </row>
    <row r="835" spans="1:2" x14ac:dyDescent="0.25">
      <c r="A835" s="9">
        <v>843</v>
      </c>
      <c r="B835" s="14">
        <v>24149.427</v>
      </c>
    </row>
    <row r="836" spans="1:2" x14ac:dyDescent="0.25">
      <c r="A836" s="9">
        <v>844</v>
      </c>
      <c r="B836" s="14">
        <v>24178.392</v>
      </c>
    </row>
    <row r="837" spans="1:2" x14ac:dyDescent="0.25">
      <c r="A837" s="9">
        <v>845</v>
      </c>
      <c r="B837" s="14">
        <v>24207.358</v>
      </c>
    </row>
    <row r="838" spans="1:2" x14ac:dyDescent="0.25">
      <c r="A838" s="9">
        <v>846</v>
      </c>
      <c r="B838" s="14">
        <v>24236.323</v>
      </c>
    </row>
    <row r="839" spans="1:2" x14ac:dyDescent="0.25">
      <c r="A839" s="9">
        <v>847</v>
      </c>
      <c r="B839" s="14">
        <v>24265.288</v>
      </c>
    </row>
    <row r="840" spans="1:2" x14ac:dyDescent="0.25">
      <c r="A840" s="9">
        <v>848</v>
      </c>
      <c r="B840" s="14">
        <v>24294.253000000001</v>
      </c>
    </row>
    <row r="841" spans="1:2" x14ac:dyDescent="0.25">
      <c r="A841" s="9">
        <v>849</v>
      </c>
      <c r="B841" s="14">
        <v>24323.219000000001</v>
      </c>
    </row>
    <row r="842" spans="1:2" x14ac:dyDescent="0.25">
      <c r="A842" s="9">
        <v>850</v>
      </c>
      <c r="B842" s="14">
        <v>24352.184000000001</v>
      </c>
    </row>
    <row r="843" spans="1:2" x14ac:dyDescent="0.25">
      <c r="A843" s="9">
        <v>851</v>
      </c>
      <c r="B843" s="14">
        <v>24381.149000000001</v>
      </c>
    </row>
    <row r="844" spans="1:2" x14ac:dyDescent="0.25">
      <c r="A844" s="9">
        <v>852</v>
      </c>
      <c r="B844" s="14">
        <v>24410.114000000001</v>
      </c>
    </row>
    <row r="845" spans="1:2" x14ac:dyDescent="0.25">
      <c r="A845" s="9">
        <v>853</v>
      </c>
      <c r="B845" s="14">
        <v>24439.08</v>
      </c>
    </row>
    <row r="846" spans="1:2" x14ac:dyDescent="0.25">
      <c r="A846" s="9">
        <v>854</v>
      </c>
      <c r="B846" s="14">
        <v>24468.044999999998</v>
      </c>
    </row>
    <row r="847" spans="1:2" x14ac:dyDescent="0.25">
      <c r="A847" s="9">
        <v>855</v>
      </c>
      <c r="B847" s="14">
        <v>24497.01</v>
      </c>
    </row>
    <row r="848" spans="1:2" x14ac:dyDescent="0.25">
      <c r="A848" s="9">
        <v>856</v>
      </c>
      <c r="B848" s="14">
        <v>24525.974999999999</v>
      </c>
    </row>
    <row r="849" spans="1:2" x14ac:dyDescent="0.25">
      <c r="A849" s="9">
        <v>857</v>
      </c>
      <c r="B849" s="14">
        <v>24554.940999999999</v>
      </c>
    </row>
    <row r="850" spans="1:2" x14ac:dyDescent="0.25">
      <c r="A850" s="9">
        <v>858</v>
      </c>
      <c r="B850" s="14">
        <v>24583.905999999999</v>
      </c>
    </row>
    <row r="851" spans="1:2" x14ac:dyDescent="0.25">
      <c r="A851" s="9">
        <v>859</v>
      </c>
      <c r="B851" s="14">
        <v>24612.870999999999</v>
      </c>
    </row>
    <row r="852" spans="1:2" x14ac:dyDescent="0.25">
      <c r="A852" s="9">
        <v>860</v>
      </c>
      <c r="B852" s="14">
        <v>24641.835999999999</v>
      </c>
    </row>
    <row r="853" spans="1:2" x14ac:dyDescent="0.25">
      <c r="A853" s="9">
        <v>861</v>
      </c>
      <c r="B853" s="14">
        <v>24670.802</v>
      </c>
    </row>
    <row r="854" spans="1:2" x14ac:dyDescent="0.25">
      <c r="A854" s="9">
        <v>862</v>
      </c>
      <c r="B854" s="14">
        <v>24699.767</v>
      </c>
    </row>
    <row r="855" spans="1:2" x14ac:dyDescent="0.25">
      <c r="A855" s="9">
        <v>863</v>
      </c>
      <c r="B855" s="14">
        <v>24728.732</v>
      </c>
    </row>
    <row r="856" spans="1:2" x14ac:dyDescent="0.25">
      <c r="A856" s="9">
        <v>864</v>
      </c>
      <c r="B856" s="14">
        <v>24757.697</v>
      </c>
    </row>
    <row r="857" spans="1:2" x14ac:dyDescent="0.25">
      <c r="A857" s="9">
        <v>865</v>
      </c>
      <c r="B857" s="14">
        <v>24786.663</v>
      </c>
    </row>
    <row r="858" spans="1:2" x14ac:dyDescent="0.25">
      <c r="A858" s="9">
        <v>866</v>
      </c>
      <c r="B858" s="14">
        <v>24815.628000000001</v>
      </c>
    </row>
    <row r="859" spans="1:2" x14ac:dyDescent="0.25">
      <c r="A859" s="9">
        <v>867</v>
      </c>
      <c r="B859" s="14">
        <v>24844.593000000001</v>
      </c>
    </row>
    <row r="860" spans="1:2" x14ac:dyDescent="0.25">
      <c r="A860" s="9">
        <v>868</v>
      </c>
      <c r="B860" s="14">
        <v>24873.558000000001</v>
      </c>
    </row>
    <row r="861" spans="1:2" x14ac:dyDescent="0.25">
      <c r="A861" s="9">
        <v>869</v>
      </c>
      <c r="B861" s="14">
        <v>24902.524000000001</v>
      </c>
    </row>
    <row r="862" spans="1:2" x14ac:dyDescent="0.25">
      <c r="A862" s="9">
        <v>870</v>
      </c>
      <c r="B862" s="14">
        <v>24931.489000000001</v>
      </c>
    </row>
    <row r="863" spans="1:2" x14ac:dyDescent="0.25">
      <c r="A863" s="9">
        <v>871</v>
      </c>
      <c r="B863" s="14">
        <v>24960.454000000002</v>
      </c>
    </row>
    <row r="864" spans="1:2" x14ac:dyDescent="0.25">
      <c r="A864" s="9">
        <v>872</v>
      </c>
      <c r="B864" s="14">
        <v>24989.419000000002</v>
      </c>
    </row>
    <row r="865" spans="1:2" x14ac:dyDescent="0.25">
      <c r="A865" s="9">
        <v>873</v>
      </c>
      <c r="B865" s="14">
        <v>25018.384999999998</v>
      </c>
    </row>
    <row r="866" spans="1:2" x14ac:dyDescent="0.25">
      <c r="A866" s="9">
        <v>874</v>
      </c>
      <c r="B866" s="14">
        <v>25047.35</v>
      </c>
    </row>
    <row r="867" spans="1:2" x14ac:dyDescent="0.25">
      <c r="A867" s="9">
        <v>875</v>
      </c>
      <c r="B867" s="14">
        <v>25076.314999999999</v>
      </c>
    </row>
    <row r="868" spans="1:2" x14ac:dyDescent="0.25">
      <c r="A868" s="9">
        <v>876</v>
      </c>
      <c r="B868" s="14">
        <v>25105.280999999999</v>
      </c>
    </row>
    <row r="869" spans="1:2" x14ac:dyDescent="0.25">
      <c r="A869" s="9">
        <v>877</v>
      </c>
      <c r="B869" s="14">
        <v>25134.245999999999</v>
      </c>
    </row>
    <row r="870" spans="1:2" x14ac:dyDescent="0.25">
      <c r="A870" s="9">
        <v>878</v>
      </c>
      <c r="B870" s="14">
        <v>25163.210999999999</v>
      </c>
    </row>
    <row r="871" spans="1:2" x14ac:dyDescent="0.25">
      <c r="A871" s="9">
        <v>879</v>
      </c>
      <c r="B871" s="14">
        <v>25192.175999999999</v>
      </c>
    </row>
    <row r="872" spans="1:2" x14ac:dyDescent="0.25">
      <c r="A872" s="9">
        <v>880</v>
      </c>
      <c r="B872" s="14">
        <v>25221.142</v>
      </c>
    </row>
    <row r="873" spans="1:2" x14ac:dyDescent="0.25">
      <c r="A873" s="9">
        <v>881</v>
      </c>
      <c r="B873" s="14">
        <v>25250.107</v>
      </c>
    </row>
    <row r="874" spans="1:2" x14ac:dyDescent="0.25">
      <c r="A874" s="9">
        <v>882</v>
      </c>
      <c r="B874" s="14">
        <v>25279.072</v>
      </c>
    </row>
    <row r="875" spans="1:2" x14ac:dyDescent="0.25">
      <c r="A875" s="9">
        <v>883</v>
      </c>
      <c r="B875" s="14">
        <v>25308.037</v>
      </c>
    </row>
    <row r="876" spans="1:2" x14ac:dyDescent="0.25">
      <c r="A876" s="9">
        <v>884</v>
      </c>
      <c r="B876" s="14">
        <v>25337.003000000001</v>
      </c>
    </row>
    <row r="877" spans="1:2" x14ac:dyDescent="0.25">
      <c r="A877" s="9">
        <v>885</v>
      </c>
      <c r="B877" s="14">
        <v>25365.968000000001</v>
      </c>
    </row>
    <row r="878" spans="1:2" x14ac:dyDescent="0.25">
      <c r="A878" s="9">
        <v>886</v>
      </c>
      <c r="B878" s="14">
        <v>25394.933000000001</v>
      </c>
    </row>
    <row r="879" spans="1:2" x14ac:dyDescent="0.25">
      <c r="A879" s="9">
        <v>887</v>
      </c>
      <c r="B879" s="14">
        <v>25423.898000000001</v>
      </c>
    </row>
    <row r="880" spans="1:2" x14ac:dyDescent="0.25">
      <c r="A880" s="9">
        <v>888</v>
      </c>
      <c r="B880" s="14">
        <v>25452.864000000001</v>
      </c>
    </row>
    <row r="881" spans="1:2" x14ac:dyDescent="0.25">
      <c r="A881" s="9">
        <v>889</v>
      </c>
      <c r="B881" s="14">
        <v>25481.829000000002</v>
      </c>
    </row>
    <row r="882" spans="1:2" x14ac:dyDescent="0.25">
      <c r="A882" s="9">
        <v>890</v>
      </c>
      <c r="B882" s="14">
        <v>25510.794000000002</v>
      </c>
    </row>
    <row r="883" spans="1:2" x14ac:dyDescent="0.25">
      <c r="A883" s="9">
        <v>891</v>
      </c>
      <c r="B883" s="14">
        <v>25539.758999999998</v>
      </c>
    </row>
    <row r="884" spans="1:2" x14ac:dyDescent="0.25">
      <c r="A884" s="9">
        <v>892</v>
      </c>
      <c r="B884" s="14">
        <v>25568.724999999999</v>
      </c>
    </row>
    <row r="885" spans="1:2" x14ac:dyDescent="0.25">
      <c r="A885" s="9">
        <v>893</v>
      </c>
      <c r="B885" s="14">
        <v>25597.69</v>
      </c>
    </row>
    <row r="886" spans="1:2" x14ac:dyDescent="0.25">
      <c r="A886" s="9">
        <v>894</v>
      </c>
      <c r="B886" s="14">
        <v>25626.654999999999</v>
      </c>
    </row>
    <row r="887" spans="1:2" x14ac:dyDescent="0.25">
      <c r="A887" s="9">
        <v>895</v>
      </c>
      <c r="B887" s="14">
        <v>25655.62</v>
      </c>
    </row>
    <row r="888" spans="1:2" x14ac:dyDescent="0.25">
      <c r="A888" s="9">
        <v>896</v>
      </c>
      <c r="B888" s="14">
        <v>25684.585999999999</v>
      </c>
    </row>
    <row r="889" spans="1:2" x14ac:dyDescent="0.25">
      <c r="A889" s="9">
        <v>897</v>
      </c>
      <c r="B889" s="14">
        <v>25713.550999999999</v>
      </c>
    </row>
    <row r="890" spans="1:2" x14ac:dyDescent="0.25">
      <c r="A890" s="9">
        <v>898</v>
      </c>
      <c r="B890" s="14">
        <v>25742.52</v>
      </c>
    </row>
    <row r="891" spans="1:2" x14ac:dyDescent="0.25">
      <c r="A891" s="9">
        <v>899</v>
      </c>
      <c r="B891" s="14">
        <v>25771.502</v>
      </c>
    </row>
    <row r="892" spans="1:2" x14ac:dyDescent="0.25">
      <c r="A892" s="9">
        <v>900</v>
      </c>
      <c r="B892" s="14">
        <v>25800.484</v>
      </c>
    </row>
    <row r="893" spans="1:2" x14ac:dyDescent="0.25">
      <c r="A893" s="9">
        <v>901</v>
      </c>
      <c r="B893" s="14">
        <v>25829.467000000001</v>
      </c>
    </row>
    <row r="894" spans="1:2" x14ac:dyDescent="0.25">
      <c r="A894" s="9">
        <v>902</v>
      </c>
      <c r="B894" s="14">
        <v>25858.449000000001</v>
      </c>
    </row>
    <row r="895" spans="1:2" x14ac:dyDescent="0.25">
      <c r="A895" s="9">
        <v>903</v>
      </c>
      <c r="B895" s="14">
        <v>25887.432000000001</v>
      </c>
    </row>
    <row r="896" spans="1:2" x14ac:dyDescent="0.25">
      <c r="A896" s="9">
        <v>904</v>
      </c>
      <c r="B896" s="14">
        <v>25916.414000000001</v>
      </c>
    </row>
    <row r="897" spans="1:2" x14ac:dyDescent="0.25">
      <c r="A897" s="9">
        <v>905</v>
      </c>
      <c r="B897" s="14">
        <v>25945.397000000001</v>
      </c>
    </row>
    <row r="898" spans="1:2" x14ac:dyDescent="0.25">
      <c r="A898" s="9">
        <v>906</v>
      </c>
      <c r="B898" s="14">
        <v>25974.379000000001</v>
      </c>
    </row>
    <row r="899" spans="1:2" x14ac:dyDescent="0.25">
      <c r="A899" s="9">
        <v>907</v>
      </c>
      <c r="B899" s="14">
        <v>26003.362000000001</v>
      </c>
    </row>
    <row r="900" spans="1:2" x14ac:dyDescent="0.25">
      <c r="A900" s="9">
        <v>908</v>
      </c>
      <c r="B900" s="14">
        <v>26032.344000000001</v>
      </c>
    </row>
    <row r="901" spans="1:2" x14ac:dyDescent="0.25">
      <c r="A901" s="9">
        <v>909</v>
      </c>
      <c r="B901" s="14">
        <v>26061.327000000001</v>
      </c>
    </row>
    <row r="902" spans="1:2" x14ac:dyDescent="0.25">
      <c r="A902" s="9">
        <v>910</v>
      </c>
      <c r="B902" s="14">
        <v>26090.309000000001</v>
      </c>
    </row>
    <row r="903" spans="1:2" x14ac:dyDescent="0.25">
      <c r="A903" s="9">
        <v>911</v>
      </c>
      <c r="B903" s="14">
        <v>26119.291000000001</v>
      </c>
    </row>
    <row r="904" spans="1:2" x14ac:dyDescent="0.25">
      <c r="A904" s="9">
        <v>912</v>
      </c>
      <c r="B904" s="14">
        <v>26148.274000000001</v>
      </c>
    </row>
    <row r="905" spans="1:2" x14ac:dyDescent="0.25">
      <c r="A905" s="9">
        <v>913</v>
      </c>
      <c r="B905" s="14">
        <v>26177.256000000001</v>
      </c>
    </row>
    <row r="906" spans="1:2" x14ac:dyDescent="0.25">
      <c r="A906" s="9">
        <v>914</v>
      </c>
      <c r="B906" s="14">
        <v>26206.239000000001</v>
      </c>
    </row>
    <row r="907" spans="1:2" x14ac:dyDescent="0.25">
      <c r="A907" s="9">
        <v>915</v>
      </c>
      <c r="B907" s="14">
        <v>26235.221000000001</v>
      </c>
    </row>
    <row r="908" spans="1:2" x14ac:dyDescent="0.25">
      <c r="A908" s="9">
        <v>916</v>
      </c>
      <c r="B908" s="14">
        <v>26264.204000000002</v>
      </c>
    </row>
    <row r="909" spans="1:2" x14ac:dyDescent="0.25">
      <c r="A909" s="9">
        <v>917</v>
      </c>
      <c r="B909" s="14">
        <v>26293.186000000002</v>
      </c>
    </row>
    <row r="910" spans="1:2" x14ac:dyDescent="0.25">
      <c r="A910" s="9">
        <v>918</v>
      </c>
      <c r="B910" s="14">
        <v>26322.169000000002</v>
      </c>
    </row>
    <row r="911" spans="1:2" x14ac:dyDescent="0.25">
      <c r="A911" s="9">
        <v>919</v>
      </c>
      <c r="B911" s="14">
        <v>26351.151000000002</v>
      </c>
    </row>
    <row r="912" spans="1:2" x14ac:dyDescent="0.25">
      <c r="A912" s="9">
        <v>920</v>
      </c>
      <c r="B912" s="14">
        <v>26380.133999999998</v>
      </c>
    </row>
    <row r="913" spans="1:2" x14ac:dyDescent="0.25">
      <c r="A913" s="9">
        <v>921</v>
      </c>
      <c r="B913" s="14">
        <v>26409.116000000002</v>
      </c>
    </row>
    <row r="914" spans="1:2" x14ac:dyDescent="0.25">
      <c r="A914" s="9">
        <v>922</v>
      </c>
      <c r="B914" s="14">
        <v>26438.098999999998</v>
      </c>
    </row>
    <row r="915" spans="1:2" x14ac:dyDescent="0.25">
      <c r="A915" s="9">
        <v>923</v>
      </c>
      <c r="B915" s="14">
        <v>26467.080999999998</v>
      </c>
    </row>
    <row r="916" spans="1:2" x14ac:dyDescent="0.25">
      <c r="A916" s="9">
        <v>924</v>
      </c>
      <c r="B916" s="14">
        <v>26496.062999999998</v>
      </c>
    </row>
    <row r="917" spans="1:2" x14ac:dyDescent="0.25">
      <c r="A917" s="9">
        <v>925</v>
      </c>
      <c r="B917" s="14">
        <v>26525.045999999998</v>
      </c>
    </row>
    <row r="918" spans="1:2" x14ac:dyDescent="0.25">
      <c r="A918" s="9">
        <v>926</v>
      </c>
      <c r="B918" s="14">
        <v>26554.027999999998</v>
      </c>
    </row>
    <row r="919" spans="1:2" x14ac:dyDescent="0.25">
      <c r="A919" s="9">
        <v>927</v>
      </c>
      <c r="B919" s="14">
        <v>26583.010999999999</v>
      </c>
    </row>
    <row r="920" spans="1:2" x14ac:dyDescent="0.25">
      <c r="A920" s="9">
        <v>928</v>
      </c>
      <c r="B920" s="14">
        <v>26611.992999999999</v>
      </c>
    </row>
    <row r="921" spans="1:2" x14ac:dyDescent="0.25">
      <c r="A921" s="9">
        <v>929</v>
      </c>
      <c r="B921" s="14">
        <v>26640.975999999999</v>
      </c>
    </row>
    <row r="922" spans="1:2" x14ac:dyDescent="0.25">
      <c r="A922" s="9">
        <v>930</v>
      </c>
      <c r="B922" s="14">
        <v>26669.957999999999</v>
      </c>
    </row>
    <row r="923" spans="1:2" x14ac:dyDescent="0.25">
      <c r="A923" s="9">
        <v>931</v>
      </c>
      <c r="B923" s="14">
        <v>26698.940999999999</v>
      </c>
    </row>
    <row r="924" spans="1:2" x14ac:dyDescent="0.25">
      <c r="A924" s="9">
        <v>932</v>
      </c>
      <c r="B924" s="14">
        <v>26727.922999999999</v>
      </c>
    </row>
    <row r="925" spans="1:2" x14ac:dyDescent="0.25">
      <c r="A925" s="9">
        <v>933</v>
      </c>
      <c r="B925" s="14">
        <v>26756.905999999999</v>
      </c>
    </row>
    <row r="926" spans="1:2" x14ac:dyDescent="0.25">
      <c r="A926" s="9">
        <v>934</v>
      </c>
      <c r="B926" s="14">
        <v>26785.887999999999</v>
      </c>
    </row>
    <row r="927" spans="1:2" x14ac:dyDescent="0.25">
      <c r="A927" s="9">
        <v>935</v>
      </c>
      <c r="B927" s="14">
        <v>26814.87</v>
      </c>
    </row>
    <row r="928" spans="1:2" x14ac:dyDescent="0.25">
      <c r="A928" s="9">
        <v>936</v>
      </c>
      <c r="B928" s="14">
        <v>26843.852999999999</v>
      </c>
    </row>
    <row r="929" spans="1:2" x14ac:dyDescent="0.25">
      <c r="A929" s="9">
        <v>937</v>
      </c>
      <c r="B929" s="14">
        <v>26872.834999999999</v>
      </c>
    </row>
    <row r="930" spans="1:2" x14ac:dyDescent="0.25">
      <c r="A930" s="9">
        <v>938</v>
      </c>
      <c r="B930" s="14">
        <v>26901.817999999999</v>
      </c>
    </row>
    <row r="931" spans="1:2" x14ac:dyDescent="0.25">
      <c r="A931" s="9">
        <v>939</v>
      </c>
      <c r="B931" s="14">
        <v>26930.799999999999</v>
      </c>
    </row>
    <row r="932" spans="1:2" x14ac:dyDescent="0.25">
      <c r="A932" s="9">
        <v>940</v>
      </c>
      <c r="B932" s="14">
        <v>26959.782999999999</v>
      </c>
    </row>
    <row r="933" spans="1:2" x14ac:dyDescent="0.25">
      <c r="A933" s="9">
        <v>941</v>
      </c>
      <c r="B933" s="14">
        <v>26988.764999999999</v>
      </c>
    </row>
    <row r="934" spans="1:2" x14ac:dyDescent="0.25">
      <c r="A934" s="9">
        <v>942</v>
      </c>
      <c r="B934" s="14">
        <v>27017.748</v>
      </c>
    </row>
    <row r="935" spans="1:2" x14ac:dyDescent="0.25">
      <c r="A935" s="9">
        <v>943</v>
      </c>
      <c r="B935" s="14">
        <v>27046.73</v>
      </c>
    </row>
    <row r="936" spans="1:2" x14ac:dyDescent="0.25">
      <c r="A936" s="9">
        <v>944</v>
      </c>
      <c r="B936" s="14">
        <v>27075.713</v>
      </c>
    </row>
    <row r="937" spans="1:2" x14ac:dyDescent="0.25">
      <c r="A937" s="9">
        <v>945</v>
      </c>
      <c r="B937" s="14">
        <v>27104.695</v>
      </c>
    </row>
    <row r="938" spans="1:2" x14ac:dyDescent="0.25">
      <c r="A938" s="9">
        <v>946</v>
      </c>
      <c r="B938" s="14">
        <v>27133.678</v>
      </c>
    </row>
    <row r="939" spans="1:2" x14ac:dyDescent="0.25">
      <c r="A939" s="9">
        <v>947</v>
      </c>
      <c r="B939" s="14">
        <v>27162.66</v>
      </c>
    </row>
    <row r="940" spans="1:2" x14ac:dyDescent="0.25">
      <c r="A940" s="9">
        <v>948</v>
      </c>
      <c r="B940" s="14">
        <v>27191.642</v>
      </c>
    </row>
    <row r="941" spans="1:2" x14ac:dyDescent="0.25">
      <c r="A941" s="9">
        <v>949</v>
      </c>
      <c r="B941" s="14">
        <v>27220.625</v>
      </c>
    </row>
    <row r="942" spans="1:2" x14ac:dyDescent="0.25">
      <c r="A942" s="9">
        <v>950</v>
      </c>
      <c r="B942" s="14">
        <v>27249.607</v>
      </c>
    </row>
    <row r="943" spans="1:2" x14ac:dyDescent="0.25">
      <c r="A943" s="9">
        <v>951</v>
      </c>
      <c r="B943" s="14">
        <v>27278.59</v>
      </c>
    </row>
    <row r="944" spans="1:2" x14ac:dyDescent="0.25">
      <c r="A944" s="9">
        <v>952</v>
      </c>
      <c r="B944" s="14">
        <v>27307.572</v>
      </c>
    </row>
    <row r="945" spans="1:2" x14ac:dyDescent="0.25">
      <c r="A945" s="9">
        <v>953</v>
      </c>
      <c r="B945" s="14">
        <v>27336.555</v>
      </c>
    </row>
    <row r="946" spans="1:2" x14ac:dyDescent="0.25">
      <c r="A946" s="9">
        <v>954</v>
      </c>
      <c r="B946" s="14">
        <v>27365.537</v>
      </c>
    </row>
    <row r="947" spans="1:2" x14ac:dyDescent="0.25">
      <c r="A947" s="9">
        <v>955</v>
      </c>
      <c r="B947" s="14">
        <v>27394.52</v>
      </c>
    </row>
    <row r="948" spans="1:2" x14ac:dyDescent="0.25">
      <c r="A948" s="9">
        <v>956</v>
      </c>
      <c r="B948" s="14">
        <v>27423.502</v>
      </c>
    </row>
    <row r="949" spans="1:2" x14ac:dyDescent="0.25">
      <c r="A949" s="9">
        <v>957</v>
      </c>
      <c r="B949" s="14">
        <v>27452.485000000001</v>
      </c>
    </row>
    <row r="950" spans="1:2" x14ac:dyDescent="0.25">
      <c r="A950" s="9">
        <v>958</v>
      </c>
      <c r="B950" s="14">
        <v>27481.467000000001</v>
      </c>
    </row>
    <row r="951" spans="1:2" x14ac:dyDescent="0.25">
      <c r="A951" s="9">
        <v>959</v>
      </c>
      <c r="B951" s="14">
        <v>27510.45</v>
      </c>
    </row>
    <row r="952" spans="1:2" x14ac:dyDescent="0.25">
      <c r="A952" s="9">
        <v>960</v>
      </c>
      <c r="B952" s="14">
        <v>27539.432000000001</v>
      </c>
    </row>
    <row r="953" spans="1:2" x14ac:dyDescent="0.25">
      <c r="A953" s="9">
        <v>961</v>
      </c>
      <c r="B953" s="14">
        <v>27568.414000000001</v>
      </c>
    </row>
    <row r="954" spans="1:2" x14ac:dyDescent="0.25">
      <c r="A954" s="9">
        <v>962</v>
      </c>
      <c r="B954" s="14">
        <v>27597.397000000001</v>
      </c>
    </row>
    <row r="955" spans="1:2" x14ac:dyDescent="0.25">
      <c r="A955" s="9">
        <v>963</v>
      </c>
      <c r="B955" s="14">
        <v>27626.379000000001</v>
      </c>
    </row>
    <row r="956" spans="1:2" x14ac:dyDescent="0.25">
      <c r="A956" s="9">
        <v>964</v>
      </c>
      <c r="B956" s="14">
        <v>27655.362000000001</v>
      </c>
    </row>
    <row r="957" spans="1:2" x14ac:dyDescent="0.25">
      <c r="A957" s="9">
        <v>965</v>
      </c>
      <c r="B957" s="14">
        <v>27684.344000000001</v>
      </c>
    </row>
    <row r="958" spans="1:2" x14ac:dyDescent="0.25">
      <c r="A958" s="9">
        <v>966</v>
      </c>
      <c r="B958" s="14">
        <v>27713.327000000001</v>
      </c>
    </row>
    <row r="959" spans="1:2" x14ac:dyDescent="0.25">
      <c r="A959" s="9">
        <v>967</v>
      </c>
      <c r="B959" s="14">
        <v>27742.309000000001</v>
      </c>
    </row>
    <row r="960" spans="1:2" x14ac:dyDescent="0.25">
      <c r="A960" s="9">
        <v>968</v>
      </c>
      <c r="B960" s="14">
        <v>27771.292000000001</v>
      </c>
    </row>
    <row r="961" spans="1:2" x14ac:dyDescent="0.25">
      <c r="A961" s="9">
        <v>969</v>
      </c>
      <c r="B961" s="14">
        <v>27800.274000000001</v>
      </c>
    </row>
    <row r="962" spans="1:2" x14ac:dyDescent="0.25">
      <c r="A962" s="9">
        <v>970</v>
      </c>
      <c r="B962" s="14">
        <v>27829.257000000001</v>
      </c>
    </row>
    <row r="963" spans="1:2" x14ac:dyDescent="0.25">
      <c r="A963" s="9">
        <v>971</v>
      </c>
      <c r="B963" s="14">
        <v>27858.239000000001</v>
      </c>
    </row>
    <row r="964" spans="1:2" x14ac:dyDescent="0.25">
      <c r="A964" s="9">
        <v>972</v>
      </c>
      <c r="B964" s="14">
        <v>27887.221000000001</v>
      </c>
    </row>
    <row r="965" spans="1:2" x14ac:dyDescent="0.25">
      <c r="A965" s="9">
        <v>973</v>
      </c>
      <c r="B965" s="14">
        <v>27916.204000000002</v>
      </c>
    </row>
    <row r="966" spans="1:2" x14ac:dyDescent="0.25">
      <c r="A966" s="9">
        <v>974</v>
      </c>
      <c r="B966" s="14">
        <v>27945.186000000002</v>
      </c>
    </row>
    <row r="967" spans="1:2" x14ac:dyDescent="0.25">
      <c r="A967" s="9">
        <v>975</v>
      </c>
      <c r="B967" s="14">
        <v>27974.169000000002</v>
      </c>
    </row>
    <row r="968" spans="1:2" x14ac:dyDescent="0.25">
      <c r="A968" s="9">
        <v>976</v>
      </c>
      <c r="B968" s="14">
        <v>28003.151000000002</v>
      </c>
    </row>
    <row r="969" spans="1:2" x14ac:dyDescent="0.25">
      <c r="A969" s="9">
        <v>977</v>
      </c>
      <c r="B969" s="14">
        <v>28032.133999999998</v>
      </c>
    </row>
    <row r="970" spans="1:2" x14ac:dyDescent="0.25">
      <c r="A970" s="9">
        <v>978</v>
      </c>
      <c r="B970" s="14">
        <v>28061.116000000002</v>
      </c>
    </row>
    <row r="971" spans="1:2" x14ac:dyDescent="0.25">
      <c r="A971" s="9">
        <v>979</v>
      </c>
      <c r="B971" s="14">
        <v>28090.098999999998</v>
      </c>
    </row>
    <row r="972" spans="1:2" x14ac:dyDescent="0.25">
      <c r="A972" s="9">
        <v>980</v>
      </c>
      <c r="B972" s="14">
        <v>28119.080999999998</v>
      </c>
    </row>
    <row r="973" spans="1:2" x14ac:dyDescent="0.25">
      <c r="A973" s="9">
        <v>981</v>
      </c>
      <c r="B973" s="14">
        <v>28148.063999999998</v>
      </c>
    </row>
    <row r="974" spans="1:2" x14ac:dyDescent="0.25">
      <c r="A974" s="9">
        <v>982</v>
      </c>
      <c r="B974" s="14">
        <v>28177.045999999998</v>
      </c>
    </row>
    <row r="975" spans="1:2" x14ac:dyDescent="0.25">
      <c r="A975" s="9">
        <v>983</v>
      </c>
      <c r="B975" s="14">
        <v>28206.028999999999</v>
      </c>
    </row>
    <row r="976" spans="1:2" x14ac:dyDescent="0.25">
      <c r="A976" s="9">
        <v>984</v>
      </c>
      <c r="B976" s="14">
        <v>28235.010999999999</v>
      </c>
    </row>
    <row r="977" spans="1:2" x14ac:dyDescent="0.25">
      <c r="A977" s="9">
        <v>985</v>
      </c>
      <c r="B977" s="14">
        <v>28263.992999999999</v>
      </c>
    </row>
    <row r="978" spans="1:2" x14ac:dyDescent="0.25">
      <c r="A978" s="9">
        <v>986</v>
      </c>
      <c r="B978" s="14">
        <v>28292.975999999999</v>
      </c>
    </row>
    <row r="979" spans="1:2" x14ac:dyDescent="0.25">
      <c r="A979" s="9">
        <v>987</v>
      </c>
      <c r="B979" s="14">
        <v>28321.957999999999</v>
      </c>
    </row>
    <row r="980" spans="1:2" x14ac:dyDescent="0.25">
      <c r="A980" s="9">
        <v>988</v>
      </c>
      <c r="B980" s="14">
        <v>28350.940999999999</v>
      </c>
    </row>
    <row r="981" spans="1:2" x14ac:dyDescent="0.25">
      <c r="A981" s="9">
        <v>989</v>
      </c>
      <c r="B981" s="14">
        <v>28379.922999999999</v>
      </c>
    </row>
    <row r="982" spans="1:2" x14ac:dyDescent="0.25">
      <c r="A982" s="9">
        <v>990</v>
      </c>
      <c r="B982" s="14">
        <v>28408.905999999999</v>
      </c>
    </row>
    <row r="983" spans="1:2" x14ac:dyDescent="0.25">
      <c r="A983" s="9">
        <v>991</v>
      </c>
      <c r="B983" s="14">
        <v>28437.887999999999</v>
      </c>
    </row>
    <row r="984" spans="1:2" x14ac:dyDescent="0.25">
      <c r="A984" s="9">
        <v>992</v>
      </c>
      <c r="B984" s="14">
        <v>28466.870999999999</v>
      </c>
    </row>
    <row r="985" spans="1:2" x14ac:dyDescent="0.25">
      <c r="A985" s="9">
        <v>993</v>
      </c>
      <c r="B985" s="14">
        <v>28495.852999999999</v>
      </c>
    </row>
    <row r="986" spans="1:2" x14ac:dyDescent="0.25">
      <c r="A986" s="9">
        <v>994</v>
      </c>
      <c r="B986" s="14">
        <v>28524.835999999999</v>
      </c>
    </row>
    <row r="987" spans="1:2" x14ac:dyDescent="0.25">
      <c r="A987" s="9">
        <v>995</v>
      </c>
      <c r="B987" s="14">
        <v>28553.817999999999</v>
      </c>
    </row>
    <row r="988" spans="1:2" x14ac:dyDescent="0.25">
      <c r="A988" s="9">
        <v>996</v>
      </c>
      <c r="B988" s="14">
        <v>28582.799999999999</v>
      </c>
    </row>
    <row r="989" spans="1:2" x14ac:dyDescent="0.25">
      <c r="A989" s="9">
        <v>997</v>
      </c>
      <c r="B989" s="14">
        <v>28611.782999999999</v>
      </c>
    </row>
    <row r="990" spans="1:2" x14ac:dyDescent="0.25">
      <c r="A990" s="9">
        <v>998</v>
      </c>
      <c r="B990" s="14">
        <v>28640.764999999999</v>
      </c>
    </row>
    <row r="991" spans="1:2" x14ac:dyDescent="0.25">
      <c r="A991" s="9">
        <v>999</v>
      </c>
      <c r="B991" s="14">
        <v>28669.748</v>
      </c>
    </row>
    <row r="992" spans="1:2" x14ac:dyDescent="0.25">
      <c r="A992" s="9">
        <v>1000</v>
      </c>
      <c r="B992" s="14">
        <v>28698.73</v>
      </c>
    </row>
    <row r="993" spans="1:2" x14ac:dyDescent="0.25">
      <c r="A993" s="9">
        <v>1001</v>
      </c>
      <c r="B993" s="14">
        <v>28727.713</v>
      </c>
    </row>
    <row r="994" spans="1:2" x14ac:dyDescent="0.25">
      <c r="A994" s="9">
        <v>1002</v>
      </c>
      <c r="B994" s="14">
        <v>28756.695</v>
      </c>
    </row>
    <row r="995" spans="1:2" x14ac:dyDescent="0.25">
      <c r="A995" s="9">
        <v>1003</v>
      </c>
      <c r="B995" s="14">
        <v>28785.678</v>
      </c>
    </row>
    <row r="996" spans="1:2" x14ac:dyDescent="0.25">
      <c r="A996" s="9">
        <v>1004</v>
      </c>
      <c r="B996" s="14">
        <v>28814.66</v>
      </c>
    </row>
    <row r="997" spans="1:2" x14ac:dyDescent="0.25">
      <c r="A997" s="9">
        <v>1005</v>
      </c>
      <c r="B997" s="14">
        <v>28843.643</v>
      </c>
    </row>
    <row r="998" spans="1:2" x14ac:dyDescent="0.25">
      <c r="A998" s="9">
        <v>1006</v>
      </c>
      <c r="B998" s="14">
        <v>28872.625</v>
      </c>
    </row>
    <row r="999" spans="1:2" x14ac:dyDescent="0.25">
      <c r="A999" s="9">
        <v>1007</v>
      </c>
      <c r="B999" s="14">
        <v>28901.608</v>
      </c>
    </row>
    <row r="1000" spans="1:2" x14ac:dyDescent="0.25">
      <c r="A1000" s="9">
        <v>1008</v>
      </c>
      <c r="B1000" s="14">
        <v>28930.59</v>
      </c>
    </row>
    <row r="1001" spans="1:2" x14ac:dyDescent="0.25">
      <c r="A1001" s="9">
        <v>1009</v>
      </c>
      <c r="B1001" s="14">
        <v>28959.572</v>
      </c>
    </row>
    <row r="1002" spans="1:2" x14ac:dyDescent="0.25">
      <c r="A1002" s="9">
        <v>1010</v>
      </c>
      <c r="B1002" s="14">
        <v>28988.555</v>
      </c>
    </row>
    <row r="1003" spans="1:2" x14ac:dyDescent="0.25">
      <c r="A1003" s="9">
        <v>1011</v>
      </c>
      <c r="B1003" s="14">
        <v>29017.537</v>
      </c>
    </row>
    <row r="1004" spans="1:2" x14ac:dyDescent="0.25">
      <c r="A1004" s="9">
        <v>1012</v>
      </c>
      <c r="B1004" s="14">
        <v>29046.52</v>
      </c>
    </row>
    <row r="1005" spans="1:2" x14ac:dyDescent="0.25">
      <c r="A1005" s="9">
        <v>1013</v>
      </c>
      <c r="B1005" s="14">
        <v>29075.502</v>
      </c>
    </row>
    <row r="1006" spans="1:2" x14ac:dyDescent="0.25">
      <c r="A1006" s="9">
        <v>1014</v>
      </c>
      <c r="B1006" s="14">
        <v>29104.485000000001</v>
      </c>
    </row>
    <row r="1007" spans="1:2" x14ac:dyDescent="0.25">
      <c r="A1007" s="9">
        <v>1015</v>
      </c>
      <c r="B1007" s="14">
        <v>29133.467000000001</v>
      </c>
    </row>
    <row r="1008" spans="1:2" x14ac:dyDescent="0.25">
      <c r="A1008" s="9">
        <v>1016</v>
      </c>
      <c r="B1008" s="14">
        <v>29162.45</v>
      </c>
    </row>
    <row r="1009" spans="1:2" x14ac:dyDescent="0.25">
      <c r="A1009" s="9">
        <v>1017</v>
      </c>
      <c r="B1009" s="14">
        <v>29191.432000000001</v>
      </c>
    </row>
    <row r="1010" spans="1:2" x14ac:dyDescent="0.25">
      <c r="A1010" s="9">
        <v>1018</v>
      </c>
      <c r="B1010" s="14">
        <v>29220.415000000001</v>
      </c>
    </row>
    <row r="1011" spans="1:2" x14ac:dyDescent="0.25">
      <c r="A1011" s="9">
        <v>1019</v>
      </c>
      <c r="B1011" s="14">
        <v>29249.397000000001</v>
      </c>
    </row>
    <row r="1012" spans="1:2" x14ac:dyDescent="0.25">
      <c r="A1012" s="9">
        <v>1020</v>
      </c>
      <c r="B1012" s="14">
        <v>29278.38</v>
      </c>
    </row>
    <row r="1013" spans="1:2" x14ac:dyDescent="0.25">
      <c r="A1013" s="9">
        <v>1021</v>
      </c>
      <c r="B1013" s="14">
        <v>29307.362000000001</v>
      </c>
    </row>
    <row r="1014" spans="1:2" x14ac:dyDescent="0.25">
      <c r="A1014" s="9">
        <v>1022</v>
      </c>
      <c r="B1014" s="14">
        <v>29336.344000000001</v>
      </c>
    </row>
    <row r="1015" spans="1:2" x14ac:dyDescent="0.25">
      <c r="A1015" s="9">
        <v>1023</v>
      </c>
      <c r="B1015" s="14">
        <v>29365.327000000001</v>
      </c>
    </row>
    <row r="1016" spans="1:2" x14ac:dyDescent="0.25">
      <c r="A1016" s="9">
        <v>1024</v>
      </c>
      <c r="B1016" s="14">
        <v>29394.309000000001</v>
      </c>
    </row>
    <row r="1017" spans="1:2" x14ac:dyDescent="0.25">
      <c r="A1017" s="9">
        <v>1025</v>
      </c>
      <c r="B1017" s="14">
        <v>29423.292000000001</v>
      </c>
    </row>
    <row r="1018" spans="1:2" x14ac:dyDescent="0.25">
      <c r="A1018" s="9">
        <v>1026</v>
      </c>
      <c r="B1018" s="14">
        <v>29452.274000000001</v>
      </c>
    </row>
    <row r="1019" spans="1:2" x14ac:dyDescent="0.25">
      <c r="A1019" s="9">
        <v>1027</v>
      </c>
      <c r="B1019" s="14">
        <v>29481.257000000001</v>
      </c>
    </row>
    <row r="1020" spans="1:2" x14ac:dyDescent="0.25">
      <c r="A1020" s="9">
        <v>1028</v>
      </c>
      <c r="B1020" s="14">
        <v>29510.239000000001</v>
      </c>
    </row>
    <row r="1021" spans="1:2" x14ac:dyDescent="0.25">
      <c r="A1021" s="9">
        <v>1029</v>
      </c>
      <c r="B1021" s="14">
        <v>29539.222000000002</v>
      </c>
    </row>
    <row r="1022" spans="1:2" x14ac:dyDescent="0.25">
      <c r="A1022" s="9">
        <v>1030</v>
      </c>
      <c r="B1022" s="14">
        <v>29568.204000000002</v>
      </c>
    </row>
    <row r="1023" spans="1:2" x14ac:dyDescent="0.25">
      <c r="A1023" s="9">
        <v>1031</v>
      </c>
      <c r="B1023" s="14">
        <v>29597.187000000002</v>
      </c>
    </row>
    <row r="1024" spans="1:2" x14ac:dyDescent="0.25">
      <c r="A1024" s="9">
        <v>1032</v>
      </c>
      <c r="B1024" s="14">
        <v>29626.169000000002</v>
      </c>
    </row>
    <row r="1025" spans="1:2" x14ac:dyDescent="0.25">
      <c r="A1025" s="9">
        <v>1033</v>
      </c>
      <c r="B1025" s="14">
        <v>29655.151000000002</v>
      </c>
    </row>
    <row r="1026" spans="1:2" x14ac:dyDescent="0.25">
      <c r="A1026" s="9">
        <v>1034</v>
      </c>
      <c r="B1026" s="14">
        <v>29684.133999999998</v>
      </c>
    </row>
    <row r="1027" spans="1:2" x14ac:dyDescent="0.25">
      <c r="A1027" s="9">
        <v>1035</v>
      </c>
      <c r="B1027" s="14">
        <v>29713.116000000002</v>
      </c>
    </row>
    <row r="1028" spans="1:2" x14ac:dyDescent="0.25">
      <c r="A1028" s="9">
        <v>1036</v>
      </c>
      <c r="B1028" s="14">
        <v>29742.098999999998</v>
      </c>
    </row>
    <row r="1029" spans="1:2" x14ac:dyDescent="0.25">
      <c r="A1029" s="9">
        <v>1037</v>
      </c>
      <c r="B1029" s="14">
        <v>29771.080999999998</v>
      </c>
    </row>
    <row r="1030" spans="1:2" x14ac:dyDescent="0.25">
      <c r="A1030" s="9">
        <v>1038</v>
      </c>
      <c r="B1030" s="14">
        <v>29800.063999999998</v>
      </c>
    </row>
    <row r="1031" spans="1:2" x14ac:dyDescent="0.25">
      <c r="A1031" s="9">
        <v>1039</v>
      </c>
      <c r="B1031" s="14">
        <v>29829.045999999998</v>
      </c>
    </row>
    <row r="1032" spans="1:2" x14ac:dyDescent="0.25">
      <c r="A1032" s="9">
        <v>1040</v>
      </c>
      <c r="B1032" s="14">
        <v>29858.028999999999</v>
      </c>
    </row>
    <row r="1033" spans="1:2" x14ac:dyDescent="0.25">
      <c r="A1033" s="9">
        <v>1041</v>
      </c>
      <c r="B1033" s="14">
        <v>29887.010999999999</v>
      </c>
    </row>
    <row r="1034" spans="1:2" x14ac:dyDescent="0.25">
      <c r="A1034" s="9">
        <v>1042</v>
      </c>
      <c r="B1034" s="14">
        <v>29915.993999999999</v>
      </c>
    </row>
    <row r="1035" spans="1:2" x14ac:dyDescent="0.25">
      <c r="A1035" s="9">
        <v>1043</v>
      </c>
      <c r="B1035" s="14">
        <v>29944.975999999999</v>
      </c>
    </row>
    <row r="1036" spans="1:2" x14ac:dyDescent="0.25">
      <c r="A1036" s="9">
        <v>1044</v>
      </c>
      <c r="B1036" s="14">
        <v>29973.958999999999</v>
      </c>
    </row>
    <row r="1037" spans="1:2" x14ac:dyDescent="0.25">
      <c r="A1037" s="9">
        <v>1045</v>
      </c>
      <c r="B1037" s="14">
        <v>30002.940999999999</v>
      </c>
    </row>
    <row r="1038" spans="1:2" x14ac:dyDescent="0.25">
      <c r="A1038" s="9">
        <v>1046</v>
      </c>
      <c r="B1038" s="14">
        <v>30031.922999999999</v>
      </c>
    </row>
    <row r="1039" spans="1:2" x14ac:dyDescent="0.25">
      <c r="A1039" s="9">
        <v>1047</v>
      </c>
      <c r="B1039" s="14">
        <v>30060.905999999999</v>
      </c>
    </row>
    <row r="1040" spans="1:2" x14ac:dyDescent="0.25">
      <c r="A1040" s="9">
        <v>1048</v>
      </c>
      <c r="B1040" s="14">
        <v>30089.887999999999</v>
      </c>
    </row>
    <row r="1041" spans="1:2" x14ac:dyDescent="0.25">
      <c r="A1041" s="9">
        <v>1049</v>
      </c>
      <c r="B1041" s="14">
        <v>30118.870999999999</v>
      </c>
    </row>
    <row r="1042" spans="1:2" x14ac:dyDescent="0.25">
      <c r="A1042" s="9">
        <v>1050</v>
      </c>
      <c r="B1042" s="14">
        <v>30147.852999999999</v>
      </c>
    </row>
    <row r="1043" spans="1:2" x14ac:dyDescent="0.25">
      <c r="A1043" s="9">
        <v>1051</v>
      </c>
      <c r="B1043" s="14">
        <v>30176.835999999999</v>
      </c>
    </row>
    <row r="1044" spans="1:2" x14ac:dyDescent="0.25">
      <c r="A1044" s="9">
        <v>1052</v>
      </c>
      <c r="B1044" s="14">
        <v>30205.817999999999</v>
      </c>
    </row>
    <row r="1045" spans="1:2" x14ac:dyDescent="0.25">
      <c r="A1045" s="9">
        <v>1053</v>
      </c>
      <c r="B1045" s="14">
        <v>30234.800999999999</v>
      </c>
    </row>
    <row r="1046" spans="1:2" x14ac:dyDescent="0.25">
      <c r="A1046" s="9">
        <v>1054</v>
      </c>
      <c r="B1046" s="14">
        <v>30263.782999999999</v>
      </c>
    </row>
    <row r="1047" spans="1:2" x14ac:dyDescent="0.25">
      <c r="A1047" s="9">
        <v>1055</v>
      </c>
      <c r="B1047" s="14">
        <v>30292.766</v>
      </c>
    </row>
    <row r="1048" spans="1:2" x14ac:dyDescent="0.25">
      <c r="A1048" s="9">
        <v>1056</v>
      </c>
      <c r="B1048" s="14">
        <v>30321.748</v>
      </c>
    </row>
    <row r="1049" spans="1:2" x14ac:dyDescent="0.25">
      <c r="A1049" s="9">
        <v>1057</v>
      </c>
      <c r="B1049" s="14">
        <v>30350.73</v>
      </c>
    </row>
    <row r="1050" spans="1:2" x14ac:dyDescent="0.25">
      <c r="A1050" s="9">
        <v>1058</v>
      </c>
      <c r="B1050" s="14">
        <v>30379.713</v>
      </c>
    </row>
    <row r="1051" spans="1:2" x14ac:dyDescent="0.25">
      <c r="A1051" s="9">
        <v>1059</v>
      </c>
      <c r="B1051" s="14">
        <v>30408.695</v>
      </c>
    </row>
    <row r="1052" spans="1:2" x14ac:dyDescent="0.25">
      <c r="A1052" s="9">
        <v>1060</v>
      </c>
      <c r="B1052" s="14">
        <v>30437.678</v>
      </c>
    </row>
    <row r="1053" spans="1:2" x14ac:dyDescent="0.25">
      <c r="A1053" s="9">
        <v>1061</v>
      </c>
      <c r="B1053" s="14">
        <v>30466.66</v>
      </c>
    </row>
    <row r="1054" spans="1:2" x14ac:dyDescent="0.25">
      <c r="A1054" s="9">
        <v>1062</v>
      </c>
      <c r="B1054" s="14">
        <v>30495.643</v>
      </c>
    </row>
    <row r="1055" spans="1:2" x14ac:dyDescent="0.25">
      <c r="A1055" s="9">
        <v>1063</v>
      </c>
      <c r="B1055" s="14">
        <v>30524.625</v>
      </c>
    </row>
    <row r="1056" spans="1:2" x14ac:dyDescent="0.25">
      <c r="A1056" s="9">
        <v>1064</v>
      </c>
      <c r="B1056" s="14">
        <v>30553.608</v>
      </c>
    </row>
    <row r="1057" spans="1:2" x14ac:dyDescent="0.25">
      <c r="A1057" s="9">
        <v>1065</v>
      </c>
      <c r="B1057" s="14">
        <v>30582.59</v>
      </c>
    </row>
    <row r="1058" spans="1:2" x14ac:dyDescent="0.25">
      <c r="A1058" s="9">
        <v>1066</v>
      </c>
      <c r="B1058" s="14">
        <v>30611.573</v>
      </c>
    </row>
    <row r="1059" spans="1:2" x14ac:dyDescent="0.25">
      <c r="A1059" s="9">
        <v>1067</v>
      </c>
      <c r="B1059" s="14">
        <v>30640.555</v>
      </c>
    </row>
    <row r="1060" spans="1:2" x14ac:dyDescent="0.25">
      <c r="A1060" s="9">
        <v>1068</v>
      </c>
      <c r="B1060" s="14">
        <v>30669.538</v>
      </c>
    </row>
    <row r="1061" spans="1:2" x14ac:dyDescent="0.25">
      <c r="A1061" s="9">
        <v>1069</v>
      </c>
      <c r="B1061" s="14">
        <v>30698.52</v>
      </c>
    </row>
    <row r="1062" spans="1:2" x14ac:dyDescent="0.25">
      <c r="A1062" s="9">
        <v>1070</v>
      </c>
      <c r="B1062" s="14">
        <v>30727.502</v>
      </c>
    </row>
    <row r="1063" spans="1:2" x14ac:dyDescent="0.25">
      <c r="A1063" s="9">
        <v>1071</v>
      </c>
      <c r="B1063" s="14">
        <v>30756.485000000001</v>
      </c>
    </row>
    <row r="1064" spans="1:2" x14ac:dyDescent="0.25">
      <c r="A1064" s="9">
        <v>1072</v>
      </c>
      <c r="B1064" s="14">
        <v>30785.467000000001</v>
      </c>
    </row>
    <row r="1065" spans="1:2" x14ac:dyDescent="0.25">
      <c r="A1065" s="9">
        <v>1073</v>
      </c>
      <c r="B1065" s="14">
        <v>30814.45</v>
      </c>
    </row>
    <row r="1066" spans="1:2" x14ac:dyDescent="0.25">
      <c r="A1066" s="9">
        <v>1074</v>
      </c>
      <c r="B1066" s="14">
        <v>30843.432000000001</v>
      </c>
    </row>
    <row r="1067" spans="1:2" x14ac:dyDescent="0.25">
      <c r="A1067" s="9">
        <v>1075</v>
      </c>
      <c r="B1067" s="14">
        <v>30872.415000000001</v>
      </c>
    </row>
    <row r="1068" spans="1:2" x14ac:dyDescent="0.25">
      <c r="A1068" s="9">
        <v>1076</v>
      </c>
      <c r="B1068" s="14">
        <v>30901.397000000001</v>
      </c>
    </row>
    <row r="1069" spans="1:2" x14ac:dyDescent="0.25">
      <c r="A1069" s="9">
        <v>1077</v>
      </c>
      <c r="B1069" s="14">
        <v>30930.38</v>
      </c>
    </row>
    <row r="1070" spans="1:2" x14ac:dyDescent="0.25">
      <c r="A1070" s="9">
        <v>1078</v>
      </c>
      <c r="B1070" s="14">
        <v>30959.362000000001</v>
      </c>
    </row>
    <row r="1071" spans="1:2" x14ac:dyDescent="0.25">
      <c r="A1071" s="9">
        <v>1079</v>
      </c>
      <c r="B1071" s="14">
        <v>30988.345000000001</v>
      </c>
    </row>
    <row r="1072" spans="1:2" x14ac:dyDescent="0.25">
      <c r="A1072" s="9">
        <v>1080</v>
      </c>
      <c r="B1072" s="14">
        <v>31017.327000000001</v>
      </c>
    </row>
    <row r="1073" spans="1:2" x14ac:dyDescent="0.25">
      <c r="A1073" s="9">
        <v>1081</v>
      </c>
      <c r="B1073" s="14">
        <v>31046.31</v>
      </c>
    </row>
    <row r="1074" spans="1:2" x14ac:dyDescent="0.25">
      <c r="A1074" s="9">
        <v>1082</v>
      </c>
      <c r="B1074" s="14">
        <v>31075.292000000001</v>
      </c>
    </row>
    <row r="1075" spans="1:2" x14ac:dyDescent="0.25">
      <c r="A1075" s="9">
        <v>1083</v>
      </c>
      <c r="B1075" s="14">
        <v>31104.274000000001</v>
      </c>
    </row>
    <row r="1076" spans="1:2" x14ac:dyDescent="0.25">
      <c r="A1076" s="9">
        <v>1084</v>
      </c>
      <c r="B1076" s="14">
        <v>31133.257000000001</v>
      </c>
    </row>
    <row r="1077" spans="1:2" x14ac:dyDescent="0.25">
      <c r="A1077" s="9">
        <v>1085</v>
      </c>
      <c r="B1077" s="14">
        <v>31162.239000000001</v>
      </c>
    </row>
    <row r="1078" spans="1:2" x14ac:dyDescent="0.25">
      <c r="A1078" s="9">
        <v>1086</v>
      </c>
      <c r="B1078" s="14">
        <v>31191.222000000002</v>
      </c>
    </row>
    <row r="1079" spans="1:2" x14ac:dyDescent="0.25">
      <c r="A1079" s="9">
        <v>1087</v>
      </c>
      <c r="B1079" s="14">
        <v>31220.204000000002</v>
      </c>
    </row>
    <row r="1080" spans="1:2" x14ac:dyDescent="0.25">
      <c r="A1080" s="9">
        <v>1088</v>
      </c>
      <c r="B1080" s="14">
        <v>31249.187000000002</v>
      </c>
    </row>
    <row r="1081" spans="1:2" x14ac:dyDescent="0.25">
      <c r="A1081" s="9">
        <v>1089</v>
      </c>
      <c r="B1081" s="14">
        <v>31278.169000000002</v>
      </c>
    </row>
    <row r="1082" spans="1:2" x14ac:dyDescent="0.25">
      <c r="A1082" s="9">
        <v>1090</v>
      </c>
      <c r="B1082" s="14">
        <v>31307.151999999998</v>
      </c>
    </row>
    <row r="1083" spans="1:2" x14ac:dyDescent="0.25">
      <c r="A1083" s="9">
        <v>1091</v>
      </c>
      <c r="B1083" s="14">
        <v>31336.133999999998</v>
      </c>
    </row>
    <row r="1084" spans="1:2" x14ac:dyDescent="0.25">
      <c r="A1084" s="9">
        <v>1092</v>
      </c>
      <c r="B1084" s="14">
        <v>31365.116999999998</v>
      </c>
    </row>
    <row r="1085" spans="1:2" x14ac:dyDescent="0.25">
      <c r="A1085" s="9">
        <v>1093</v>
      </c>
      <c r="B1085" s="14">
        <v>31394.098999999998</v>
      </c>
    </row>
    <row r="1086" spans="1:2" x14ac:dyDescent="0.25">
      <c r="A1086" s="9">
        <v>1094</v>
      </c>
      <c r="B1086" s="14">
        <v>31423.080999999998</v>
      </c>
    </row>
    <row r="1087" spans="1:2" x14ac:dyDescent="0.25">
      <c r="A1087" s="9">
        <v>1095</v>
      </c>
      <c r="B1087" s="14">
        <v>31452.063999999998</v>
      </c>
    </row>
    <row r="1088" spans="1:2" x14ac:dyDescent="0.25">
      <c r="A1088" s="9">
        <v>1096</v>
      </c>
      <c r="B1088" s="14">
        <v>31481.045999999998</v>
      </c>
    </row>
    <row r="1089" spans="1:2" x14ac:dyDescent="0.25">
      <c r="A1089" s="9">
        <v>1097</v>
      </c>
      <c r="B1089" s="14">
        <v>31510.028999999999</v>
      </c>
    </row>
    <row r="1090" spans="1:2" x14ac:dyDescent="0.25">
      <c r="A1090" s="9">
        <v>1098</v>
      </c>
      <c r="B1090" s="14">
        <v>31539.010999999999</v>
      </c>
    </row>
    <row r="1091" spans="1:2" x14ac:dyDescent="0.25">
      <c r="A1091" s="9">
        <v>1099</v>
      </c>
      <c r="B1091" s="14">
        <v>31567.993999999999</v>
      </c>
    </row>
    <row r="1092" spans="1:2" x14ac:dyDescent="0.25">
      <c r="A1092" s="9">
        <v>1100</v>
      </c>
      <c r="B1092" s="14">
        <v>31596.975999999999</v>
      </c>
    </row>
    <row r="1093" spans="1:2" x14ac:dyDescent="0.25">
      <c r="A1093" s="9">
        <v>1101</v>
      </c>
      <c r="B1093" s="14">
        <v>31625.958999999999</v>
      </c>
    </row>
    <row r="1094" spans="1:2" x14ac:dyDescent="0.25">
      <c r="A1094" s="9">
        <v>1102</v>
      </c>
      <c r="B1094" s="14">
        <v>31654.940999999999</v>
      </c>
    </row>
    <row r="1095" spans="1:2" x14ac:dyDescent="0.25">
      <c r="A1095" s="9">
        <v>1103</v>
      </c>
      <c r="B1095" s="14">
        <v>31683.923999999999</v>
      </c>
    </row>
    <row r="1096" spans="1:2" x14ac:dyDescent="0.25">
      <c r="A1096" s="9">
        <v>1104</v>
      </c>
      <c r="B1096" s="14">
        <v>31712.905999999999</v>
      </c>
    </row>
    <row r="1097" spans="1:2" x14ac:dyDescent="0.25">
      <c r="A1097" s="9">
        <v>1105</v>
      </c>
      <c r="B1097" s="14">
        <v>31741.888999999999</v>
      </c>
    </row>
    <row r="1098" spans="1:2" x14ac:dyDescent="0.25">
      <c r="A1098" s="9">
        <v>1106</v>
      </c>
      <c r="B1098" s="14">
        <v>31770.870999999999</v>
      </c>
    </row>
    <row r="1099" spans="1:2" x14ac:dyDescent="0.25">
      <c r="A1099" s="9">
        <v>1107</v>
      </c>
      <c r="B1099" s="14">
        <v>31799.852999999999</v>
      </c>
    </row>
    <row r="1100" spans="1:2" x14ac:dyDescent="0.25">
      <c r="A1100" s="9">
        <v>1108</v>
      </c>
      <c r="B1100" s="14">
        <v>31828.835999999999</v>
      </c>
    </row>
    <row r="1101" spans="1:2" x14ac:dyDescent="0.25">
      <c r="A1101" s="9">
        <v>1109</v>
      </c>
      <c r="B1101" s="14">
        <v>31857.817999999999</v>
      </c>
    </row>
    <row r="1102" spans="1:2" x14ac:dyDescent="0.25">
      <c r="A1102" s="9">
        <v>1110</v>
      </c>
      <c r="B1102" s="14">
        <v>31886.800999999999</v>
      </c>
    </row>
    <row r="1103" spans="1:2" x14ac:dyDescent="0.25">
      <c r="A1103" s="9">
        <v>1111</v>
      </c>
      <c r="B1103" s="14">
        <v>31915.782999999999</v>
      </c>
    </row>
    <row r="1104" spans="1:2" x14ac:dyDescent="0.25">
      <c r="A1104" s="9">
        <v>1112</v>
      </c>
      <c r="B1104" s="14">
        <v>31944.766</v>
      </c>
    </row>
    <row r="1105" spans="1:2" x14ac:dyDescent="0.25">
      <c r="A1105" s="9">
        <v>1113</v>
      </c>
      <c r="B1105" s="14">
        <v>31973.748</v>
      </c>
    </row>
    <row r="1106" spans="1:2" x14ac:dyDescent="0.25">
      <c r="A1106" s="9">
        <v>1114</v>
      </c>
      <c r="B1106" s="14">
        <v>32002.731</v>
      </c>
    </row>
    <row r="1107" spans="1:2" x14ac:dyDescent="0.25">
      <c r="A1107" s="9">
        <v>1115</v>
      </c>
      <c r="B1107" s="14">
        <v>32031.713</v>
      </c>
    </row>
    <row r="1108" spans="1:2" x14ac:dyDescent="0.25">
      <c r="A1108" s="9">
        <v>1116</v>
      </c>
      <c r="B1108" s="14">
        <v>32060.696</v>
      </c>
    </row>
    <row r="1109" spans="1:2" x14ac:dyDescent="0.25">
      <c r="A1109" s="9">
        <v>1117</v>
      </c>
      <c r="B1109" s="14">
        <v>32089.678</v>
      </c>
    </row>
    <row r="1110" spans="1:2" x14ac:dyDescent="0.25">
      <c r="A1110" s="9">
        <v>1118</v>
      </c>
      <c r="B1110" s="14">
        <v>32118.661</v>
      </c>
    </row>
    <row r="1111" spans="1:2" x14ac:dyDescent="0.25">
      <c r="A1111" s="9">
        <v>1119</v>
      </c>
      <c r="B1111" s="14">
        <v>32147.643</v>
      </c>
    </row>
    <row r="1112" spans="1:2" x14ac:dyDescent="0.25">
      <c r="A1112" s="9">
        <v>1120</v>
      </c>
      <c r="B1112" s="14">
        <v>32176.625</v>
      </c>
    </row>
    <row r="1113" spans="1:2" x14ac:dyDescent="0.25">
      <c r="A1113" s="9">
        <v>1121</v>
      </c>
      <c r="B1113" s="14">
        <v>32205.608</v>
      </c>
    </row>
    <row r="1114" spans="1:2" x14ac:dyDescent="0.25">
      <c r="A1114" s="9">
        <v>1122</v>
      </c>
      <c r="B1114" s="14">
        <v>32234.59</v>
      </c>
    </row>
    <row r="1115" spans="1:2" x14ac:dyDescent="0.25">
      <c r="A1115" s="9">
        <v>1123</v>
      </c>
      <c r="B1115" s="14">
        <v>32263.576000000001</v>
      </c>
    </row>
    <row r="1116" spans="1:2" x14ac:dyDescent="0.25">
      <c r="A1116" s="9">
        <v>1124</v>
      </c>
      <c r="B1116" s="14">
        <v>32292.573</v>
      </c>
    </row>
    <row r="1117" spans="1:2" x14ac:dyDescent="0.25">
      <c r="A1117" s="9">
        <v>1125</v>
      </c>
      <c r="B1117" s="14">
        <v>32321.57</v>
      </c>
    </row>
    <row r="1118" spans="1:2" x14ac:dyDescent="0.25">
      <c r="A1118" s="9">
        <v>1126</v>
      </c>
      <c r="B1118" s="14">
        <v>32350.566999999999</v>
      </c>
    </row>
    <row r="1119" spans="1:2" x14ac:dyDescent="0.25">
      <c r="A1119" s="9">
        <v>1127</v>
      </c>
      <c r="B1119" s="14">
        <v>32379.563999999998</v>
      </c>
    </row>
    <row r="1120" spans="1:2" x14ac:dyDescent="0.25">
      <c r="A1120" s="9">
        <v>1128</v>
      </c>
      <c r="B1120" s="14">
        <v>32408.561000000002</v>
      </c>
    </row>
    <row r="1121" spans="1:2" x14ac:dyDescent="0.25">
      <c r="A1121" s="9">
        <v>1129</v>
      </c>
      <c r="B1121" s="14">
        <v>32437.558000000001</v>
      </c>
    </row>
    <row r="1122" spans="1:2" x14ac:dyDescent="0.25">
      <c r="A1122" s="9">
        <v>1130</v>
      </c>
      <c r="B1122" s="14">
        <v>32466.555</v>
      </c>
    </row>
    <row r="1123" spans="1:2" x14ac:dyDescent="0.25">
      <c r="A1123" s="9">
        <v>1131</v>
      </c>
      <c r="B1123" s="14">
        <v>32495.552</v>
      </c>
    </row>
    <row r="1124" spans="1:2" x14ac:dyDescent="0.25">
      <c r="A1124" s="9">
        <v>1132</v>
      </c>
      <c r="B1124" s="14">
        <v>32524.548999999999</v>
      </c>
    </row>
    <row r="1125" spans="1:2" x14ac:dyDescent="0.25">
      <c r="A1125" s="9">
        <v>1133</v>
      </c>
      <c r="B1125" s="14">
        <v>32553.545999999998</v>
      </c>
    </row>
    <row r="1126" spans="1:2" x14ac:dyDescent="0.25">
      <c r="A1126" s="9">
        <v>1134</v>
      </c>
      <c r="B1126" s="14">
        <v>32582.543000000001</v>
      </c>
    </row>
    <row r="1127" spans="1:2" x14ac:dyDescent="0.25">
      <c r="A1127" s="9">
        <v>1135</v>
      </c>
      <c r="B1127" s="14">
        <v>32611.541000000001</v>
      </c>
    </row>
    <row r="1128" spans="1:2" x14ac:dyDescent="0.25">
      <c r="A1128" s="9">
        <v>1136</v>
      </c>
      <c r="B1128" s="14">
        <v>32640.538</v>
      </c>
    </row>
    <row r="1129" spans="1:2" x14ac:dyDescent="0.25">
      <c r="A1129" s="9">
        <v>1137</v>
      </c>
      <c r="B1129" s="14">
        <v>32669.535</v>
      </c>
    </row>
    <row r="1130" spans="1:2" x14ac:dyDescent="0.25">
      <c r="A1130" s="9">
        <v>1138</v>
      </c>
      <c r="B1130" s="14">
        <v>32698.531999999999</v>
      </c>
    </row>
    <row r="1131" spans="1:2" x14ac:dyDescent="0.25">
      <c r="A1131" s="9">
        <v>1139</v>
      </c>
      <c r="B1131" s="14">
        <v>32727.528999999999</v>
      </c>
    </row>
    <row r="1132" spans="1:2" x14ac:dyDescent="0.25">
      <c r="A1132" s="9">
        <v>1140</v>
      </c>
      <c r="B1132" s="14">
        <v>32756.526000000002</v>
      </c>
    </row>
    <row r="1133" spans="1:2" x14ac:dyDescent="0.25">
      <c r="A1133" s="9">
        <v>1141</v>
      </c>
      <c r="B1133" s="14">
        <v>32785.523000000001</v>
      </c>
    </row>
    <row r="1134" spans="1:2" x14ac:dyDescent="0.25">
      <c r="A1134" s="9">
        <v>1142</v>
      </c>
      <c r="B1134" s="14">
        <v>32814.519999999997</v>
      </c>
    </row>
    <row r="1135" spans="1:2" x14ac:dyDescent="0.25">
      <c r="A1135" s="9">
        <v>1143</v>
      </c>
      <c r="B1135" s="14">
        <v>32843.517</v>
      </c>
    </row>
    <row r="1136" spans="1:2" x14ac:dyDescent="0.25">
      <c r="A1136" s="9">
        <v>1144</v>
      </c>
      <c r="B1136" s="14">
        <v>32872.514000000003</v>
      </c>
    </row>
    <row r="1137" spans="1:2" x14ac:dyDescent="0.25">
      <c r="A1137" s="9">
        <v>1145</v>
      </c>
      <c r="B1137" s="14">
        <v>32901.510999999999</v>
      </c>
    </row>
    <row r="1138" spans="1:2" x14ac:dyDescent="0.25">
      <c r="A1138" s="9">
        <v>1146</v>
      </c>
      <c r="B1138" s="14">
        <v>32930.508000000002</v>
      </c>
    </row>
    <row r="1139" spans="1:2" x14ac:dyDescent="0.25">
      <c r="A1139" s="9">
        <v>1147</v>
      </c>
      <c r="B1139" s="14">
        <v>32959.504999999997</v>
      </c>
    </row>
    <row r="1140" spans="1:2" x14ac:dyDescent="0.25">
      <c r="A1140" s="9">
        <v>1148</v>
      </c>
      <c r="B1140" s="14">
        <v>32988.502</v>
      </c>
    </row>
    <row r="1141" spans="1:2" x14ac:dyDescent="0.25">
      <c r="A1141" s="9">
        <v>1149</v>
      </c>
      <c r="B1141" s="14">
        <v>33017.499000000003</v>
      </c>
    </row>
    <row r="1142" spans="1:2" x14ac:dyDescent="0.25">
      <c r="A1142" s="9">
        <v>1150</v>
      </c>
      <c r="B1142" s="14">
        <v>33046.497000000003</v>
      </c>
    </row>
    <row r="1143" spans="1:2" x14ac:dyDescent="0.25">
      <c r="A1143" s="9">
        <v>1151</v>
      </c>
      <c r="B1143" s="14">
        <v>33075.493999999999</v>
      </c>
    </row>
    <row r="1144" spans="1:2" x14ac:dyDescent="0.25">
      <c r="A1144" s="9">
        <v>1152</v>
      </c>
      <c r="B1144" s="14">
        <v>33104.491000000002</v>
      </c>
    </row>
    <row r="1145" spans="1:2" x14ac:dyDescent="0.25">
      <c r="A1145" s="9">
        <v>1153</v>
      </c>
      <c r="B1145" s="14">
        <v>33133.487999999998</v>
      </c>
    </row>
    <row r="1146" spans="1:2" x14ac:dyDescent="0.25">
      <c r="A1146" s="9">
        <v>1154</v>
      </c>
      <c r="B1146" s="14">
        <v>33162.485000000001</v>
      </c>
    </row>
    <row r="1147" spans="1:2" x14ac:dyDescent="0.25">
      <c r="A1147" s="9">
        <v>1155</v>
      </c>
      <c r="B1147" s="14">
        <v>33191.482000000004</v>
      </c>
    </row>
    <row r="1148" spans="1:2" x14ac:dyDescent="0.25">
      <c r="A1148" s="9">
        <v>1156</v>
      </c>
      <c r="B1148" s="14">
        <v>33220.478999999999</v>
      </c>
    </row>
    <row r="1149" spans="1:2" x14ac:dyDescent="0.25">
      <c r="A1149" s="9">
        <v>1157</v>
      </c>
      <c r="B1149" s="14">
        <v>33249.476000000002</v>
      </c>
    </row>
    <row r="1150" spans="1:2" x14ac:dyDescent="0.25">
      <c r="A1150" s="9">
        <v>1158</v>
      </c>
      <c r="B1150" s="14">
        <v>33278.472999999998</v>
      </c>
    </row>
    <row r="1151" spans="1:2" x14ac:dyDescent="0.25">
      <c r="A1151" s="9">
        <v>1159</v>
      </c>
      <c r="B1151" s="14">
        <v>33307.47</v>
      </c>
    </row>
    <row r="1152" spans="1:2" x14ac:dyDescent="0.25">
      <c r="A1152" s="9">
        <v>1160</v>
      </c>
      <c r="B1152" s="14">
        <v>33336.466999999997</v>
      </c>
    </row>
    <row r="1153" spans="1:2" x14ac:dyDescent="0.25">
      <c r="A1153" s="9">
        <v>1161</v>
      </c>
      <c r="B1153" s="14">
        <v>33365.464</v>
      </c>
    </row>
    <row r="1154" spans="1:2" x14ac:dyDescent="0.25">
      <c r="A1154" s="9">
        <v>1162</v>
      </c>
      <c r="B1154" s="14">
        <v>33394.461000000003</v>
      </c>
    </row>
    <row r="1155" spans="1:2" x14ac:dyDescent="0.25">
      <c r="A1155" s="9">
        <v>1163</v>
      </c>
      <c r="B1155" s="14">
        <v>33423.457999999999</v>
      </c>
    </row>
    <row r="1156" spans="1:2" x14ac:dyDescent="0.25">
      <c r="A1156" s="9">
        <v>1164</v>
      </c>
      <c r="B1156" s="14">
        <v>33452.455000000002</v>
      </c>
    </row>
    <row r="1157" spans="1:2" x14ac:dyDescent="0.25">
      <c r="A1157" s="9">
        <v>1165</v>
      </c>
      <c r="B1157" s="14">
        <v>33481.453000000001</v>
      </c>
    </row>
    <row r="1158" spans="1:2" x14ac:dyDescent="0.25">
      <c r="A1158" s="9">
        <v>1166</v>
      </c>
      <c r="B1158" s="14">
        <v>33510.449999999997</v>
      </c>
    </row>
    <row r="1159" spans="1:2" x14ac:dyDescent="0.25">
      <c r="A1159" s="9">
        <v>1167</v>
      </c>
      <c r="B1159" s="14">
        <v>33539.447</v>
      </c>
    </row>
    <row r="1160" spans="1:2" x14ac:dyDescent="0.25">
      <c r="A1160" s="9">
        <v>1168</v>
      </c>
      <c r="B1160" s="14">
        <v>33568.444000000003</v>
      </c>
    </row>
    <row r="1161" spans="1:2" x14ac:dyDescent="0.25">
      <c r="A1161" s="9">
        <v>1169</v>
      </c>
      <c r="B1161" s="14">
        <v>33597.440999999999</v>
      </c>
    </row>
    <row r="1162" spans="1:2" x14ac:dyDescent="0.25">
      <c r="A1162" s="9">
        <v>1170</v>
      </c>
      <c r="B1162" s="14">
        <v>33626.438000000002</v>
      </c>
    </row>
    <row r="1163" spans="1:2" x14ac:dyDescent="0.25">
      <c r="A1163" s="9">
        <v>1171</v>
      </c>
      <c r="B1163" s="14">
        <v>33655.434999999998</v>
      </c>
    </row>
    <row r="1164" spans="1:2" x14ac:dyDescent="0.25">
      <c r="A1164" s="9">
        <v>1172</v>
      </c>
      <c r="B1164" s="14">
        <v>33684.432000000001</v>
      </c>
    </row>
    <row r="1165" spans="1:2" x14ac:dyDescent="0.25">
      <c r="A1165" s="9">
        <v>1173</v>
      </c>
      <c r="B1165" s="14">
        <v>33713.428999999996</v>
      </c>
    </row>
    <row r="1166" spans="1:2" x14ac:dyDescent="0.25">
      <c r="A1166" s="9">
        <v>1174</v>
      </c>
      <c r="B1166" s="14">
        <v>33742.425999999999</v>
      </c>
    </row>
    <row r="1167" spans="1:2" x14ac:dyDescent="0.25">
      <c r="A1167" s="9">
        <v>1175</v>
      </c>
      <c r="B1167" s="14">
        <v>33771.423000000003</v>
      </c>
    </row>
    <row r="1168" spans="1:2" x14ac:dyDescent="0.25">
      <c r="A1168" s="9">
        <v>1176</v>
      </c>
      <c r="B1168" s="14">
        <v>33800.42</v>
      </c>
    </row>
    <row r="1169" spans="1:2" x14ac:dyDescent="0.25">
      <c r="A1169" s="9">
        <v>1177</v>
      </c>
      <c r="B1169" s="14">
        <v>33829.417000000001</v>
      </c>
    </row>
    <row r="1170" spans="1:2" x14ac:dyDescent="0.25">
      <c r="A1170" s="9">
        <v>1178</v>
      </c>
      <c r="B1170" s="14">
        <v>33858.413999999997</v>
      </c>
    </row>
    <row r="1171" spans="1:2" x14ac:dyDescent="0.25">
      <c r="A1171" s="9">
        <v>1179</v>
      </c>
      <c r="B1171" s="14">
        <v>33887.411</v>
      </c>
    </row>
    <row r="1172" spans="1:2" x14ac:dyDescent="0.25">
      <c r="A1172" s="9">
        <v>1180</v>
      </c>
      <c r="B1172" s="14">
        <v>33916.409</v>
      </c>
    </row>
    <row r="1173" spans="1:2" x14ac:dyDescent="0.25">
      <c r="A1173" s="9">
        <v>1181</v>
      </c>
      <c r="B1173" s="14">
        <v>33945.406000000003</v>
      </c>
    </row>
    <row r="1174" spans="1:2" x14ac:dyDescent="0.25">
      <c r="A1174" s="9">
        <v>1182</v>
      </c>
      <c r="B1174" s="14">
        <v>33974.402999999998</v>
      </c>
    </row>
    <row r="1175" spans="1:2" x14ac:dyDescent="0.25">
      <c r="A1175" s="9">
        <v>1183</v>
      </c>
      <c r="B1175" s="14">
        <v>34003.4</v>
      </c>
    </row>
    <row r="1176" spans="1:2" x14ac:dyDescent="0.25">
      <c r="A1176" s="9">
        <v>1184</v>
      </c>
      <c r="B1176" s="14">
        <v>34032.396999999997</v>
      </c>
    </row>
    <row r="1177" spans="1:2" x14ac:dyDescent="0.25">
      <c r="A1177" s="9">
        <v>1185</v>
      </c>
      <c r="B1177" s="14">
        <v>34061.394</v>
      </c>
    </row>
    <row r="1178" spans="1:2" x14ac:dyDescent="0.25">
      <c r="A1178" s="9">
        <v>1186</v>
      </c>
      <c r="B1178" s="14">
        <v>34090.391000000003</v>
      </c>
    </row>
    <row r="1179" spans="1:2" x14ac:dyDescent="0.25">
      <c r="A1179" s="9">
        <v>1187</v>
      </c>
      <c r="B1179" s="14">
        <v>34119.387999999999</v>
      </c>
    </row>
    <row r="1180" spans="1:2" x14ac:dyDescent="0.25">
      <c r="A1180" s="9">
        <v>1188</v>
      </c>
      <c r="B1180" s="14">
        <v>34148.385000000002</v>
      </c>
    </row>
    <row r="1181" spans="1:2" x14ac:dyDescent="0.25">
      <c r="A1181" s="9">
        <v>1189</v>
      </c>
      <c r="B1181" s="14">
        <v>34177.381999999998</v>
      </c>
    </row>
    <row r="1182" spans="1:2" x14ac:dyDescent="0.25">
      <c r="A1182" s="9">
        <v>1190</v>
      </c>
      <c r="B1182" s="14">
        <v>34206.379000000001</v>
      </c>
    </row>
    <row r="1183" spans="1:2" x14ac:dyDescent="0.25">
      <c r="A1183" s="9">
        <v>1191</v>
      </c>
      <c r="B1183" s="14">
        <v>34235.375999999997</v>
      </c>
    </row>
    <row r="1184" spans="1:2" x14ac:dyDescent="0.25">
      <c r="A1184" s="9">
        <v>1192</v>
      </c>
      <c r="B1184" s="14">
        <v>34264.373</v>
      </c>
    </row>
    <row r="1185" spans="1:2" x14ac:dyDescent="0.25">
      <c r="A1185" s="9">
        <v>1193</v>
      </c>
      <c r="B1185" s="14">
        <v>34293.370000000003</v>
      </c>
    </row>
    <row r="1186" spans="1:2" x14ac:dyDescent="0.25">
      <c r="A1186" s="9">
        <v>1194</v>
      </c>
      <c r="B1186" s="14">
        <v>34322.366999999998</v>
      </c>
    </row>
    <row r="1187" spans="1:2" x14ac:dyDescent="0.25">
      <c r="A1187" s="9">
        <v>1195</v>
      </c>
      <c r="B1187" s="14">
        <v>34351.364999999998</v>
      </c>
    </row>
    <row r="1188" spans="1:2" x14ac:dyDescent="0.25">
      <c r="A1188" s="9">
        <v>1196</v>
      </c>
      <c r="B1188" s="14">
        <v>34380.362000000001</v>
      </c>
    </row>
    <row r="1189" spans="1:2" x14ac:dyDescent="0.25">
      <c r="A1189" s="9">
        <v>1197</v>
      </c>
      <c r="B1189" s="14">
        <v>34409.358999999997</v>
      </c>
    </row>
    <row r="1190" spans="1:2" x14ac:dyDescent="0.25">
      <c r="A1190" s="9">
        <v>1198</v>
      </c>
      <c r="B1190" s="14">
        <v>34438.356</v>
      </c>
    </row>
    <row r="1191" spans="1:2" x14ac:dyDescent="0.25">
      <c r="A1191" s="9">
        <v>1199</v>
      </c>
      <c r="B1191" s="14">
        <v>34467.353000000003</v>
      </c>
    </row>
    <row r="1192" spans="1:2" x14ac:dyDescent="0.25">
      <c r="A1192" s="9">
        <v>1200</v>
      </c>
      <c r="B1192" s="14">
        <v>34496.35</v>
      </c>
    </row>
    <row r="1193" spans="1:2" x14ac:dyDescent="0.25">
      <c r="A1193" s="9">
        <v>1201</v>
      </c>
      <c r="B1193" s="14">
        <v>34525.347000000002</v>
      </c>
    </row>
    <row r="1194" spans="1:2" x14ac:dyDescent="0.25">
      <c r="A1194" s="9">
        <v>1202</v>
      </c>
      <c r="B1194" s="14">
        <v>34554.343999999997</v>
      </c>
    </row>
    <row r="1195" spans="1:2" x14ac:dyDescent="0.25">
      <c r="A1195" s="9">
        <v>1203</v>
      </c>
      <c r="B1195" s="14">
        <v>34583.341</v>
      </c>
    </row>
    <row r="1196" spans="1:2" x14ac:dyDescent="0.25">
      <c r="A1196" s="9">
        <v>1204</v>
      </c>
      <c r="B1196" s="14">
        <v>34612.338000000003</v>
      </c>
    </row>
    <row r="1197" spans="1:2" x14ac:dyDescent="0.25">
      <c r="A1197" s="9">
        <v>1205</v>
      </c>
      <c r="B1197" s="14">
        <v>34641.334999999999</v>
      </c>
    </row>
    <row r="1198" spans="1:2" x14ac:dyDescent="0.25">
      <c r="A1198" s="9">
        <v>1206</v>
      </c>
      <c r="B1198" s="14">
        <v>34670.332000000002</v>
      </c>
    </row>
    <row r="1199" spans="1:2" x14ac:dyDescent="0.25">
      <c r="A1199" s="9">
        <v>1207</v>
      </c>
      <c r="B1199" s="14">
        <v>34699.328999999998</v>
      </c>
    </row>
    <row r="1200" spans="1:2" x14ac:dyDescent="0.25">
      <c r="A1200" s="9">
        <v>1208</v>
      </c>
      <c r="B1200" s="14">
        <v>34728.326000000001</v>
      </c>
    </row>
    <row r="1201" spans="1:2" x14ac:dyDescent="0.25">
      <c r="A1201" s="9">
        <v>1209</v>
      </c>
      <c r="B1201" s="14">
        <v>34757.322999999997</v>
      </c>
    </row>
    <row r="1202" spans="1:2" x14ac:dyDescent="0.25">
      <c r="A1202" s="9">
        <v>1210</v>
      </c>
      <c r="B1202" s="14">
        <v>34786.321000000004</v>
      </c>
    </row>
    <row r="1203" spans="1:2" x14ac:dyDescent="0.25">
      <c r="A1203" s="9">
        <v>1211</v>
      </c>
      <c r="B1203" s="14">
        <v>34815.317999999999</v>
      </c>
    </row>
    <row r="1204" spans="1:2" x14ac:dyDescent="0.25">
      <c r="A1204" s="9">
        <v>1212</v>
      </c>
      <c r="B1204" s="14">
        <v>34844.315000000002</v>
      </c>
    </row>
    <row r="1205" spans="1:2" x14ac:dyDescent="0.25">
      <c r="A1205" s="9">
        <v>1213</v>
      </c>
      <c r="B1205" s="14">
        <v>34873.311999999998</v>
      </c>
    </row>
    <row r="1206" spans="1:2" x14ac:dyDescent="0.25">
      <c r="A1206" s="9">
        <v>1214</v>
      </c>
      <c r="B1206" s="14">
        <v>34902.309000000001</v>
      </c>
    </row>
    <row r="1207" spans="1:2" x14ac:dyDescent="0.25">
      <c r="A1207" s="9">
        <v>1215</v>
      </c>
      <c r="B1207" s="14">
        <v>34931.305999999997</v>
      </c>
    </row>
    <row r="1208" spans="1:2" x14ac:dyDescent="0.25">
      <c r="A1208" s="9">
        <v>1216</v>
      </c>
      <c r="B1208" s="14">
        <v>34960.303</v>
      </c>
    </row>
    <row r="1209" spans="1:2" x14ac:dyDescent="0.25">
      <c r="A1209" s="9">
        <v>1217</v>
      </c>
      <c r="B1209" s="14">
        <v>34989.300000000003</v>
      </c>
    </row>
    <row r="1210" spans="1:2" x14ac:dyDescent="0.25">
      <c r="A1210" s="9">
        <v>1218</v>
      </c>
      <c r="B1210" s="14">
        <v>35018.296999999999</v>
      </c>
    </row>
    <row r="1211" spans="1:2" x14ac:dyDescent="0.25">
      <c r="A1211" s="9">
        <v>1219</v>
      </c>
      <c r="B1211" s="14">
        <v>35047.294000000002</v>
      </c>
    </row>
    <row r="1212" spans="1:2" x14ac:dyDescent="0.25">
      <c r="A1212" s="9">
        <v>1220</v>
      </c>
      <c r="B1212" s="14">
        <v>35076.290999999997</v>
      </c>
    </row>
    <row r="1213" spans="1:2" x14ac:dyDescent="0.25">
      <c r="A1213" s="9">
        <v>1221</v>
      </c>
      <c r="B1213" s="14">
        <v>35105.288</v>
      </c>
    </row>
    <row r="1214" spans="1:2" x14ac:dyDescent="0.25">
      <c r="A1214" s="9">
        <v>1222</v>
      </c>
      <c r="B1214" s="14">
        <v>35134.285000000003</v>
      </c>
    </row>
    <row r="1215" spans="1:2" x14ac:dyDescent="0.25">
      <c r="A1215" s="9">
        <v>1223</v>
      </c>
      <c r="B1215" s="14">
        <v>35163.281999999999</v>
      </c>
    </row>
    <row r="1216" spans="1:2" x14ac:dyDescent="0.25">
      <c r="A1216" s="9">
        <v>1224</v>
      </c>
      <c r="B1216" s="14">
        <v>35192.279000000002</v>
      </c>
    </row>
    <row r="1217" spans="1:2" x14ac:dyDescent="0.25">
      <c r="A1217" s="9">
        <v>1225</v>
      </c>
      <c r="B1217" s="14">
        <v>35221.277000000002</v>
      </c>
    </row>
    <row r="1218" spans="1:2" x14ac:dyDescent="0.25">
      <c r="A1218" s="9">
        <v>1226</v>
      </c>
      <c r="B1218" s="14">
        <v>35250.273999999998</v>
      </c>
    </row>
    <row r="1219" spans="1:2" x14ac:dyDescent="0.25">
      <c r="A1219" s="9">
        <v>1227</v>
      </c>
      <c r="B1219" s="14">
        <v>35279.271000000001</v>
      </c>
    </row>
    <row r="1220" spans="1:2" x14ac:dyDescent="0.25">
      <c r="A1220" s="9">
        <v>1228</v>
      </c>
      <c r="B1220" s="14">
        <v>35308.267999999996</v>
      </c>
    </row>
    <row r="1221" spans="1:2" x14ac:dyDescent="0.25">
      <c r="A1221" s="9">
        <v>1229</v>
      </c>
      <c r="B1221" s="14">
        <v>35337.264999999999</v>
      </c>
    </row>
    <row r="1222" spans="1:2" x14ac:dyDescent="0.25">
      <c r="A1222" s="9">
        <v>1230</v>
      </c>
      <c r="B1222" s="14">
        <v>35366.262000000002</v>
      </c>
    </row>
    <row r="1223" spans="1:2" x14ac:dyDescent="0.25">
      <c r="A1223" s="9">
        <v>1231</v>
      </c>
      <c r="B1223" s="14">
        <v>35395.258999999998</v>
      </c>
    </row>
    <row r="1224" spans="1:2" x14ac:dyDescent="0.25">
      <c r="A1224" s="9">
        <v>1232</v>
      </c>
      <c r="B1224" s="14">
        <v>35424.256000000001</v>
      </c>
    </row>
    <row r="1225" spans="1:2" x14ac:dyDescent="0.25">
      <c r="A1225" s="9">
        <v>1233</v>
      </c>
      <c r="B1225" s="14">
        <v>35453.252999999997</v>
      </c>
    </row>
    <row r="1226" spans="1:2" x14ac:dyDescent="0.25">
      <c r="A1226" s="9">
        <v>1234</v>
      </c>
      <c r="B1226" s="14">
        <v>35482.25</v>
      </c>
    </row>
    <row r="1227" spans="1:2" x14ac:dyDescent="0.25">
      <c r="A1227" s="9">
        <v>1235</v>
      </c>
      <c r="B1227" s="14">
        <v>35511.247000000003</v>
      </c>
    </row>
    <row r="1228" spans="1:2" x14ac:dyDescent="0.25">
      <c r="A1228" s="9">
        <v>1236</v>
      </c>
      <c r="B1228" s="14">
        <v>35540.243999999999</v>
      </c>
    </row>
    <row r="1229" spans="1:2" x14ac:dyDescent="0.25">
      <c r="A1229" s="9">
        <v>1237</v>
      </c>
      <c r="B1229" s="14">
        <v>35569.241000000002</v>
      </c>
    </row>
    <row r="1230" spans="1:2" x14ac:dyDescent="0.25">
      <c r="A1230" s="9">
        <v>1238</v>
      </c>
      <c r="B1230" s="14">
        <v>35598.237999999998</v>
      </c>
    </row>
    <row r="1231" spans="1:2" x14ac:dyDescent="0.25">
      <c r="A1231" s="9">
        <v>1239</v>
      </c>
      <c r="B1231" s="14">
        <v>35627.235000000001</v>
      </c>
    </row>
    <row r="1232" spans="1:2" x14ac:dyDescent="0.25">
      <c r="A1232" s="9">
        <v>1240</v>
      </c>
      <c r="B1232" s="14">
        <v>35656.233</v>
      </c>
    </row>
    <row r="1233" spans="1:2" x14ac:dyDescent="0.25">
      <c r="A1233" s="9">
        <v>1241</v>
      </c>
      <c r="B1233" s="14">
        <v>35685.230000000003</v>
      </c>
    </row>
    <row r="1234" spans="1:2" x14ac:dyDescent="0.25">
      <c r="A1234" s="9">
        <v>1242</v>
      </c>
      <c r="B1234" s="14">
        <v>35714.226999999999</v>
      </c>
    </row>
    <row r="1235" spans="1:2" x14ac:dyDescent="0.25">
      <c r="A1235" s="9">
        <v>1243</v>
      </c>
      <c r="B1235" s="14">
        <v>35743.224000000002</v>
      </c>
    </row>
    <row r="1236" spans="1:2" x14ac:dyDescent="0.25">
      <c r="A1236" s="9">
        <v>1244</v>
      </c>
      <c r="B1236" s="14">
        <v>35772.220999999998</v>
      </c>
    </row>
    <row r="1237" spans="1:2" x14ac:dyDescent="0.25">
      <c r="A1237" s="9">
        <v>1245</v>
      </c>
      <c r="B1237" s="14">
        <v>35801.218000000001</v>
      </c>
    </row>
    <row r="1238" spans="1:2" x14ac:dyDescent="0.25">
      <c r="A1238" s="9">
        <v>1246</v>
      </c>
      <c r="B1238" s="14">
        <v>35830.214999999997</v>
      </c>
    </row>
    <row r="1239" spans="1:2" x14ac:dyDescent="0.25">
      <c r="A1239" s="9">
        <v>1247</v>
      </c>
      <c r="B1239" s="14">
        <v>35859.212</v>
      </c>
    </row>
    <row r="1240" spans="1:2" x14ac:dyDescent="0.25">
      <c r="A1240" s="9">
        <v>1248</v>
      </c>
      <c r="B1240" s="14">
        <v>35888.209000000003</v>
      </c>
    </row>
    <row r="1241" spans="1:2" x14ac:dyDescent="0.25">
      <c r="A1241" s="9">
        <v>1249</v>
      </c>
      <c r="B1241" s="14">
        <v>35917.205999999998</v>
      </c>
    </row>
    <row r="1242" spans="1:2" x14ac:dyDescent="0.25">
      <c r="A1242" s="9">
        <v>1250</v>
      </c>
      <c r="B1242" s="14">
        <v>35946.203000000001</v>
      </c>
    </row>
    <row r="1243" spans="1:2" x14ac:dyDescent="0.25">
      <c r="A1243" s="9">
        <v>1251</v>
      </c>
      <c r="B1243" s="14">
        <v>35975.199999999997</v>
      </c>
    </row>
    <row r="1244" spans="1:2" x14ac:dyDescent="0.25">
      <c r="A1244" s="9">
        <v>1252</v>
      </c>
      <c r="B1244" s="14">
        <v>36004.197</v>
      </c>
    </row>
    <row r="1245" spans="1:2" x14ac:dyDescent="0.25">
      <c r="A1245" s="9">
        <v>1253</v>
      </c>
      <c r="B1245" s="14">
        <v>36033.194000000003</v>
      </c>
    </row>
    <row r="1246" spans="1:2" x14ac:dyDescent="0.25">
      <c r="A1246" s="9">
        <v>1254</v>
      </c>
      <c r="B1246" s="14">
        <v>36062.190999999999</v>
      </c>
    </row>
    <row r="1247" spans="1:2" x14ac:dyDescent="0.25">
      <c r="A1247" s="9">
        <v>1255</v>
      </c>
      <c r="B1247" s="14">
        <v>36091.188999999998</v>
      </c>
    </row>
    <row r="1248" spans="1:2" x14ac:dyDescent="0.25">
      <c r="A1248" s="9">
        <v>1256</v>
      </c>
      <c r="B1248" s="14">
        <v>36120.186000000002</v>
      </c>
    </row>
    <row r="1249" spans="1:2" x14ac:dyDescent="0.25">
      <c r="A1249" s="9">
        <v>1257</v>
      </c>
      <c r="B1249" s="14">
        <v>36149.182999999997</v>
      </c>
    </row>
    <row r="1250" spans="1:2" x14ac:dyDescent="0.25">
      <c r="A1250" s="9">
        <v>1258</v>
      </c>
      <c r="B1250" s="14">
        <v>36178.18</v>
      </c>
    </row>
    <row r="1251" spans="1:2" x14ac:dyDescent="0.25">
      <c r="A1251" s="9">
        <v>1259</v>
      </c>
      <c r="B1251" s="14">
        <v>36207.177000000003</v>
      </c>
    </row>
    <row r="1252" spans="1:2" x14ac:dyDescent="0.25">
      <c r="A1252" s="9">
        <v>1260</v>
      </c>
      <c r="B1252" s="14">
        <v>36236.173999999999</v>
      </c>
    </row>
    <row r="1253" spans="1:2" x14ac:dyDescent="0.25">
      <c r="A1253" s="9">
        <v>1261</v>
      </c>
      <c r="B1253" s="14">
        <v>36265.171000000002</v>
      </c>
    </row>
    <row r="1254" spans="1:2" x14ac:dyDescent="0.25">
      <c r="A1254" s="9">
        <v>1262</v>
      </c>
      <c r="B1254" s="14">
        <v>36294.167999999998</v>
      </c>
    </row>
    <row r="1255" spans="1:2" x14ac:dyDescent="0.25">
      <c r="A1255" s="9">
        <v>1263</v>
      </c>
      <c r="B1255" s="14">
        <v>36323.165000000001</v>
      </c>
    </row>
    <row r="1256" spans="1:2" x14ac:dyDescent="0.25">
      <c r="A1256" s="9">
        <v>1264</v>
      </c>
      <c r="B1256" s="14">
        <v>36352.161999999997</v>
      </c>
    </row>
    <row r="1257" spans="1:2" x14ac:dyDescent="0.25">
      <c r="A1257" s="9">
        <v>1265</v>
      </c>
      <c r="B1257" s="14">
        <v>36381.159</v>
      </c>
    </row>
    <row r="1258" spans="1:2" x14ac:dyDescent="0.25">
      <c r="A1258" s="9">
        <v>1266</v>
      </c>
      <c r="B1258" s="14">
        <v>36410.156000000003</v>
      </c>
    </row>
    <row r="1259" spans="1:2" x14ac:dyDescent="0.25">
      <c r="A1259" s="9">
        <v>1267</v>
      </c>
      <c r="B1259" s="14">
        <v>36439.152999999998</v>
      </c>
    </row>
    <row r="1260" spans="1:2" x14ac:dyDescent="0.25">
      <c r="A1260" s="9">
        <v>1268</v>
      </c>
      <c r="B1260" s="14">
        <v>36468.15</v>
      </c>
    </row>
    <row r="1261" spans="1:2" x14ac:dyDescent="0.25">
      <c r="A1261" s="9">
        <v>1269</v>
      </c>
      <c r="B1261" s="14">
        <v>36497.146999999997</v>
      </c>
    </row>
    <row r="1262" spans="1:2" x14ac:dyDescent="0.25">
      <c r="A1262" s="9">
        <v>1270</v>
      </c>
      <c r="B1262" s="14">
        <v>36526.144999999997</v>
      </c>
    </row>
    <row r="1263" spans="1:2" x14ac:dyDescent="0.25">
      <c r="A1263" s="9">
        <v>1271</v>
      </c>
      <c r="B1263" s="14">
        <v>36555.142</v>
      </c>
    </row>
    <row r="1264" spans="1:2" x14ac:dyDescent="0.25">
      <c r="A1264" s="9">
        <v>1272</v>
      </c>
      <c r="B1264" s="14">
        <v>36584.139000000003</v>
      </c>
    </row>
    <row r="1265" spans="1:2" x14ac:dyDescent="0.25">
      <c r="A1265" s="9">
        <v>1273</v>
      </c>
      <c r="B1265" s="14">
        <v>36613.135999999999</v>
      </c>
    </row>
    <row r="1266" spans="1:2" x14ac:dyDescent="0.25">
      <c r="A1266" s="9">
        <v>1274</v>
      </c>
      <c r="B1266" s="14">
        <v>36642.133000000002</v>
      </c>
    </row>
    <row r="1267" spans="1:2" x14ac:dyDescent="0.25">
      <c r="A1267" s="9">
        <v>1275</v>
      </c>
      <c r="B1267" s="14">
        <v>36671.129999999997</v>
      </c>
    </row>
    <row r="1268" spans="1:2" x14ac:dyDescent="0.25">
      <c r="A1268" s="9">
        <v>1276</v>
      </c>
      <c r="B1268" s="14">
        <v>36700.127</v>
      </c>
    </row>
    <row r="1269" spans="1:2" x14ac:dyDescent="0.25">
      <c r="A1269" s="9">
        <v>1277</v>
      </c>
      <c r="B1269" s="14">
        <v>36729.124000000003</v>
      </c>
    </row>
    <row r="1270" spans="1:2" x14ac:dyDescent="0.25">
      <c r="A1270" s="9">
        <v>1278</v>
      </c>
      <c r="B1270" s="14">
        <v>36758.120999999999</v>
      </c>
    </row>
    <row r="1271" spans="1:2" x14ac:dyDescent="0.25">
      <c r="A1271" s="9">
        <v>1279</v>
      </c>
      <c r="B1271" s="14">
        <v>36787.118000000002</v>
      </c>
    </row>
    <row r="1272" spans="1:2" x14ac:dyDescent="0.25">
      <c r="A1272" s="9">
        <v>1280</v>
      </c>
      <c r="B1272" s="14">
        <v>36816.114999999998</v>
      </c>
    </row>
    <row r="1273" spans="1:2" x14ac:dyDescent="0.25">
      <c r="A1273" s="9">
        <v>1281</v>
      </c>
      <c r="B1273" s="14">
        <v>36845.112000000001</v>
      </c>
    </row>
    <row r="1274" spans="1:2" x14ac:dyDescent="0.25">
      <c r="A1274" s="9">
        <v>1282</v>
      </c>
      <c r="B1274" s="14">
        <v>36874.108999999997</v>
      </c>
    </row>
    <row r="1275" spans="1:2" x14ac:dyDescent="0.25">
      <c r="A1275" s="9">
        <v>1283</v>
      </c>
      <c r="B1275" s="14">
        <v>36903.106</v>
      </c>
    </row>
    <row r="1276" spans="1:2" x14ac:dyDescent="0.25">
      <c r="A1276" s="9">
        <v>1284</v>
      </c>
      <c r="B1276" s="14">
        <v>36932.103999999999</v>
      </c>
    </row>
    <row r="1277" spans="1:2" x14ac:dyDescent="0.25">
      <c r="A1277" s="9">
        <v>1285</v>
      </c>
      <c r="B1277" s="14">
        <v>36961.101000000002</v>
      </c>
    </row>
    <row r="1278" spans="1:2" x14ac:dyDescent="0.25">
      <c r="A1278" s="9">
        <v>1286</v>
      </c>
      <c r="B1278" s="14">
        <v>36990.097999999998</v>
      </c>
    </row>
    <row r="1279" spans="1:2" x14ac:dyDescent="0.25">
      <c r="A1279" s="9">
        <v>1287</v>
      </c>
      <c r="B1279" s="14">
        <v>37019.095000000001</v>
      </c>
    </row>
    <row r="1280" spans="1:2" x14ac:dyDescent="0.25">
      <c r="A1280" s="9">
        <v>1288</v>
      </c>
      <c r="B1280" s="14">
        <v>37048.091999999997</v>
      </c>
    </row>
    <row r="1281" spans="1:2" x14ac:dyDescent="0.25">
      <c r="A1281" s="9">
        <v>1289</v>
      </c>
      <c r="B1281" s="14">
        <v>37077.089</v>
      </c>
    </row>
    <row r="1282" spans="1:2" x14ac:dyDescent="0.25">
      <c r="A1282" s="9">
        <v>1290</v>
      </c>
      <c r="B1282" s="14">
        <v>37106.086000000003</v>
      </c>
    </row>
    <row r="1283" spans="1:2" x14ac:dyDescent="0.25">
      <c r="A1283" s="9">
        <v>1291</v>
      </c>
      <c r="B1283" s="14">
        <v>37135.082999999999</v>
      </c>
    </row>
    <row r="1284" spans="1:2" x14ac:dyDescent="0.25">
      <c r="A1284" s="9">
        <v>1292</v>
      </c>
      <c r="B1284" s="14">
        <v>37164.080000000002</v>
      </c>
    </row>
    <row r="1285" spans="1:2" x14ac:dyDescent="0.25">
      <c r="A1285" s="9">
        <v>1293</v>
      </c>
      <c r="B1285" s="14">
        <v>37193.076999999997</v>
      </c>
    </row>
    <row r="1286" spans="1:2" x14ac:dyDescent="0.25">
      <c r="A1286" s="9">
        <v>1294</v>
      </c>
      <c r="B1286" s="14">
        <v>37222.074000000001</v>
      </c>
    </row>
    <row r="1287" spans="1:2" x14ac:dyDescent="0.25">
      <c r="A1287" s="9">
        <v>1295</v>
      </c>
      <c r="B1287" s="14">
        <v>37251.071000000004</v>
      </c>
    </row>
    <row r="1288" spans="1:2" x14ac:dyDescent="0.25">
      <c r="A1288" s="9">
        <v>1296</v>
      </c>
      <c r="B1288" s="14">
        <v>37280.067999999999</v>
      </c>
    </row>
    <row r="1289" spans="1:2" x14ac:dyDescent="0.25">
      <c r="A1289" s="9">
        <v>1297</v>
      </c>
      <c r="B1289" s="14">
        <v>37309.065000000002</v>
      </c>
    </row>
    <row r="1290" spans="1:2" x14ac:dyDescent="0.25">
      <c r="A1290" s="9">
        <v>1298</v>
      </c>
      <c r="B1290" s="14">
        <v>37338.061999999998</v>
      </c>
    </row>
    <row r="1291" spans="1:2" x14ac:dyDescent="0.25">
      <c r="A1291" s="9">
        <v>1299</v>
      </c>
      <c r="B1291" s="14">
        <v>37367.06</v>
      </c>
    </row>
    <row r="1292" spans="1:2" x14ac:dyDescent="0.25">
      <c r="A1292" s="9">
        <v>1300</v>
      </c>
      <c r="B1292" s="14">
        <v>37396.057000000001</v>
      </c>
    </row>
    <row r="1293" spans="1:2" x14ac:dyDescent="0.25">
      <c r="A1293" s="9">
        <v>1301</v>
      </c>
      <c r="B1293" s="14">
        <v>37425.053999999996</v>
      </c>
    </row>
    <row r="1294" spans="1:2" x14ac:dyDescent="0.25">
      <c r="A1294" s="9">
        <v>1302</v>
      </c>
      <c r="B1294" s="14">
        <v>37454.050999999999</v>
      </c>
    </row>
    <row r="1295" spans="1:2" x14ac:dyDescent="0.25">
      <c r="A1295" s="9">
        <v>1303</v>
      </c>
      <c r="B1295" s="14">
        <v>37483.048000000003</v>
      </c>
    </row>
    <row r="1296" spans="1:2" x14ac:dyDescent="0.25">
      <c r="A1296" s="9">
        <v>1304</v>
      </c>
      <c r="B1296" s="14">
        <v>37512.044999999998</v>
      </c>
    </row>
    <row r="1297" spans="1:2" x14ac:dyDescent="0.25">
      <c r="A1297" s="9">
        <v>1305</v>
      </c>
      <c r="B1297" s="14">
        <v>37541.042000000001</v>
      </c>
    </row>
    <row r="1298" spans="1:2" x14ac:dyDescent="0.25">
      <c r="A1298" s="9">
        <v>1306</v>
      </c>
      <c r="B1298" s="14">
        <v>37570.038999999997</v>
      </c>
    </row>
    <row r="1299" spans="1:2" x14ac:dyDescent="0.25">
      <c r="A1299" s="9">
        <v>1307</v>
      </c>
      <c r="B1299" s="14">
        <v>37599.036</v>
      </c>
    </row>
    <row r="1300" spans="1:2" x14ac:dyDescent="0.25">
      <c r="A1300" s="9">
        <v>1308</v>
      </c>
      <c r="B1300" s="14">
        <v>37628.033000000003</v>
      </c>
    </row>
    <row r="1301" spans="1:2" x14ac:dyDescent="0.25">
      <c r="A1301" s="9">
        <v>1309</v>
      </c>
      <c r="B1301" s="14">
        <v>37657.03</v>
      </c>
    </row>
    <row r="1302" spans="1:2" x14ac:dyDescent="0.25">
      <c r="A1302" s="9">
        <v>1310</v>
      </c>
      <c r="B1302" s="14">
        <v>37686.027000000002</v>
      </c>
    </row>
    <row r="1303" spans="1:2" x14ac:dyDescent="0.25">
      <c r="A1303" s="9">
        <v>1311</v>
      </c>
      <c r="B1303" s="14">
        <v>37715.023999999998</v>
      </c>
    </row>
    <row r="1304" spans="1:2" x14ac:dyDescent="0.25">
      <c r="A1304" s="9">
        <v>1312</v>
      </c>
      <c r="B1304" s="14">
        <v>37744.021000000001</v>
      </c>
    </row>
    <row r="1305" spans="1:2" x14ac:dyDescent="0.25">
      <c r="A1305" s="9">
        <v>1313</v>
      </c>
      <c r="B1305" s="14">
        <v>37773.017999999996</v>
      </c>
    </row>
    <row r="1306" spans="1:2" x14ac:dyDescent="0.25">
      <c r="A1306" s="9">
        <v>1314</v>
      </c>
      <c r="B1306" s="14">
        <v>37802.016000000003</v>
      </c>
    </row>
    <row r="1307" spans="1:2" x14ac:dyDescent="0.25">
      <c r="A1307" s="9">
        <v>1315</v>
      </c>
      <c r="B1307" s="14">
        <v>37831.012999999999</v>
      </c>
    </row>
    <row r="1308" spans="1:2" x14ac:dyDescent="0.25">
      <c r="A1308" s="9">
        <v>1316</v>
      </c>
      <c r="B1308" s="14">
        <v>37860.01</v>
      </c>
    </row>
    <row r="1309" spans="1:2" x14ac:dyDescent="0.25">
      <c r="A1309" s="9">
        <v>1317</v>
      </c>
      <c r="B1309" s="14">
        <v>37889.006999999998</v>
      </c>
    </row>
    <row r="1310" spans="1:2" x14ac:dyDescent="0.25">
      <c r="A1310" s="9">
        <v>1318</v>
      </c>
      <c r="B1310" s="14">
        <v>37918.004000000001</v>
      </c>
    </row>
    <row r="1311" spans="1:2" x14ac:dyDescent="0.25">
      <c r="A1311" s="9">
        <v>1319</v>
      </c>
      <c r="B1311" s="14">
        <v>37947.000999999997</v>
      </c>
    </row>
    <row r="1312" spans="1:2" x14ac:dyDescent="0.25">
      <c r="A1312" s="9">
        <v>1320</v>
      </c>
      <c r="B1312" s="14">
        <v>37975.998</v>
      </c>
    </row>
    <row r="1313" spans="1:2" x14ac:dyDescent="0.25">
      <c r="A1313" s="9">
        <v>1321</v>
      </c>
      <c r="B1313" s="14">
        <v>38004.995000000003</v>
      </c>
    </row>
    <row r="1314" spans="1:2" x14ac:dyDescent="0.25">
      <c r="A1314" s="9">
        <v>1322</v>
      </c>
      <c r="B1314" s="14">
        <v>38033.991999999998</v>
      </c>
    </row>
    <row r="1315" spans="1:2" x14ac:dyDescent="0.25">
      <c r="A1315" s="9">
        <v>1323</v>
      </c>
      <c r="B1315" s="14">
        <v>38062.989000000001</v>
      </c>
    </row>
    <row r="1316" spans="1:2" x14ac:dyDescent="0.25">
      <c r="A1316" s="9">
        <v>1324</v>
      </c>
      <c r="B1316" s="14">
        <v>38091.985999999997</v>
      </c>
    </row>
    <row r="1317" spans="1:2" x14ac:dyDescent="0.25">
      <c r="A1317" s="9">
        <v>1325</v>
      </c>
      <c r="B1317" s="14">
        <v>38120.983</v>
      </c>
    </row>
    <row r="1318" spans="1:2" x14ac:dyDescent="0.25">
      <c r="A1318" s="9">
        <v>1326</v>
      </c>
      <c r="B1318" s="14">
        <v>38149.980000000003</v>
      </c>
    </row>
    <row r="1319" spans="1:2" x14ac:dyDescent="0.25">
      <c r="A1319" s="9">
        <v>1327</v>
      </c>
      <c r="B1319" s="14">
        <v>38178.976999999999</v>
      </c>
    </row>
    <row r="1320" spans="1:2" x14ac:dyDescent="0.25">
      <c r="A1320" s="9">
        <v>1328</v>
      </c>
      <c r="B1320" s="14">
        <v>38207.974000000002</v>
      </c>
    </row>
    <row r="1321" spans="1:2" x14ac:dyDescent="0.25">
      <c r="A1321" s="9">
        <v>1329</v>
      </c>
      <c r="B1321" s="14">
        <v>38236.972000000002</v>
      </c>
    </row>
    <row r="1322" spans="1:2" x14ac:dyDescent="0.25">
      <c r="A1322" s="9">
        <v>1330</v>
      </c>
      <c r="B1322" s="14">
        <v>38265.968999999997</v>
      </c>
    </row>
    <row r="1323" spans="1:2" x14ac:dyDescent="0.25">
      <c r="A1323" s="9">
        <v>1331</v>
      </c>
      <c r="B1323" s="14">
        <v>38294.966</v>
      </c>
    </row>
    <row r="1324" spans="1:2" x14ac:dyDescent="0.25">
      <c r="A1324" s="9">
        <v>1332</v>
      </c>
      <c r="B1324" s="14">
        <v>38323.963000000003</v>
      </c>
    </row>
    <row r="1325" spans="1:2" x14ac:dyDescent="0.25">
      <c r="A1325" s="9">
        <v>1333</v>
      </c>
      <c r="B1325" s="14">
        <v>38352.959999999999</v>
      </c>
    </row>
    <row r="1326" spans="1:2" x14ac:dyDescent="0.25">
      <c r="A1326" s="9">
        <v>1334</v>
      </c>
      <c r="B1326" s="14">
        <v>38381.957000000002</v>
      </c>
    </row>
    <row r="1327" spans="1:2" x14ac:dyDescent="0.25">
      <c r="A1327" s="9">
        <v>1335</v>
      </c>
      <c r="B1327" s="14">
        <v>38410.953999999998</v>
      </c>
    </row>
    <row r="1328" spans="1:2" x14ac:dyDescent="0.25">
      <c r="A1328" s="9">
        <v>1336</v>
      </c>
      <c r="B1328" s="14">
        <v>38439.951000000001</v>
      </c>
    </row>
    <row r="1329" spans="1:2" x14ac:dyDescent="0.25">
      <c r="A1329" s="9">
        <v>1337</v>
      </c>
      <c r="B1329" s="14">
        <v>38468.947999999997</v>
      </c>
    </row>
    <row r="1330" spans="1:2" x14ac:dyDescent="0.25">
      <c r="A1330" s="9">
        <v>1338</v>
      </c>
      <c r="B1330" s="14">
        <v>38497.945</v>
      </c>
    </row>
    <row r="1331" spans="1:2" x14ac:dyDescent="0.25">
      <c r="A1331" s="9">
        <v>1339</v>
      </c>
      <c r="B1331" s="14">
        <v>38526.942000000003</v>
      </c>
    </row>
    <row r="1332" spans="1:2" x14ac:dyDescent="0.25">
      <c r="A1332" s="9">
        <v>1340</v>
      </c>
      <c r="B1332" s="14">
        <v>38555.938999999998</v>
      </c>
    </row>
    <row r="1333" spans="1:2" x14ac:dyDescent="0.25">
      <c r="A1333" s="9">
        <v>1341</v>
      </c>
      <c r="B1333" s="14">
        <v>38584.936000000002</v>
      </c>
    </row>
    <row r="1334" spans="1:2" x14ac:dyDescent="0.25">
      <c r="A1334" s="9">
        <v>1342</v>
      </c>
      <c r="B1334" s="14">
        <v>38613.932999999997</v>
      </c>
    </row>
    <row r="1335" spans="1:2" x14ac:dyDescent="0.25">
      <c r="A1335" s="9">
        <v>1343</v>
      </c>
      <c r="B1335" s="14">
        <v>38642.93</v>
      </c>
    </row>
    <row r="1336" spans="1:2" x14ac:dyDescent="0.25">
      <c r="A1336" s="9">
        <v>1344</v>
      </c>
      <c r="B1336" s="14">
        <v>38671.928</v>
      </c>
    </row>
    <row r="1337" spans="1:2" x14ac:dyDescent="0.25">
      <c r="A1337" s="9">
        <v>1345</v>
      </c>
      <c r="B1337" s="14">
        <v>38700.925000000003</v>
      </c>
    </row>
    <row r="1338" spans="1:2" x14ac:dyDescent="0.25">
      <c r="A1338" s="9">
        <v>1346</v>
      </c>
      <c r="B1338" s="14">
        <v>38729.921999999999</v>
      </c>
    </row>
    <row r="1339" spans="1:2" x14ac:dyDescent="0.25">
      <c r="A1339" s="9">
        <v>1347</v>
      </c>
      <c r="B1339" s="14">
        <v>38758.919000000002</v>
      </c>
    </row>
    <row r="1340" spans="1:2" x14ac:dyDescent="0.25">
      <c r="A1340" s="9">
        <v>1348</v>
      </c>
      <c r="B1340" s="14">
        <v>38787.919000000002</v>
      </c>
    </row>
    <row r="1341" spans="1:2" x14ac:dyDescent="0.25">
      <c r="A1341" s="9">
        <v>1349</v>
      </c>
      <c r="B1341" s="14">
        <v>38816.93</v>
      </c>
    </row>
    <row r="1342" spans="1:2" x14ac:dyDescent="0.25">
      <c r="A1342" s="9">
        <v>1350</v>
      </c>
      <c r="B1342" s="14">
        <v>38845.942000000003</v>
      </c>
    </row>
    <row r="1343" spans="1:2" x14ac:dyDescent="0.25">
      <c r="A1343" s="9">
        <v>1351</v>
      </c>
      <c r="B1343" s="14">
        <v>38874.953999999998</v>
      </c>
    </row>
    <row r="1344" spans="1:2" x14ac:dyDescent="0.25">
      <c r="A1344" s="9">
        <v>1352</v>
      </c>
      <c r="B1344" s="14">
        <v>38903.964999999997</v>
      </c>
    </row>
    <row r="1345" spans="1:2" x14ac:dyDescent="0.25">
      <c r="A1345" s="9">
        <v>1353</v>
      </c>
      <c r="B1345" s="14">
        <v>38932.976999999999</v>
      </c>
    </row>
    <row r="1346" spans="1:2" x14ac:dyDescent="0.25">
      <c r="A1346" s="9">
        <v>1354</v>
      </c>
      <c r="B1346" s="14">
        <v>38961.989000000001</v>
      </c>
    </row>
    <row r="1347" spans="1:2" x14ac:dyDescent="0.25">
      <c r="A1347" s="9">
        <v>1355</v>
      </c>
      <c r="B1347" s="14">
        <v>38991</v>
      </c>
    </row>
    <row r="1348" spans="1:2" x14ac:dyDescent="0.25">
      <c r="A1348" s="9">
        <v>1356</v>
      </c>
      <c r="B1348" s="14">
        <v>39020.012000000002</v>
      </c>
    </row>
    <row r="1349" spans="1:2" x14ac:dyDescent="0.25">
      <c r="A1349" s="9">
        <v>1357</v>
      </c>
      <c r="B1349" s="14">
        <v>39049.023999999998</v>
      </c>
    </row>
    <row r="1350" spans="1:2" x14ac:dyDescent="0.25">
      <c r="A1350" s="9">
        <v>1358</v>
      </c>
      <c r="B1350" s="14">
        <v>39078.035000000003</v>
      </c>
    </row>
    <row r="1351" spans="1:2" x14ac:dyDescent="0.25">
      <c r="A1351" s="9">
        <v>1359</v>
      </c>
      <c r="B1351" s="14">
        <v>39107.046999999999</v>
      </c>
    </row>
    <row r="1352" spans="1:2" x14ac:dyDescent="0.25">
      <c r="A1352" s="9">
        <v>1360</v>
      </c>
      <c r="B1352" s="14">
        <v>39136.059000000001</v>
      </c>
    </row>
    <row r="1353" spans="1:2" x14ac:dyDescent="0.25">
      <c r="A1353" s="9">
        <v>1361</v>
      </c>
      <c r="B1353" s="14">
        <v>39165.07</v>
      </c>
    </row>
    <row r="1354" spans="1:2" x14ac:dyDescent="0.25">
      <c r="A1354" s="9">
        <v>1362</v>
      </c>
      <c r="B1354" s="14">
        <v>39194.082000000002</v>
      </c>
    </row>
    <row r="1355" spans="1:2" x14ac:dyDescent="0.25">
      <c r="A1355" s="9">
        <v>1363</v>
      </c>
      <c r="B1355" s="14">
        <v>39223.093999999997</v>
      </c>
    </row>
    <row r="1356" spans="1:2" x14ac:dyDescent="0.25">
      <c r="A1356" s="9">
        <v>1364</v>
      </c>
      <c r="B1356" s="14">
        <v>39252.106</v>
      </c>
    </row>
    <row r="1357" spans="1:2" x14ac:dyDescent="0.25">
      <c r="A1357" s="9">
        <v>1365</v>
      </c>
      <c r="B1357" s="14">
        <v>39281.116999999998</v>
      </c>
    </row>
    <row r="1358" spans="1:2" x14ac:dyDescent="0.25">
      <c r="A1358" s="9">
        <v>1366</v>
      </c>
      <c r="B1358" s="14">
        <v>39310.129000000001</v>
      </c>
    </row>
    <row r="1359" spans="1:2" x14ac:dyDescent="0.25">
      <c r="A1359" s="9">
        <v>1367</v>
      </c>
      <c r="B1359" s="14">
        <v>39339.141000000003</v>
      </c>
    </row>
    <row r="1360" spans="1:2" x14ac:dyDescent="0.25">
      <c r="A1360" s="9">
        <v>1368</v>
      </c>
      <c r="B1360" s="14">
        <v>39368.152000000002</v>
      </c>
    </row>
    <row r="1361" spans="1:2" x14ac:dyDescent="0.25">
      <c r="A1361" s="9">
        <v>1369</v>
      </c>
      <c r="B1361" s="14">
        <v>39397.163999999997</v>
      </c>
    </row>
    <row r="1362" spans="1:2" x14ac:dyDescent="0.25">
      <c r="A1362" s="9">
        <v>1370</v>
      </c>
      <c r="B1362" s="14">
        <v>39426.175999999999</v>
      </c>
    </row>
    <row r="1363" spans="1:2" x14ac:dyDescent="0.25">
      <c r="A1363" s="9">
        <v>1371</v>
      </c>
      <c r="B1363" s="14">
        <v>39455.186999999998</v>
      </c>
    </row>
    <row r="1364" spans="1:2" x14ac:dyDescent="0.25">
      <c r="A1364" s="9">
        <v>1372</v>
      </c>
      <c r="B1364" s="14">
        <v>39484.199000000001</v>
      </c>
    </row>
    <row r="1365" spans="1:2" x14ac:dyDescent="0.25">
      <c r="A1365" s="9">
        <v>1373</v>
      </c>
      <c r="B1365" s="14">
        <v>39513.211000000003</v>
      </c>
    </row>
    <row r="1366" spans="1:2" x14ac:dyDescent="0.25">
      <c r="A1366" s="9">
        <v>1374</v>
      </c>
      <c r="B1366" s="14">
        <v>39542.222000000002</v>
      </c>
    </row>
    <row r="1367" spans="1:2" x14ac:dyDescent="0.25">
      <c r="A1367" s="9">
        <v>1375</v>
      </c>
      <c r="B1367" s="14">
        <v>39571.233999999997</v>
      </c>
    </row>
    <row r="1368" spans="1:2" x14ac:dyDescent="0.25">
      <c r="A1368" s="9">
        <v>1376</v>
      </c>
      <c r="B1368" s="14">
        <v>39600.245999999999</v>
      </c>
    </row>
    <row r="1369" spans="1:2" x14ac:dyDescent="0.25">
      <c r="A1369" s="9">
        <v>1377</v>
      </c>
      <c r="B1369" s="14">
        <v>39629.256999999998</v>
      </c>
    </row>
    <row r="1370" spans="1:2" x14ac:dyDescent="0.25">
      <c r="A1370" s="9">
        <v>1378</v>
      </c>
      <c r="B1370" s="14">
        <v>39658.269</v>
      </c>
    </row>
    <row r="1371" spans="1:2" x14ac:dyDescent="0.25">
      <c r="A1371" s="9">
        <v>1379</v>
      </c>
      <c r="B1371" s="14">
        <v>39687.281000000003</v>
      </c>
    </row>
    <row r="1372" spans="1:2" x14ac:dyDescent="0.25">
      <c r="A1372" s="9">
        <v>1380</v>
      </c>
      <c r="B1372" s="14">
        <v>39716.292000000001</v>
      </c>
    </row>
    <row r="1373" spans="1:2" x14ac:dyDescent="0.25">
      <c r="A1373" s="9">
        <v>1381</v>
      </c>
      <c r="B1373" s="14">
        <v>39745.303999999996</v>
      </c>
    </row>
    <row r="1374" spans="1:2" x14ac:dyDescent="0.25">
      <c r="A1374" s="9">
        <v>1382</v>
      </c>
      <c r="B1374" s="14">
        <v>39774.315999999999</v>
      </c>
    </row>
    <row r="1375" spans="1:2" x14ac:dyDescent="0.25">
      <c r="A1375" s="9">
        <v>1383</v>
      </c>
      <c r="B1375" s="14">
        <v>39803.326999999997</v>
      </c>
    </row>
    <row r="1376" spans="1:2" x14ac:dyDescent="0.25">
      <c r="A1376" s="9">
        <v>1384</v>
      </c>
      <c r="B1376" s="14">
        <v>39832.339</v>
      </c>
    </row>
    <row r="1377" spans="1:2" x14ac:dyDescent="0.25">
      <c r="A1377" s="9">
        <v>1385</v>
      </c>
      <c r="B1377" s="14">
        <v>39861.351000000002</v>
      </c>
    </row>
    <row r="1378" spans="1:2" x14ac:dyDescent="0.25">
      <c r="A1378" s="9">
        <v>1386</v>
      </c>
      <c r="B1378" s="14">
        <v>39890.362000000001</v>
      </c>
    </row>
    <row r="1379" spans="1:2" x14ac:dyDescent="0.25">
      <c r="A1379" s="9">
        <v>1387</v>
      </c>
      <c r="B1379" s="14">
        <v>39919.374000000003</v>
      </c>
    </row>
    <row r="1380" spans="1:2" x14ac:dyDescent="0.25">
      <c r="A1380" s="9">
        <v>1388</v>
      </c>
      <c r="B1380" s="14">
        <v>39948.385999999999</v>
      </c>
    </row>
    <row r="1381" spans="1:2" x14ac:dyDescent="0.25">
      <c r="A1381" s="9">
        <v>1389</v>
      </c>
      <c r="B1381" s="14">
        <v>39977.396999999997</v>
      </c>
    </row>
    <row r="1382" spans="1:2" x14ac:dyDescent="0.25">
      <c r="A1382" s="9">
        <v>1390</v>
      </c>
      <c r="B1382" s="14">
        <v>40006.409</v>
      </c>
    </row>
    <row r="1383" spans="1:2" x14ac:dyDescent="0.25">
      <c r="A1383" s="9">
        <v>1391</v>
      </c>
      <c r="B1383" s="14">
        <v>40035.421000000002</v>
      </c>
    </row>
    <row r="1384" spans="1:2" x14ac:dyDescent="0.25">
      <c r="A1384" s="9">
        <v>1392</v>
      </c>
      <c r="B1384" s="14">
        <v>40064.432000000001</v>
      </c>
    </row>
    <row r="1385" spans="1:2" x14ac:dyDescent="0.25">
      <c r="A1385" s="9">
        <v>1393</v>
      </c>
      <c r="B1385" s="14">
        <v>40093.444000000003</v>
      </c>
    </row>
    <row r="1386" spans="1:2" x14ac:dyDescent="0.25">
      <c r="A1386" s="9">
        <v>1394</v>
      </c>
      <c r="B1386" s="14">
        <v>40122.455999999998</v>
      </c>
    </row>
    <row r="1387" spans="1:2" x14ac:dyDescent="0.25">
      <c r="A1387" s="9">
        <v>1395</v>
      </c>
      <c r="B1387" s="14">
        <v>40151.466999999997</v>
      </c>
    </row>
    <row r="1388" spans="1:2" x14ac:dyDescent="0.25">
      <c r="A1388" s="9">
        <v>1396</v>
      </c>
      <c r="B1388" s="14">
        <v>40180.478999999999</v>
      </c>
    </row>
    <row r="1389" spans="1:2" x14ac:dyDescent="0.25">
      <c r="A1389" s="9">
        <v>1397</v>
      </c>
      <c r="B1389" s="14">
        <v>40209.491000000002</v>
      </c>
    </row>
    <row r="1390" spans="1:2" x14ac:dyDescent="0.25">
      <c r="A1390" s="9">
        <v>1398</v>
      </c>
      <c r="B1390" s="14">
        <v>40238.502</v>
      </c>
    </row>
    <row r="1391" spans="1:2" x14ac:dyDescent="0.25">
      <c r="A1391" s="9">
        <v>1399</v>
      </c>
      <c r="B1391" s="14">
        <v>40267.514000000003</v>
      </c>
    </row>
    <row r="1392" spans="1:2" x14ac:dyDescent="0.25">
      <c r="A1392" s="9">
        <v>1400</v>
      </c>
      <c r="B1392" s="14">
        <v>40296.525999999998</v>
      </c>
    </row>
    <row r="1393" spans="1:2" x14ac:dyDescent="0.25">
      <c r="A1393" s="9">
        <v>1401</v>
      </c>
      <c r="B1393" s="14">
        <v>40325.536999999997</v>
      </c>
    </row>
    <row r="1394" spans="1:2" x14ac:dyDescent="0.25">
      <c r="A1394" s="9">
        <v>1402</v>
      </c>
      <c r="B1394" s="14">
        <v>40354.548999999999</v>
      </c>
    </row>
    <row r="1395" spans="1:2" x14ac:dyDescent="0.25">
      <c r="A1395" s="9">
        <v>1403</v>
      </c>
      <c r="B1395" s="14">
        <v>40383.561000000002</v>
      </c>
    </row>
    <row r="1396" spans="1:2" x14ac:dyDescent="0.25">
      <c r="A1396" s="9">
        <v>1404</v>
      </c>
      <c r="B1396" s="14">
        <v>40412.572999999997</v>
      </c>
    </row>
    <row r="1397" spans="1:2" x14ac:dyDescent="0.25">
      <c r="A1397" s="9">
        <v>1405</v>
      </c>
      <c r="B1397" s="14">
        <v>40441.584000000003</v>
      </c>
    </row>
    <row r="1398" spans="1:2" x14ac:dyDescent="0.25">
      <c r="A1398" s="9">
        <v>1406</v>
      </c>
      <c r="B1398" s="14">
        <v>40470.595999999998</v>
      </c>
    </row>
    <row r="1399" spans="1:2" x14ac:dyDescent="0.25">
      <c r="A1399" s="9">
        <v>1407</v>
      </c>
      <c r="B1399" s="14">
        <v>40499.608</v>
      </c>
    </row>
    <row r="1400" spans="1:2" x14ac:dyDescent="0.25">
      <c r="A1400" s="9">
        <v>1408</v>
      </c>
      <c r="B1400" s="14">
        <v>40528.618999999999</v>
      </c>
    </row>
    <row r="1401" spans="1:2" x14ac:dyDescent="0.25">
      <c r="A1401" s="9">
        <v>1409</v>
      </c>
      <c r="B1401" s="14">
        <v>40557.631000000001</v>
      </c>
    </row>
    <row r="1402" spans="1:2" x14ac:dyDescent="0.25">
      <c r="A1402" s="9">
        <v>1410</v>
      </c>
      <c r="B1402" s="14">
        <v>40586.642999999996</v>
      </c>
    </row>
    <row r="1403" spans="1:2" x14ac:dyDescent="0.25">
      <c r="A1403" s="9">
        <v>1411</v>
      </c>
      <c r="B1403" s="14">
        <v>40615.654000000002</v>
      </c>
    </row>
    <row r="1404" spans="1:2" x14ac:dyDescent="0.25">
      <c r="A1404" s="9">
        <v>1412</v>
      </c>
      <c r="B1404" s="14">
        <v>40644.665999999997</v>
      </c>
    </row>
    <row r="1405" spans="1:2" x14ac:dyDescent="0.25">
      <c r="A1405" s="9">
        <v>1413</v>
      </c>
      <c r="B1405" s="14">
        <v>40673.678</v>
      </c>
    </row>
    <row r="1406" spans="1:2" x14ac:dyDescent="0.25">
      <c r="A1406" s="9">
        <v>1414</v>
      </c>
      <c r="B1406" s="14">
        <v>40702.688999999998</v>
      </c>
    </row>
    <row r="1407" spans="1:2" x14ac:dyDescent="0.25">
      <c r="A1407" s="9">
        <v>1415</v>
      </c>
      <c r="B1407" s="14">
        <v>40731.701000000001</v>
      </c>
    </row>
    <row r="1408" spans="1:2" x14ac:dyDescent="0.25">
      <c r="A1408" s="9">
        <v>1416</v>
      </c>
      <c r="B1408" s="14">
        <v>40760.713000000003</v>
      </c>
    </row>
    <row r="1409" spans="1:2" x14ac:dyDescent="0.25">
      <c r="A1409" s="9">
        <v>1417</v>
      </c>
      <c r="B1409" s="14">
        <v>40789.724000000002</v>
      </c>
    </row>
    <row r="1410" spans="1:2" x14ac:dyDescent="0.25">
      <c r="A1410" s="9">
        <v>1418</v>
      </c>
      <c r="B1410" s="14">
        <v>40818.735999999997</v>
      </c>
    </row>
    <row r="1411" spans="1:2" x14ac:dyDescent="0.25">
      <c r="A1411" s="9">
        <v>1419</v>
      </c>
      <c r="B1411" s="14">
        <v>40847.748</v>
      </c>
    </row>
    <row r="1412" spans="1:2" x14ac:dyDescent="0.25">
      <c r="A1412" s="9">
        <v>1420</v>
      </c>
      <c r="B1412" s="14">
        <v>40876.758999999998</v>
      </c>
    </row>
    <row r="1413" spans="1:2" x14ac:dyDescent="0.25">
      <c r="A1413" s="9">
        <v>1421</v>
      </c>
      <c r="B1413" s="14">
        <v>40905.771000000001</v>
      </c>
    </row>
    <row r="1414" spans="1:2" x14ac:dyDescent="0.25">
      <c r="A1414" s="9">
        <v>1422</v>
      </c>
      <c r="B1414" s="14">
        <v>40934.783000000003</v>
      </c>
    </row>
    <row r="1415" spans="1:2" x14ac:dyDescent="0.25">
      <c r="A1415" s="9">
        <v>1423</v>
      </c>
      <c r="B1415" s="14">
        <v>40963.794000000002</v>
      </c>
    </row>
    <row r="1416" spans="1:2" x14ac:dyDescent="0.25">
      <c r="A1416" s="9">
        <v>1424</v>
      </c>
      <c r="B1416" s="14">
        <v>40992.805999999997</v>
      </c>
    </row>
    <row r="1417" spans="1:2" x14ac:dyDescent="0.25">
      <c r="A1417" s="9">
        <v>1425</v>
      </c>
      <c r="B1417" s="14">
        <v>41021.817999999999</v>
      </c>
    </row>
    <row r="1418" spans="1:2" x14ac:dyDescent="0.25">
      <c r="A1418" s="9">
        <v>1426</v>
      </c>
      <c r="B1418" s="14">
        <v>41050.828999999998</v>
      </c>
    </row>
    <row r="1419" spans="1:2" x14ac:dyDescent="0.25">
      <c r="A1419" s="9">
        <v>1427</v>
      </c>
      <c r="B1419" s="14">
        <v>41079.841</v>
      </c>
    </row>
    <row r="1420" spans="1:2" x14ac:dyDescent="0.25">
      <c r="A1420" s="9">
        <v>1428</v>
      </c>
      <c r="B1420" s="14">
        <v>41108.853000000003</v>
      </c>
    </row>
    <row r="1421" spans="1:2" x14ac:dyDescent="0.25">
      <c r="A1421" s="9">
        <v>1429</v>
      </c>
      <c r="B1421" s="14">
        <v>41137.864000000001</v>
      </c>
    </row>
    <row r="1422" spans="1:2" x14ac:dyDescent="0.25">
      <c r="A1422" s="9">
        <v>1430</v>
      </c>
      <c r="B1422" s="14">
        <v>41166.875999999997</v>
      </c>
    </row>
    <row r="1423" spans="1:2" x14ac:dyDescent="0.25">
      <c r="A1423" s="9">
        <v>1431</v>
      </c>
      <c r="B1423" s="14">
        <v>41195.887999999999</v>
      </c>
    </row>
    <row r="1424" spans="1:2" x14ac:dyDescent="0.25">
      <c r="A1424" s="9">
        <v>1432</v>
      </c>
      <c r="B1424" s="14">
        <v>41224.898999999998</v>
      </c>
    </row>
    <row r="1425" spans="1:2" x14ac:dyDescent="0.25">
      <c r="A1425" s="9">
        <v>1433</v>
      </c>
      <c r="B1425" s="14">
        <v>41253.911</v>
      </c>
    </row>
    <row r="1426" spans="1:2" x14ac:dyDescent="0.25">
      <c r="A1426" s="9">
        <v>1434</v>
      </c>
      <c r="B1426" s="14">
        <v>41282.923000000003</v>
      </c>
    </row>
    <row r="1427" spans="1:2" x14ac:dyDescent="0.25">
      <c r="A1427" s="9">
        <v>1435</v>
      </c>
      <c r="B1427" s="14">
        <v>41311.934000000001</v>
      </c>
    </row>
    <row r="1428" spans="1:2" x14ac:dyDescent="0.25">
      <c r="A1428" s="9">
        <v>1436</v>
      </c>
      <c r="B1428" s="14">
        <v>41340.946000000004</v>
      </c>
    </row>
    <row r="1429" spans="1:2" x14ac:dyDescent="0.25">
      <c r="A1429" s="9">
        <v>1437</v>
      </c>
      <c r="B1429" s="14">
        <v>41369.957999999999</v>
      </c>
    </row>
    <row r="1430" spans="1:2" x14ac:dyDescent="0.25">
      <c r="A1430" s="9">
        <v>1438</v>
      </c>
      <c r="B1430" s="14">
        <v>41398.968999999997</v>
      </c>
    </row>
    <row r="1431" spans="1:2" x14ac:dyDescent="0.25">
      <c r="A1431" s="9">
        <v>1439</v>
      </c>
      <c r="B1431" s="14">
        <v>41427.981</v>
      </c>
    </row>
    <row r="1432" spans="1:2" x14ac:dyDescent="0.25">
      <c r="A1432" s="9">
        <v>1440</v>
      </c>
      <c r="B1432" s="14">
        <v>41456.993000000002</v>
      </c>
    </row>
    <row r="1433" spans="1:2" x14ac:dyDescent="0.25">
      <c r="A1433" s="9">
        <v>1441</v>
      </c>
      <c r="B1433" s="14">
        <v>41486.004000000001</v>
      </c>
    </row>
    <row r="1434" spans="1:2" x14ac:dyDescent="0.25">
      <c r="A1434" s="9">
        <v>1442</v>
      </c>
      <c r="B1434" s="14">
        <v>41515.016000000003</v>
      </c>
    </row>
    <row r="1435" spans="1:2" x14ac:dyDescent="0.25">
      <c r="A1435" s="9">
        <v>1443</v>
      </c>
      <c r="B1435" s="14">
        <v>41544.027999999998</v>
      </c>
    </row>
    <row r="1436" spans="1:2" x14ac:dyDescent="0.25">
      <c r="A1436" s="9">
        <v>1444</v>
      </c>
      <c r="B1436" s="14">
        <v>41573.040000000001</v>
      </c>
    </row>
    <row r="1437" spans="1:2" x14ac:dyDescent="0.25">
      <c r="A1437" s="9">
        <v>1445</v>
      </c>
      <c r="B1437" s="14">
        <v>41602.050999999999</v>
      </c>
    </row>
    <row r="1438" spans="1:2" x14ac:dyDescent="0.25">
      <c r="A1438" s="9">
        <v>1446</v>
      </c>
      <c r="B1438" s="14">
        <v>41631.063000000002</v>
      </c>
    </row>
    <row r="1439" spans="1:2" x14ac:dyDescent="0.25">
      <c r="A1439" s="9">
        <v>1447</v>
      </c>
      <c r="B1439" s="14">
        <v>41660.074999999997</v>
      </c>
    </row>
    <row r="1440" spans="1:2" x14ac:dyDescent="0.25">
      <c r="A1440" s="9">
        <v>1448</v>
      </c>
      <c r="B1440" s="14">
        <v>41689.086000000003</v>
      </c>
    </row>
    <row r="1441" spans="1:2" x14ac:dyDescent="0.25">
      <c r="A1441" s="9">
        <v>1449</v>
      </c>
      <c r="B1441" s="14">
        <v>41718.097999999998</v>
      </c>
    </row>
    <row r="1442" spans="1:2" x14ac:dyDescent="0.25">
      <c r="A1442" s="9">
        <v>1450</v>
      </c>
      <c r="B1442" s="14">
        <v>41747.11</v>
      </c>
    </row>
    <row r="1443" spans="1:2" x14ac:dyDescent="0.25">
      <c r="A1443" s="9">
        <v>1451</v>
      </c>
      <c r="B1443" s="14">
        <v>41776.120999999999</v>
      </c>
    </row>
    <row r="1444" spans="1:2" x14ac:dyDescent="0.25">
      <c r="A1444" s="9">
        <v>1452</v>
      </c>
      <c r="B1444" s="14">
        <v>41805.133000000002</v>
      </c>
    </row>
    <row r="1445" spans="1:2" x14ac:dyDescent="0.25">
      <c r="A1445" s="9">
        <v>1453</v>
      </c>
      <c r="B1445" s="14">
        <v>41834.144999999997</v>
      </c>
    </row>
    <row r="1446" spans="1:2" x14ac:dyDescent="0.25">
      <c r="A1446" s="9">
        <v>1454</v>
      </c>
      <c r="B1446" s="14">
        <v>41863.156000000003</v>
      </c>
    </row>
    <row r="1447" spans="1:2" x14ac:dyDescent="0.25">
      <c r="A1447" s="9">
        <v>1455</v>
      </c>
      <c r="B1447" s="14">
        <v>41892.167999999998</v>
      </c>
    </row>
    <row r="1448" spans="1:2" x14ac:dyDescent="0.25">
      <c r="A1448" s="9">
        <v>1456</v>
      </c>
      <c r="B1448" s="14">
        <v>41921.18</v>
      </c>
    </row>
    <row r="1449" spans="1:2" x14ac:dyDescent="0.25">
      <c r="A1449" s="9">
        <v>1457</v>
      </c>
      <c r="B1449" s="14">
        <v>41950.190999999999</v>
      </c>
    </row>
    <row r="1450" spans="1:2" x14ac:dyDescent="0.25">
      <c r="A1450" s="9">
        <v>1458</v>
      </c>
      <c r="B1450" s="14">
        <v>41979.203000000001</v>
      </c>
    </row>
    <row r="1451" spans="1:2" x14ac:dyDescent="0.25">
      <c r="A1451" s="9">
        <v>1459</v>
      </c>
      <c r="B1451" s="14">
        <v>42008.214999999997</v>
      </c>
    </row>
    <row r="1452" spans="1:2" x14ac:dyDescent="0.25">
      <c r="A1452" s="9">
        <v>1460</v>
      </c>
      <c r="B1452" s="14">
        <v>42037.226000000002</v>
      </c>
    </row>
    <row r="1453" spans="1:2" x14ac:dyDescent="0.25">
      <c r="A1453" s="9">
        <v>1461</v>
      </c>
      <c r="B1453" s="14">
        <v>42066.237999999998</v>
      </c>
    </row>
    <row r="1454" spans="1:2" x14ac:dyDescent="0.25">
      <c r="A1454" s="9">
        <v>1462</v>
      </c>
      <c r="B1454" s="14">
        <v>42095.25</v>
      </c>
    </row>
    <row r="1455" spans="1:2" x14ac:dyDescent="0.25">
      <c r="A1455" s="9">
        <v>1463</v>
      </c>
      <c r="B1455" s="14">
        <v>42124.260999999999</v>
      </c>
    </row>
    <row r="1456" spans="1:2" x14ac:dyDescent="0.25">
      <c r="A1456" s="9">
        <v>1464</v>
      </c>
      <c r="B1456" s="14">
        <v>42153.273000000001</v>
      </c>
    </row>
    <row r="1457" spans="1:2" x14ac:dyDescent="0.25">
      <c r="A1457" s="9">
        <v>1465</v>
      </c>
      <c r="B1457" s="14">
        <v>42182.285000000003</v>
      </c>
    </row>
    <row r="1458" spans="1:2" x14ac:dyDescent="0.25">
      <c r="A1458" s="9">
        <v>1466</v>
      </c>
      <c r="B1458" s="14">
        <v>42211.296000000002</v>
      </c>
    </row>
    <row r="1459" spans="1:2" x14ac:dyDescent="0.25">
      <c r="A1459" s="9">
        <v>1467</v>
      </c>
      <c r="B1459" s="14">
        <v>42240.307999999997</v>
      </c>
    </row>
    <row r="1460" spans="1:2" x14ac:dyDescent="0.25">
      <c r="A1460" s="9">
        <v>1468</v>
      </c>
      <c r="B1460" s="14">
        <v>42269.32</v>
      </c>
    </row>
    <row r="1461" spans="1:2" x14ac:dyDescent="0.25">
      <c r="A1461" s="9">
        <v>1469</v>
      </c>
      <c r="B1461" s="14">
        <v>42298.330999999998</v>
      </c>
    </row>
    <row r="1462" spans="1:2" x14ac:dyDescent="0.25">
      <c r="A1462" s="9">
        <v>1470</v>
      </c>
      <c r="B1462" s="14">
        <v>42327.343000000001</v>
      </c>
    </row>
    <row r="1463" spans="1:2" x14ac:dyDescent="0.25">
      <c r="A1463" s="9">
        <v>1471</v>
      </c>
      <c r="B1463" s="14">
        <v>42356.355000000003</v>
      </c>
    </row>
    <row r="1464" spans="1:2" x14ac:dyDescent="0.25">
      <c r="A1464" s="9">
        <v>1472</v>
      </c>
      <c r="B1464" s="14">
        <v>42385.366000000002</v>
      </c>
    </row>
    <row r="1465" spans="1:2" x14ac:dyDescent="0.25">
      <c r="A1465" s="9">
        <v>1473</v>
      </c>
      <c r="B1465" s="14">
        <v>42414.377999999997</v>
      </c>
    </row>
    <row r="1466" spans="1:2" x14ac:dyDescent="0.25">
      <c r="A1466" s="9">
        <v>1474</v>
      </c>
      <c r="B1466" s="14">
        <v>42443.39</v>
      </c>
    </row>
    <row r="1467" spans="1:2" x14ac:dyDescent="0.25">
      <c r="A1467" s="9">
        <v>1475</v>
      </c>
      <c r="B1467" s="14">
        <v>42472.400999999998</v>
      </c>
    </row>
    <row r="1468" spans="1:2" x14ac:dyDescent="0.25">
      <c r="A1468" s="9">
        <v>1476</v>
      </c>
      <c r="B1468" s="14">
        <v>42501.413</v>
      </c>
    </row>
    <row r="1469" spans="1:2" x14ac:dyDescent="0.25">
      <c r="A1469" s="9">
        <v>1477</v>
      </c>
      <c r="B1469" s="14">
        <v>42530.425000000003</v>
      </c>
    </row>
    <row r="1470" spans="1:2" x14ac:dyDescent="0.25">
      <c r="A1470" s="9">
        <v>1478</v>
      </c>
      <c r="B1470" s="14">
        <v>42559.436000000002</v>
      </c>
    </row>
    <row r="1471" spans="1:2" x14ac:dyDescent="0.25">
      <c r="A1471" s="9">
        <v>1479</v>
      </c>
      <c r="B1471" s="14">
        <v>42588.447999999997</v>
      </c>
    </row>
    <row r="1472" spans="1:2" x14ac:dyDescent="0.25">
      <c r="A1472" s="9">
        <v>1480</v>
      </c>
      <c r="B1472" s="14">
        <v>42617.46</v>
      </c>
    </row>
    <row r="1473" spans="1:2" x14ac:dyDescent="0.25">
      <c r="A1473" s="9">
        <v>1481</v>
      </c>
      <c r="B1473" s="14">
        <v>42646.470999999998</v>
      </c>
    </row>
    <row r="1474" spans="1:2" x14ac:dyDescent="0.25">
      <c r="A1474" s="9">
        <v>1482</v>
      </c>
      <c r="B1474" s="14">
        <v>42675.483</v>
      </c>
    </row>
    <row r="1475" spans="1:2" x14ac:dyDescent="0.25">
      <c r="A1475" s="9">
        <v>1483</v>
      </c>
      <c r="B1475" s="14">
        <v>42704.495000000003</v>
      </c>
    </row>
    <row r="1476" spans="1:2" x14ac:dyDescent="0.25">
      <c r="A1476" s="9">
        <v>1484</v>
      </c>
      <c r="B1476" s="14">
        <v>42733.506999999998</v>
      </c>
    </row>
    <row r="1477" spans="1:2" x14ac:dyDescent="0.25">
      <c r="A1477" s="9">
        <v>1485</v>
      </c>
      <c r="B1477" s="14">
        <v>42762.517999999996</v>
      </c>
    </row>
    <row r="1478" spans="1:2" x14ac:dyDescent="0.25">
      <c r="A1478" s="9">
        <v>1486</v>
      </c>
      <c r="B1478" s="14">
        <v>42791.53</v>
      </c>
    </row>
    <row r="1479" spans="1:2" x14ac:dyDescent="0.25">
      <c r="A1479" s="9">
        <v>1487</v>
      </c>
      <c r="B1479" s="14">
        <v>42820.542000000001</v>
      </c>
    </row>
    <row r="1480" spans="1:2" x14ac:dyDescent="0.25">
      <c r="A1480" s="9">
        <v>1488</v>
      </c>
      <c r="B1480" s="14">
        <v>42849.553</v>
      </c>
    </row>
    <row r="1481" spans="1:2" x14ac:dyDescent="0.25">
      <c r="A1481" s="9">
        <v>1489</v>
      </c>
      <c r="B1481" s="14">
        <v>42878.565000000002</v>
      </c>
    </row>
    <row r="1482" spans="1:2" x14ac:dyDescent="0.25">
      <c r="A1482" s="9">
        <v>1490</v>
      </c>
      <c r="B1482" s="14">
        <v>42907.576999999997</v>
      </c>
    </row>
    <row r="1483" spans="1:2" x14ac:dyDescent="0.25">
      <c r="A1483" s="9">
        <v>1491</v>
      </c>
      <c r="B1483" s="14">
        <v>42936.588000000003</v>
      </c>
    </row>
    <row r="1484" spans="1:2" x14ac:dyDescent="0.25">
      <c r="A1484" s="9">
        <v>1492</v>
      </c>
      <c r="B1484" s="14">
        <v>42965.599999999999</v>
      </c>
    </row>
    <row r="1485" spans="1:2" x14ac:dyDescent="0.25">
      <c r="A1485" s="9">
        <v>1493</v>
      </c>
      <c r="B1485" s="14">
        <v>42994.612000000001</v>
      </c>
    </row>
    <row r="1486" spans="1:2" x14ac:dyDescent="0.25">
      <c r="A1486" s="9">
        <v>1494</v>
      </c>
      <c r="B1486" s="14">
        <v>43023.623</v>
      </c>
    </row>
    <row r="1487" spans="1:2" x14ac:dyDescent="0.25">
      <c r="A1487" s="9">
        <v>1495</v>
      </c>
      <c r="B1487" s="14">
        <v>43052.635000000002</v>
      </c>
    </row>
    <row r="1488" spans="1:2" x14ac:dyDescent="0.25">
      <c r="A1488" s="9">
        <v>1496</v>
      </c>
      <c r="B1488" s="14">
        <v>43081.646999999997</v>
      </c>
    </row>
    <row r="1489" spans="1:2" x14ac:dyDescent="0.25">
      <c r="A1489" s="9">
        <v>1497</v>
      </c>
      <c r="B1489" s="14">
        <v>43110.658000000003</v>
      </c>
    </row>
    <row r="1490" spans="1:2" x14ac:dyDescent="0.25">
      <c r="A1490" s="9">
        <v>1498</v>
      </c>
      <c r="B1490" s="14">
        <v>43139.67</v>
      </c>
    </row>
    <row r="1491" spans="1:2" x14ac:dyDescent="0.25">
      <c r="A1491" s="9">
        <v>1499</v>
      </c>
      <c r="B1491" s="14">
        <v>43168.682000000001</v>
      </c>
    </row>
    <row r="1492" spans="1:2" x14ac:dyDescent="0.25">
      <c r="A1492" s="9">
        <v>1500</v>
      </c>
      <c r="B1492" s="14">
        <v>43197.692999999999</v>
      </c>
    </row>
    <row r="1493" spans="1:2" x14ac:dyDescent="0.25">
      <c r="A1493" s="9">
        <v>1501</v>
      </c>
      <c r="B1493" s="14">
        <v>43226.705000000002</v>
      </c>
    </row>
    <row r="1494" spans="1:2" x14ac:dyDescent="0.25">
      <c r="A1494" s="9">
        <v>1502</v>
      </c>
      <c r="B1494" s="14">
        <v>43255.716999999997</v>
      </c>
    </row>
    <row r="1495" spans="1:2" x14ac:dyDescent="0.25">
      <c r="A1495" s="9">
        <v>1503</v>
      </c>
      <c r="B1495" s="14">
        <v>43284.728000000003</v>
      </c>
    </row>
    <row r="1496" spans="1:2" x14ac:dyDescent="0.25">
      <c r="A1496" s="9">
        <v>1504</v>
      </c>
      <c r="B1496" s="14">
        <v>43313.74</v>
      </c>
    </row>
    <row r="1497" spans="1:2" x14ac:dyDescent="0.25">
      <c r="A1497" s="9">
        <v>1505</v>
      </c>
      <c r="B1497" s="14">
        <v>43342.752</v>
      </c>
    </row>
    <row r="1498" spans="1:2" x14ac:dyDescent="0.25">
      <c r="A1498" s="9">
        <v>1506</v>
      </c>
      <c r="B1498" s="14">
        <v>43371.762999999999</v>
      </c>
    </row>
    <row r="1499" spans="1:2" x14ac:dyDescent="0.25">
      <c r="A1499" s="9">
        <v>1507</v>
      </c>
      <c r="B1499" s="14">
        <v>43400.775000000001</v>
      </c>
    </row>
    <row r="1500" spans="1:2" x14ac:dyDescent="0.25">
      <c r="A1500" s="9">
        <v>1508</v>
      </c>
      <c r="B1500" s="14">
        <v>43429.786999999997</v>
      </c>
    </row>
    <row r="1501" spans="1:2" x14ac:dyDescent="0.25">
      <c r="A1501" s="9">
        <v>1509</v>
      </c>
      <c r="B1501" s="14">
        <v>43458.798000000003</v>
      </c>
    </row>
    <row r="1502" spans="1:2" x14ac:dyDescent="0.25">
      <c r="A1502" s="9">
        <v>1510</v>
      </c>
      <c r="B1502" s="14">
        <v>43487.81</v>
      </c>
    </row>
    <row r="1503" spans="1:2" x14ac:dyDescent="0.25">
      <c r="A1503" s="9">
        <v>1511</v>
      </c>
      <c r="B1503" s="14">
        <v>43516.822</v>
      </c>
    </row>
    <row r="1504" spans="1:2" x14ac:dyDescent="0.25">
      <c r="A1504" s="9">
        <v>1512</v>
      </c>
      <c r="B1504" s="14">
        <v>43545.832999999999</v>
      </c>
    </row>
    <row r="1505" spans="1:2" x14ac:dyDescent="0.25">
      <c r="A1505" s="9">
        <v>1513</v>
      </c>
      <c r="B1505" s="14">
        <v>43574.845000000001</v>
      </c>
    </row>
    <row r="1506" spans="1:2" x14ac:dyDescent="0.25">
      <c r="A1506" s="9">
        <v>1514</v>
      </c>
      <c r="B1506" s="14">
        <v>43603.857000000004</v>
      </c>
    </row>
    <row r="1507" spans="1:2" x14ac:dyDescent="0.25">
      <c r="A1507" s="9">
        <v>1515</v>
      </c>
      <c r="B1507" s="14">
        <v>43632.868000000002</v>
      </c>
    </row>
    <row r="1508" spans="1:2" x14ac:dyDescent="0.25">
      <c r="A1508" s="9">
        <v>1516</v>
      </c>
      <c r="B1508" s="14">
        <v>43661.88</v>
      </c>
    </row>
    <row r="1509" spans="1:2" x14ac:dyDescent="0.25">
      <c r="A1509" s="9">
        <v>1517</v>
      </c>
      <c r="B1509" s="14">
        <v>43690.892</v>
      </c>
    </row>
    <row r="1510" spans="1:2" x14ac:dyDescent="0.25">
      <c r="A1510" s="9">
        <v>1518</v>
      </c>
      <c r="B1510" s="14">
        <v>43719.902999999998</v>
      </c>
    </row>
    <row r="1511" spans="1:2" x14ac:dyDescent="0.25">
      <c r="A1511" s="9">
        <v>1519</v>
      </c>
      <c r="B1511" s="14">
        <v>43748.915000000001</v>
      </c>
    </row>
    <row r="1512" spans="1:2" x14ac:dyDescent="0.25">
      <c r="A1512" s="9">
        <v>1520</v>
      </c>
      <c r="B1512" s="14">
        <v>43777.927000000003</v>
      </c>
    </row>
    <row r="1513" spans="1:2" x14ac:dyDescent="0.25">
      <c r="A1513" s="9">
        <v>1521</v>
      </c>
      <c r="B1513" s="14">
        <v>43806.938000000002</v>
      </c>
    </row>
    <row r="1514" spans="1:2" x14ac:dyDescent="0.25">
      <c r="A1514" s="9">
        <v>1522</v>
      </c>
      <c r="B1514" s="14">
        <v>43835.95</v>
      </c>
    </row>
    <row r="1515" spans="1:2" x14ac:dyDescent="0.25">
      <c r="A1515" s="9">
        <v>1523</v>
      </c>
      <c r="B1515" s="14">
        <v>43864.962</v>
      </c>
    </row>
    <row r="1516" spans="1:2" x14ac:dyDescent="0.25">
      <c r="A1516" s="9">
        <v>1524</v>
      </c>
      <c r="B1516" s="14">
        <v>43893.974000000002</v>
      </c>
    </row>
    <row r="1517" spans="1:2" x14ac:dyDescent="0.25">
      <c r="A1517" s="9">
        <v>1525</v>
      </c>
      <c r="B1517" s="14">
        <v>43922.985000000001</v>
      </c>
    </row>
    <row r="1518" spans="1:2" x14ac:dyDescent="0.25">
      <c r="A1518" s="9">
        <v>1526</v>
      </c>
      <c r="B1518" s="14">
        <v>43951.997000000003</v>
      </c>
    </row>
    <row r="1519" spans="1:2" x14ac:dyDescent="0.25">
      <c r="A1519" s="9">
        <v>1527</v>
      </c>
      <c r="B1519" s="14">
        <v>43981.008999999998</v>
      </c>
    </row>
    <row r="1520" spans="1:2" x14ac:dyDescent="0.25">
      <c r="A1520" s="9">
        <v>1528</v>
      </c>
      <c r="B1520" s="14">
        <v>44010.02</v>
      </c>
    </row>
    <row r="1521" spans="1:2" x14ac:dyDescent="0.25">
      <c r="A1521" s="9">
        <v>1529</v>
      </c>
      <c r="B1521" s="14">
        <v>44039.031999999999</v>
      </c>
    </row>
    <row r="1522" spans="1:2" x14ac:dyDescent="0.25">
      <c r="A1522" s="9">
        <v>1530</v>
      </c>
      <c r="B1522" s="14">
        <v>44068.044000000002</v>
      </c>
    </row>
    <row r="1523" spans="1:2" x14ac:dyDescent="0.25">
      <c r="A1523" s="9">
        <v>1531</v>
      </c>
      <c r="B1523" s="14">
        <v>44097.055</v>
      </c>
    </row>
    <row r="1524" spans="1:2" x14ac:dyDescent="0.25">
      <c r="A1524" s="9">
        <v>1532</v>
      </c>
      <c r="B1524" s="14">
        <v>44126.067000000003</v>
      </c>
    </row>
    <row r="1525" spans="1:2" x14ac:dyDescent="0.25">
      <c r="A1525" s="9">
        <v>1533</v>
      </c>
      <c r="B1525" s="14">
        <v>44155.078999999998</v>
      </c>
    </row>
    <row r="1526" spans="1:2" x14ac:dyDescent="0.25">
      <c r="A1526" s="9">
        <v>1534</v>
      </c>
      <c r="B1526" s="14">
        <v>44184.09</v>
      </c>
    </row>
    <row r="1527" spans="1:2" x14ac:dyDescent="0.25">
      <c r="A1527" s="9">
        <v>1535</v>
      </c>
      <c r="B1527" s="14">
        <v>44213.101999999999</v>
      </c>
    </row>
    <row r="1528" spans="1:2" x14ac:dyDescent="0.25">
      <c r="A1528" s="9">
        <v>1536</v>
      </c>
      <c r="B1528" s="14">
        <v>44242.114000000001</v>
      </c>
    </row>
    <row r="1529" spans="1:2" x14ac:dyDescent="0.25">
      <c r="A1529" s="9">
        <v>1537</v>
      </c>
      <c r="B1529" s="14">
        <v>44271.125</v>
      </c>
    </row>
    <row r="1530" spans="1:2" x14ac:dyDescent="0.25">
      <c r="A1530" s="9">
        <v>1538</v>
      </c>
      <c r="B1530" s="14">
        <v>44300.137000000002</v>
      </c>
    </row>
    <row r="1531" spans="1:2" x14ac:dyDescent="0.25">
      <c r="A1531" s="9">
        <v>1539</v>
      </c>
      <c r="B1531" s="14">
        <v>44329.148999999998</v>
      </c>
    </row>
    <row r="1532" spans="1:2" x14ac:dyDescent="0.25">
      <c r="A1532" s="9">
        <v>1540</v>
      </c>
      <c r="B1532" s="14">
        <v>44358.16</v>
      </c>
    </row>
    <row r="1533" spans="1:2" x14ac:dyDescent="0.25">
      <c r="A1533" s="9">
        <v>1541</v>
      </c>
      <c r="B1533" s="14">
        <v>44387.171999999999</v>
      </c>
    </row>
    <row r="1534" spans="1:2" x14ac:dyDescent="0.25">
      <c r="A1534" s="9">
        <v>1542</v>
      </c>
      <c r="B1534" s="14">
        <v>44416.184000000001</v>
      </c>
    </row>
    <row r="1535" spans="1:2" x14ac:dyDescent="0.25">
      <c r="A1535" s="9">
        <v>1543</v>
      </c>
      <c r="B1535" s="14">
        <v>44445.195</v>
      </c>
    </row>
    <row r="1536" spans="1:2" x14ac:dyDescent="0.25">
      <c r="A1536" s="9">
        <v>1544</v>
      </c>
      <c r="B1536" s="14">
        <v>44474.207000000002</v>
      </c>
    </row>
    <row r="1537" spans="1:2" x14ac:dyDescent="0.25">
      <c r="A1537" s="9">
        <v>1545</v>
      </c>
      <c r="B1537" s="14">
        <v>44503.218999999997</v>
      </c>
    </row>
    <row r="1538" spans="1:2" x14ac:dyDescent="0.25">
      <c r="A1538" s="9">
        <v>1546</v>
      </c>
      <c r="B1538" s="14">
        <v>44532.23</v>
      </c>
    </row>
    <row r="1539" spans="1:2" x14ac:dyDescent="0.25">
      <c r="A1539" s="9">
        <v>1547</v>
      </c>
      <c r="B1539" s="14">
        <v>44561.241999999998</v>
      </c>
    </row>
    <row r="1540" spans="1:2" x14ac:dyDescent="0.25">
      <c r="A1540" s="9">
        <v>1548</v>
      </c>
      <c r="B1540" s="14">
        <v>44590.254000000001</v>
      </c>
    </row>
    <row r="1541" spans="1:2" x14ac:dyDescent="0.25">
      <c r="A1541" s="9">
        <v>1549</v>
      </c>
      <c r="B1541" s="14">
        <v>44619.264999999999</v>
      </c>
    </row>
    <row r="1542" spans="1:2" x14ac:dyDescent="0.25">
      <c r="A1542" s="9">
        <v>1550</v>
      </c>
      <c r="B1542" s="14">
        <v>44648.277000000002</v>
      </c>
    </row>
    <row r="1543" spans="1:2" x14ac:dyDescent="0.25">
      <c r="A1543" s="9">
        <v>1551</v>
      </c>
      <c r="B1543" s="14">
        <v>44677.288999999997</v>
      </c>
    </row>
    <row r="1544" spans="1:2" x14ac:dyDescent="0.25">
      <c r="A1544" s="9">
        <v>1552</v>
      </c>
      <c r="B1544" s="14">
        <v>44706.3</v>
      </c>
    </row>
    <row r="1545" spans="1:2" x14ac:dyDescent="0.25">
      <c r="A1545" s="9">
        <v>1553</v>
      </c>
      <c r="B1545" s="14">
        <v>44735.311999999998</v>
      </c>
    </row>
    <row r="1546" spans="1:2" x14ac:dyDescent="0.25">
      <c r="A1546" s="9">
        <v>1554</v>
      </c>
      <c r="B1546" s="14">
        <v>44764.324000000001</v>
      </c>
    </row>
    <row r="1547" spans="1:2" x14ac:dyDescent="0.25">
      <c r="A1547" s="9">
        <v>1555</v>
      </c>
      <c r="B1547" s="14">
        <v>44793.334999999999</v>
      </c>
    </row>
    <row r="1548" spans="1:2" x14ac:dyDescent="0.25">
      <c r="A1548" s="9">
        <v>1556</v>
      </c>
      <c r="B1548" s="14">
        <v>44822.347000000002</v>
      </c>
    </row>
    <row r="1549" spans="1:2" x14ac:dyDescent="0.25">
      <c r="A1549" s="9">
        <v>1557</v>
      </c>
      <c r="B1549" s="14">
        <v>44851.358999999997</v>
      </c>
    </row>
    <row r="1550" spans="1:2" x14ac:dyDescent="0.25">
      <c r="A1550" s="9">
        <v>1558</v>
      </c>
      <c r="B1550" s="14">
        <v>44880.37</v>
      </c>
    </row>
    <row r="1551" spans="1:2" x14ac:dyDescent="0.25">
      <c r="A1551" s="9">
        <v>1559</v>
      </c>
      <c r="B1551" s="14">
        <v>44909.381999999998</v>
      </c>
    </row>
    <row r="1552" spans="1:2" x14ac:dyDescent="0.25">
      <c r="A1552" s="9">
        <v>1560</v>
      </c>
      <c r="B1552" s="14">
        <v>44938.394</v>
      </c>
    </row>
    <row r="1553" spans="1:2" x14ac:dyDescent="0.25">
      <c r="A1553" s="9">
        <v>1561</v>
      </c>
      <c r="B1553" s="14">
        <v>44967.404999999999</v>
      </c>
    </row>
    <row r="1554" spans="1:2" x14ac:dyDescent="0.25">
      <c r="A1554" s="9">
        <v>1562</v>
      </c>
      <c r="B1554" s="14">
        <v>44996.417000000001</v>
      </c>
    </row>
    <row r="1555" spans="1:2" x14ac:dyDescent="0.25">
      <c r="A1555" s="9">
        <v>1563</v>
      </c>
      <c r="B1555" s="14">
        <v>45025.428999999996</v>
      </c>
    </row>
    <row r="1556" spans="1:2" x14ac:dyDescent="0.25">
      <c r="A1556" s="9">
        <v>1564</v>
      </c>
      <c r="B1556" s="14">
        <v>45054.44</v>
      </c>
    </row>
    <row r="1557" spans="1:2" x14ac:dyDescent="0.25">
      <c r="A1557" s="9">
        <v>1565</v>
      </c>
      <c r="B1557" s="14">
        <v>45083.451999999997</v>
      </c>
    </row>
    <row r="1558" spans="1:2" x14ac:dyDescent="0.25">
      <c r="A1558" s="9">
        <v>1566</v>
      </c>
      <c r="B1558" s="14">
        <v>45112.464</v>
      </c>
    </row>
    <row r="1559" spans="1:2" x14ac:dyDescent="0.25">
      <c r="A1559" s="9">
        <v>1567</v>
      </c>
      <c r="B1559" s="14">
        <v>45141.476000000002</v>
      </c>
    </row>
    <row r="1560" spans="1:2" x14ac:dyDescent="0.25">
      <c r="A1560" s="9">
        <v>1568</v>
      </c>
      <c r="B1560" s="14">
        <v>45170.487000000001</v>
      </c>
    </row>
    <row r="1561" spans="1:2" x14ac:dyDescent="0.25">
      <c r="A1561" s="9">
        <v>1569</v>
      </c>
      <c r="B1561" s="14">
        <v>45199.499000000003</v>
      </c>
    </row>
    <row r="1562" spans="1:2" x14ac:dyDescent="0.25">
      <c r="A1562" s="9">
        <v>1570</v>
      </c>
      <c r="B1562" s="14">
        <v>45228.510999999999</v>
      </c>
    </row>
    <row r="1563" spans="1:2" x14ac:dyDescent="0.25">
      <c r="A1563" s="9">
        <v>1571</v>
      </c>
      <c r="B1563" s="14">
        <v>45257.521999999997</v>
      </c>
    </row>
    <row r="1564" spans="1:2" x14ac:dyDescent="0.25">
      <c r="A1564" s="9">
        <v>1572</v>
      </c>
      <c r="B1564" s="14">
        <v>45286.534</v>
      </c>
    </row>
    <row r="1565" spans="1:2" x14ac:dyDescent="0.25">
      <c r="A1565" s="9">
        <v>1573</v>
      </c>
      <c r="B1565" s="14">
        <v>45315.550999999999</v>
      </c>
    </row>
    <row r="1566" spans="1:2" x14ac:dyDescent="0.25">
      <c r="A1566" s="9">
        <v>1574</v>
      </c>
      <c r="B1566" s="14">
        <v>45344.591</v>
      </c>
    </row>
    <row r="1567" spans="1:2" x14ac:dyDescent="0.25">
      <c r="A1567" s="9">
        <v>1575</v>
      </c>
      <c r="B1567" s="14">
        <v>45373.63</v>
      </c>
    </row>
    <row r="1568" spans="1:2" x14ac:dyDescent="0.25">
      <c r="A1568" s="9">
        <v>1576</v>
      </c>
      <c r="B1568" s="14">
        <v>45402.67</v>
      </c>
    </row>
    <row r="1569" spans="1:2" x14ac:dyDescent="0.25">
      <c r="A1569" s="9">
        <v>1577</v>
      </c>
      <c r="B1569" s="14">
        <v>45431.71</v>
      </c>
    </row>
    <row r="1570" spans="1:2" x14ac:dyDescent="0.25">
      <c r="A1570" s="9">
        <v>1578</v>
      </c>
      <c r="B1570" s="14">
        <v>45460.749000000003</v>
      </c>
    </row>
    <row r="1571" spans="1:2" x14ac:dyDescent="0.25">
      <c r="A1571" s="9">
        <v>1579</v>
      </c>
      <c r="B1571" s="14">
        <v>45489.788999999997</v>
      </c>
    </row>
    <row r="1572" spans="1:2" x14ac:dyDescent="0.25">
      <c r="A1572" s="9">
        <v>1580</v>
      </c>
      <c r="B1572" s="14">
        <v>45518.828999999998</v>
      </c>
    </row>
    <row r="1573" spans="1:2" x14ac:dyDescent="0.25">
      <c r="A1573" s="9">
        <v>1581</v>
      </c>
      <c r="B1573" s="14">
        <v>45547.868000000002</v>
      </c>
    </row>
    <row r="1574" spans="1:2" x14ac:dyDescent="0.25">
      <c r="A1574" s="9">
        <v>1582</v>
      </c>
      <c r="B1574" s="14">
        <v>45576.908000000003</v>
      </c>
    </row>
    <row r="1575" spans="1:2" x14ac:dyDescent="0.25">
      <c r="A1575" s="9">
        <v>1583</v>
      </c>
      <c r="B1575" s="14">
        <v>45605.947999999997</v>
      </c>
    </row>
    <row r="1576" spans="1:2" x14ac:dyDescent="0.25">
      <c r="A1576" s="9">
        <v>1584</v>
      </c>
      <c r="B1576" s="14">
        <v>45634.987000000001</v>
      </c>
    </row>
    <row r="1577" spans="1:2" x14ac:dyDescent="0.25">
      <c r="A1577" s="9">
        <v>1585</v>
      </c>
      <c r="B1577" s="14">
        <v>45664.027000000002</v>
      </c>
    </row>
    <row r="1578" spans="1:2" x14ac:dyDescent="0.25">
      <c r="A1578" s="9">
        <v>1586</v>
      </c>
      <c r="B1578" s="14">
        <v>45693.065999999999</v>
      </c>
    </row>
    <row r="1579" spans="1:2" x14ac:dyDescent="0.25">
      <c r="A1579" s="9">
        <v>1587</v>
      </c>
      <c r="B1579" s="14">
        <v>45722.106</v>
      </c>
    </row>
    <row r="1580" spans="1:2" x14ac:dyDescent="0.25">
      <c r="A1580" s="9">
        <v>1588</v>
      </c>
      <c r="B1580" s="14">
        <v>45751.146000000001</v>
      </c>
    </row>
    <row r="1581" spans="1:2" x14ac:dyDescent="0.25">
      <c r="A1581" s="9">
        <v>1589</v>
      </c>
      <c r="B1581" s="14">
        <v>45780.184999999998</v>
      </c>
    </row>
    <row r="1582" spans="1:2" x14ac:dyDescent="0.25">
      <c r="A1582" s="9">
        <v>1590</v>
      </c>
      <c r="B1582" s="14">
        <v>45809.224999999999</v>
      </c>
    </row>
    <row r="1583" spans="1:2" x14ac:dyDescent="0.25">
      <c r="A1583" s="9">
        <v>1591</v>
      </c>
      <c r="B1583" s="14">
        <v>45838.264999999999</v>
      </c>
    </row>
    <row r="1584" spans="1:2" x14ac:dyDescent="0.25">
      <c r="A1584" s="9">
        <v>1592</v>
      </c>
      <c r="B1584" s="14">
        <v>45867.303999999996</v>
      </c>
    </row>
    <row r="1585" spans="1:2" x14ac:dyDescent="0.25">
      <c r="A1585" s="9">
        <v>1593</v>
      </c>
      <c r="B1585" s="14">
        <v>45896.343999999997</v>
      </c>
    </row>
    <row r="1586" spans="1:2" x14ac:dyDescent="0.25">
      <c r="A1586" s="9">
        <v>1594</v>
      </c>
      <c r="B1586" s="14">
        <v>45925.383999999998</v>
      </c>
    </row>
    <row r="1587" spans="1:2" x14ac:dyDescent="0.25">
      <c r="A1587" s="9">
        <v>1595</v>
      </c>
      <c r="B1587" s="14">
        <v>45954.423000000003</v>
      </c>
    </row>
    <row r="1588" spans="1:2" x14ac:dyDescent="0.25">
      <c r="A1588" s="9">
        <v>1596</v>
      </c>
      <c r="B1588" s="14">
        <v>45983.463000000003</v>
      </c>
    </row>
    <row r="1589" spans="1:2" x14ac:dyDescent="0.25">
      <c r="A1589" s="9">
        <v>1597</v>
      </c>
      <c r="B1589" s="14">
        <v>46012.502</v>
      </c>
    </row>
    <row r="1590" spans="1:2" x14ac:dyDescent="0.25">
      <c r="A1590" s="9">
        <v>1598</v>
      </c>
      <c r="B1590" s="14">
        <v>46041.542000000001</v>
      </c>
    </row>
    <row r="1591" spans="1:2" x14ac:dyDescent="0.25">
      <c r="A1591" s="9">
        <v>1599</v>
      </c>
      <c r="B1591" s="14">
        <v>46070.582000000002</v>
      </c>
    </row>
    <row r="1592" spans="1:2" x14ac:dyDescent="0.25">
      <c r="A1592" s="9">
        <v>1600</v>
      </c>
      <c r="B1592" s="14">
        <v>46099.620999999999</v>
      </c>
    </row>
    <row r="1593" spans="1:2" x14ac:dyDescent="0.25">
      <c r="A1593" s="9">
        <v>1601</v>
      </c>
      <c r="B1593" s="14">
        <v>46128.661</v>
      </c>
    </row>
    <row r="1594" spans="1:2" x14ac:dyDescent="0.25">
      <c r="A1594" s="9">
        <v>1602</v>
      </c>
      <c r="B1594" s="14">
        <v>46157.701000000001</v>
      </c>
    </row>
    <row r="1595" spans="1:2" x14ac:dyDescent="0.25">
      <c r="A1595" s="9">
        <v>1603</v>
      </c>
      <c r="B1595" s="14">
        <v>46186.74</v>
      </c>
    </row>
    <row r="1596" spans="1:2" x14ac:dyDescent="0.25">
      <c r="A1596" s="9">
        <v>1604</v>
      </c>
      <c r="B1596" s="14">
        <v>46215.78</v>
      </c>
    </row>
    <row r="1597" spans="1:2" x14ac:dyDescent="0.25">
      <c r="A1597" s="9">
        <v>1605</v>
      </c>
      <c r="B1597" s="14">
        <v>46244.82</v>
      </c>
    </row>
    <row r="1598" spans="1:2" x14ac:dyDescent="0.25">
      <c r="A1598" s="9">
        <v>1606</v>
      </c>
      <c r="B1598" s="14">
        <v>46273.858999999997</v>
      </c>
    </row>
    <row r="1599" spans="1:2" x14ac:dyDescent="0.25">
      <c r="A1599" s="9">
        <v>1607</v>
      </c>
      <c r="B1599" s="14">
        <v>46302.898999999998</v>
      </c>
    </row>
    <row r="1600" spans="1:2" x14ac:dyDescent="0.25">
      <c r="A1600" s="9">
        <v>1608</v>
      </c>
      <c r="B1600" s="14">
        <v>46331.938999999998</v>
      </c>
    </row>
    <row r="1601" spans="1:2" x14ac:dyDescent="0.25">
      <c r="A1601" s="9">
        <v>1609</v>
      </c>
      <c r="B1601" s="14">
        <v>46360.978000000003</v>
      </c>
    </row>
    <row r="1602" spans="1:2" x14ac:dyDescent="0.25">
      <c r="A1602" s="9">
        <v>1610</v>
      </c>
      <c r="B1602" s="14">
        <v>46390.017999999996</v>
      </c>
    </row>
    <row r="1603" spans="1:2" x14ac:dyDescent="0.25">
      <c r="A1603" s="9">
        <v>1611</v>
      </c>
      <c r="B1603" s="14">
        <v>46419.057000000001</v>
      </c>
    </row>
    <row r="1604" spans="1:2" x14ac:dyDescent="0.25">
      <c r="A1604" s="9">
        <v>1612</v>
      </c>
      <c r="B1604" s="14">
        <v>46448.097000000002</v>
      </c>
    </row>
    <row r="1605" spans="1:2" x14ac:dyDescent="0.25">
      <c r="A1605" s="9">
        <v>1613</v>
      </c>
      <c r="B1605" s="14">
        <v>46477.137000000002</v>
      </c>
    </row>
    <row r="1606" spans="1:2" x14ac:dyDescent="0.25">
      <c r="A1606" s="9">
        <v>1614</v>
      </c>
      <c r="B1606" s="14">
        <v>46506.175999999999</v>
      </c>
    </row>
    <row r="1607" spans="1:2" x14ac:dyDescent="0.25">
      <c r="A1607" s="9">
        <v>1615</v>
      </c>
      <c r="B1607" s="14">
        <v>46535.216</v>
      </c>
    </row>
    <row r="1608" spans="1:2" x14ac:dyDescent="0.25">
      <c r="A1608" s="9">
        <v>1616</v>
      </c>
      <c r="B1608" s="14">
        <v>46564.256000000001</v>
      </c>
    </row>
    <row r="1609" spans="1:2" x14ac:dyDescent="0.25">
      <c r="A1609" s="9">
        <v>1617</v>
      </c>
      <c r="B1609" s="14">
        <v>46593.294999999998</v>
      </c>
    </row>
    <row r="1610" spans="1:2" x14ac:dyDescent="0.25">
      <c r="A1610" s="9">
        <v>1618</v>
      </c>
      <c r="B1610" s="14">
        <v>46622.334999999999</v>
      </c>
    </row>
    <row r="1611" spans="1:2" x14ac:dyDescent="0.25">
      <c r="A1611" s="9">
        <v>1619</v>
      </c>
      <c r="B1611" s="14">
        <v>46651.375</v>
      </c>
    </row>
    <row r="1612" spans="1:2" x14ac:dyDescent="0.25">
      <c r="A1612" s="9">
        <v>1620</v>
      </c>
      <c r="B1612" s="14">
        <v>46680.413999999997</v>
      </c>
    </row>
    <row r="1613" spans="1:2" x14ac:dyDescent="0.25">
      <c r="A1613" s="9">
        <v>1621</v>
      </c>
      <c r="B1613" s="14">
        <v>46709.453999999998</v>
      </c>
    </row>
    <row r="1614" spans="1:2" x14ac:dyDescent="0.25">
      <c r="A1614" s="9">
        <v>1622</v>
      </c>
      <c r="B1614" s="14">
        <v>46738.493000000002</v>
      </c>
    </row>
    <row r="1615" spans="1:2" x14ac:dyDescent="0.25">
      <c r="A1615" s="9">
        <v>1623</v>
      </c>
      <c r="B1615" s="14">
        <v>46767.533000000003</v>
      </c>
    </row>
    <row r="1616" spans="1:2" x14ac:dyDescent="0.25">
      <c r="A1616" s="9">
        <v>1624</v>
      </c>
      <c r="B1616" s="14">
        <v>46796.572999999997</v>
      </c>
    </row>
    <row r="1617" spans="1:2" x14ac:dyDescent="0.25">
      <c r="A1617" s="9">
        <v>1625</v>
      </c>
      <c r="B1617" s="14">
        <v>46825.612000000001</v>
      </c>
    </row>
    <row r="1618" spans="1:2" x14ac:dyDescent="0.25">
      <c r="A1618" s="9">
        <v>1626</v>
      </c>
      <c r="B1618" s="14">
        <v>46854.652000000002</v>
      </c>
    </row>
    <row r="1619" spans="1:2" x14ac:dyDescent="0.25">
      <c r="A1619" s="9">
        <v>1627</v>
      </c>
      <c r="B1619" s="14">
        <v>46883.692000000003</v>
      </c>
    </row>
    <row r="1620" spans="1:2" x14ac:dyDescent="0.25">
      <c r="A1620" s="9">
        <v>1628</v>
      </c>
      <c r="B1620" s="14">
        <v>46912.731</v>
      </c>
    </row>
    <row r="1621" spans="1:2" x14ac:dyDescent="0.25">
      <c r="A1621" s="9">
        <v>1629</v>
      </c>
      <c r="B1621" s="14">
        <v>46941.771000000001</v>
      </c>
    </row>
    <row r="1622" spans="1:2" x14ac:dyDescent="0.25">
      <c r="A1622" s="9">
        <v>1630</v>
      </c>
      <c r="B1622" s="14">
        <v>46970.811000000002</v>
      </c>
    </row>
    <row r="1623" spans="1:2" x14ac:dyDescent="0.25">
      <c r="A1623" s="9">
        <v>1631</v>
      </c>
      <c r="B1623" s="14">
        <v>46999.85</v>
      </c>
    </row>
    <row r="1624" spans="1:2" x14ac:dyDescent="0.25">
      <c r="A1624" s="9">
        <v>1632</v>
      </c>
      <c r="B1624" s="14">
        <v>47028.89</v>
      </c>
    </row>
    <row r="1625" spans="1:2" x14ac:dyDescent="0.25">
      <c r="A1625" s="9">
        <v>1633</v>
      </c>
      <c r="B1625" s="14">
        <v>47057.928999999996</v>
      </c>
    </row>
    <row r="1626" spans="1:2" x14ac:dyDescent="0.25">
      <c r="A1626" s="9">
        <v>1634</v>
      </c>
      <c r="B1626" s="14">
        <v>47086.968999999997</v>
      </c>
    </row>
    <row r="1627" spans="1:2" x14ac:dyDescent="0.25">
      <c r="A1627" s="9">
        <v>1635</v>
      </c>
      <c r="B1627" s="14">
        <v>47116.008999999998</v>
      </c>
    </row>
    <row r="1628" spans="1:2" x14ac:dyDescent="0.25">
      <c r="A1628" s="9">
        <v>1636</v>
      </c>
      <c r="B1628" s="14">
        <v>47145.048000000003</v>
      </c>
    </row>
    <row r="1629" spans="1:2" x14ac:dyDescent="0.25">
      <c r="A1629" s="9">
        <v>1637</v>
      </c>
      <c r="B1629" s="14">
        <v>47174.088000000003</v>
      </c>
    </row>
    <row r="1630" spans="1:2" x14ac:dyDescent="0.25">
      <c r="A1630" s="9">
        <v>1638</v>
      </c>
      <c r="B1630" s="14">
        <v>47203.127999999997</v>
      </c>
    </row>
    <row r="1631" spans="1:2" x14ac:dyDescent="0.25">
      <c r="A1631" s="9">
        <v>1639</v>
      </c>
      <c r="B1631" s="14">
        <v>47232.167000000001</v>
      </c>
    </row>
    <row r="1632" spans="1:2" x14ac:dyDescent="0.25">
      <c r="A1632" s="9">
        <v>1640</v>
      </c>
      <c r="B1632" s="14">
        <v>47261.207000000002</v>
      </c>
    </row>
    <row r="1633" spans="1:2" x14ac:dyDescent="0.25">
      <c r="A1633" s="9">
        <v>1641</v>
      </c>
      <c r="B1633" s="14">
        <v>47290.247000000003</v>
      </c>
    </row>
    <row r="1634" spans="1:2" x14ac:dyDescent="0.25">
      <c r="A1634" s="9">
        <v>1642</v>
      </c>
      <c r="B1634" s="14">
        <v>47319.286</v>
      </c>
    </row>
    <row r="1635" spans="1:2" x14ac:dyDescent="0.25">
      <c r="A1635" s="9">
        <v>1643</v>
      </c>
      <c r="B1635" s="14">
        <v>47348.326000000001</v>
      </c>
    </row>
    <row r="1636" spans="1:2" x14ac:dyDescent="0.25">
      <c r="A1636" s="9">
        <v>1644</v>
      </c>
      <c r="B1636" s="14">
        <v>47377.366000000002</v>
      </c>
    </row>
    <row r="1637" spans="1:2" x14ac:dyDescent="0.25">
      <c r="A1637" s="9">
        <v>1645</v>
      </c>
      <c r="B1637" s="14">
        <v>47406.404999999999</v>
      </c>
    </row>
    <row r="1638" spans="1:2" x14ac:dyDescent="0.25">
      <c r="A1638" s="9">
        <v>1646</v>
      </c>
      <c r="B1638" s="14">
        <v>47435.445</v>
      </c>
    </row>
    <row r="1639" spans="1:2" x14ac:dyDescent="0.25">
      <c r="A1639" s="9">
        <v>1647</v>
      </c>
      <c r="B1639" s="14">
        <v>47464.483999999997</v>
      </c>
    </row>
    <row r="1640" spans="1:2" x14ac:dyDescent="0.25">
      <c r="A1640" s="9">
        <v>1648</v>
      </c>
      <c r="B1640" s="14">
        <v>47493.523999999998</v>
      </c>
    </row>
    <row r="1641" spans="1:2" x14ac:dyDescent="0.25">
      <c r="A1641" s="9">
        <v>1649</v>
      </c>
      <c r="B1641" s="14">
        <v>47522.563999999998</v>
      </c>
    </row>
    <row r="1642" spans="1:2" x14ac:dyDescent="0.25">
      <c r="A1642" s="9">
        <v>1650</v>
      </c>
      <c r="B1642" s="14">
        <v>47551.603000000003</v>
      </c>
    </row>
    <row r="1643" spans="1:2" x14ac:dyDescent="0.25">
      <c r="A1643" s="9">
        <v>1651</v>
      </c>
      <c r="B1643" s="14">
        <v>47580.642999999996</v>
      </c>
    </row>
    <row r="1644" spans="1:2" x14ac:dyDescent="0.25">
      <c r="A1644" s="9">
        <v>1652</v>
      </c>
      <c r="B1644" s="14">
        <v>47609.682999999997</v>
      </c>
    </row>
    <row r="1645" spans="1:2" x14ac:dyDescent="0.25">
      <c r="A1645" s="9">
        <v>1653</v>
      </c>
      <c r="B1645" s="14">
        <v>47638.722000000002</v>
      </c>
    </row>
    <row r="1646" spans="1:2" x14ac:dyDescent="0.25">
      <c r="A1646" s="9">
        <v>1654</v>
      </c>
      <c r="B1646" s="14">
        <v>47667.762000000002</v>
      </c>
    </row>
    <row r="1647" spans="1:2" x14ac:dyDescent="0.25">
      <c r="A1647" s="9">
        <v>1655</v>
      </c>
      <c r="B1647" s="14">
        <v>47696.802000000003</v>
      </c>
    </row>
    <row r="1648" spans="1:2" x14ac:dyDescent="0.25">
      <c r="A1648" s="9">
        <v>1656</v>
      </c>
      <c r="B1648" s="14">
        <v>47725.841</v>
      </c>
    </row>
    <row r="1649" spans="1:2" x14ac:dyDescent="0.25">
      <c r="A1649" s="9">
        <v>1657</v>
      </c>
      <c r="B1649" s="14">
        <v>47754.881000000001</v>
      </c>
    </row>
    <row r="1650" spans="1:2" x14ac:dyDescent="0.25">
      <c r="A1650" s="9">
        <v>1658</v>
      </c>
      <c r="B1650" s="14">
        <v>47783.92</v>
      </c>
    </row>
    <row r="1651" spans="1:2" x14ac:dyDescent="0.25">
      <c r="A1651" s="9">
        <v>1659</v>
      </c>
      <c r="B1651" s="14">
        <v>47812.959999999999</v>
      </c>
    </row>
    <row r="1652" spans="1:2" x14ac:dyDescent="0.25">
      <c r="A1652" s="9">
        <v>1660</v>
      </c>
      <c r="B1652" s="14">
        <v>47842</v>
      </c>
    </row>
    <row r="1653" spans="1:2" x14ac:dyDescent="0.25">
      <c r="A1653" s="9">
        <v>1661</v>
      </c>
      <c r="B1653" s="14">
        <v>47871.038999999997</v>
      </c>
    </row>
    <row r="1654" spans="1:2" x14ac:dyDescent="0.25">
      <c r="A1654" s="9">
        <v>1662</v>
      </c>
      <c r="B1654" s="14">
        <v>47900.078999999998</v>
      </c>
    </row>
    <row r="1655" spans="1:2" x14ac:dyDescent="0.25">
      <c r="A1655" s="9">
        <v>1663</v>
      </c>
      <c r="B1655" s="14">
        <v>47929.118999999999</v>
      </c>
    </row>
    <row r="1656" spans="1:2" x14ac:dyDescent="0.25">
      <c r="A1656" s="9">
        <v>1664</v>
      </c>
      <c r="B1656" s="14">
        <v>47958.158000000003</v>
      </c>
    </row>
    <row r="1657" spans="1:2" x14ac:dyDescent="0.25">
      <c r="A1657" s="9">
        <v>1665</v>
      </c>
      <c r="B1657" s="14">
        <v>47987.197999999997</v>
      </c>
    </row>
    <row r="1658" spans="1:2" x14ac:dyDescent="0.25">
      <c r="A1658" s="9">
        <v>1666</v>
      </c>
      <c r="B1658" s="14">
        <v>48016.237999999998</v>
      </c>
    </row>
    <row r="1659" spans="1:2" x14ac:dyDescent="0.25">
      <c r="A1659" s="9">
        <v>1667</v>
      </c>
      <c r="B1659" s="14">
        <v>48045.277000000002</v>
      </c>
    </row>
    <row r="1660" spans="1:2" x14ac:dyDescent="0.25">
      <c r="A1660" s="9">
        <v>1668</v>
      </c>
      <c r="B1660" s="14">
        <v>48074.317000000003</v>
      </c>
    </row>
    <row r="1661" spans="1:2" x14ac:dyDescent="0.25">
      <c r="A1661" s="9">
        <v>1669</v>
      </c>
      <c r="B1661" s="14">
        <v>48103.356</v>
      </c>
    </row>
    <row r="1662" spans="1:2" x14ac:dyDescent="0.25">
      <c r="A1662" s="9">
        <v>1670</v>
      </c>
      <c r="B1662" s="14">
        <v>48132.396000000001</v>
      </c>
    </row>
    <row r="1663" spans="1:2" x14ac:dyDescent="0.25">
      <c r="A1663" s="9">
        <v>1671</v>
      </c>
      <c r="B1663" s="14">
        <v>48161.436000000002</v>
      </c>
    </row>
    <row r="1664" spans="1:2" x14ac:dyDescent="0.25">
      <c r="A1664" s="9">
        <v>1672</v>
      </c>
      <c r="B1664" s="14">
        <v>48190.474999999999</v>
      </c>
    </row>
    <row r="1665" spans="1:2" x14ac:dyDescent="0.25">
      <c r="A1665" s="9">
        <v>1673</v>
      </c>
      <c r="B1665" s="14">
        <v>48219.514999999999</v>
      </c>
    </row>
    <row r="1666" spans="1:2" x14ac:dyDescent="0.25">
      <c r="A1666" s="9">
        <v>1674</v>
      </c>
      <c r="B1666" s="14">
        <v>48248.555</v>
      </c>
    </row>
    <row r="1667" spans="1:2" x14ac:dyDescent="0.25">
      <c r="A1667" s="9">
        <v>1675</v>
      </c>
      <c r="B1667" s="14">
        <v>48277.593999999997</v>
      </c>
    </row>
    <row r="1668" spans="1:2" x14ac:dyDescent="0.25">
      <c r="A1668" s="9">
        <v>1676</v>
      </c>
      <c r="B1668" s="14">
        <v>48306.633999999998</v>
      </c>
    </row>
    <row r="1669" spans="1:2" x14ac:dyDescent="0.25">
      <c r="A1669" s="9">
        <v>1677</v>
      </c>
      <c r="B1669" s="14">
        <v>48335.673999999999</v>
      </c>
    </row>
    <row r="1670" spans="1:2" x14ac:dyDescent="0.25">
      <c r="A1670" s="9">
        <v>1678</v>
      </c>
      <c r="B1670" s="14">
        <v>48364.713000000003</v>
      </c>
    </row>
    <row r="1671" spans="1:2" x14ac:dyDescent="0.25">
      <c r="A1671" s="9">
        <v>1679</v>
      </c>
      <c r="B1671" s="14">
        <v>48393.752999999997</v>
      </c>
    </row>
    <row r="1672" spans="1:2" x14ac:dyDescent="0.25">
      <c r="A1672" s="9">
        <v>1680</v>
      </c>
      <c r="B1672" s="14">
        <v>48422.792999999998</v>
      </c>
    </row>
    <row r="1673" spans="1:2" x14ac:dyDescent="0.25">
      <c r="A1673" s="9">
        <v>1681</v>
      </c>
      <c r="B1673" s="14">
        <v>48451.832000000002</v>
      </c>
    </row>
    <row r="1674" spans="1:2" x14ac:dyDescent="0.25">
      <c r="A1674" s="9">
        <v>1682</v>
      </c>
      <c r="B1674" s="14">
        <v>48480.872000000003</v>
      </c>
    </row>
    <row r="1675" spans="1:2" x14ac:dyDescent="0.25">
      <c r="A1675" s="9">
        <v>1683</v>
      </c>
      <c r="B1675" s="14">
        <v>48509.911</v>
      </c>
    </row>
    <row r="1676" spans="1:2" x14ac:dyDescent="0.25">
      <c r="A1676" s="9">
        <v>1684</v>
      </c>
      <c r="B1676" s="14">
        <v>48538.951000000001</v>
      </c>
    </row>
    <row r="1677" spans="1:2" x14ac:dyDescent="0.25">
      <c r="A1677" s="9">
        <v>1685</v>
      </c>
      <c r="B1677" s="14">
        <v>48567.991000000002</v>
      </c>
    </row>
    <row r="1678" spans="1:2" x14ac:dyDescent="0.25">
      <c r="A1678" s="9">
        <v>1686</v>
      </c>
      <c r="B1678" s="14">
        <v>48597.03</v>
      </c>
    </row>
    <row r="1679" spans="1:2" x14ac:dyDescent="0.25">
      <c r="A1679" s="9">
        <v>1687</v>
      </c>
      <c r="B1679" s="14">
        <v>48626.07</v>
      </c>
    </row>
    <row r="1680" spans="1:2" x14ac:dyDescent="0.25">
      <c r="A1680" s="9">
        <v>1688</v>
      </c>
      <c r="B1680" s="14">
        <v>48655.11</v>
      </c>
    </row>
    <row r="1681" spans="1:2" x14ac:dyDescent="0.25">
      <c r="A1681" s="9">
        <v>1689</v>
      </c>
      <c r="B1681" s="14">
        <v>48684.148999999998</v>
      </c>
    </row>
    <row r="1682" spans="1:2" x14ac:dyDescent="0.25">
      <c r="A1682" s="9">
        <v>1690</v>
      </c>
      <c r="B1682" s="14">
        <v>48713.188999999998</v>
      </c>
    </row>
    <row r="1683" spans="1:2" x14ac:dyDescent="0.25">
      <c r="A1683" s="9">
        <v>1691</v>
      </c>
      <c r="B1683" s="14">
        <v>48742.228999999999</v>
      </c>
    </row>
    <row r="1684" spans="1:2" x14ac:dyDescent="0.25">
      <c r="A1684" s="9">
        <v>1692</v>
      </c>
      <c r="B1684" s="14">
        <v>48771.267999999996</v>
      </c>
    </row>
    <row r="1685" spans="1:2" x14ac:dyDescent="0.25">
      <c r="A1685" s="9">
        <v>1693</v>
      </c>
      <c r="B1685" s="14">
        <v>48800.307999999997</v>
      </c>
    </row>
    <row r="1686" spans="1:2" x14ac:dyDescent="0.25">
      <c r="A1686" s="9">
        <v>1694</v>
      </c>
      <c r="B1686" s="14">
        <v>48829.347000000002</v>
      </c>
    </row>
    <row r="1687" spans="1:2" x14ac:dyDescent="0.25">
      <c r="A1687" s="9">
        <v>1695</v>
      </c>
      <c r="B1687" s="14">
        <v>48858.387000000002</v>
      </c>
    </row>
    <row r="1688" spans="1:2" x14ac:dyDescent="0.25">
      <c r="A1688" s="9">
        <v>1696</v>
      </c>
      <c r="B1688" s="14">
        <v>48887.427000000003</v>
      </c>
    </row>
    <row r="1689" spans="1:2" x14ac:dyDescent="0.25">
      <c r="A1689" s="9">
        <v>1697</v>
      </c>
      <c r="B1689" s="14">
        <v>48916.466</v>
      </c>
    </row>
    <row r="1690" spans="1:2" x14ac:dyDescent="0.25">
      <c r="A1690" s="9">
        <v>1698</v>
      </c>
      <c r="B1690" s="14">
        <v>48945.506000000001</v>
      </c>
    </row>
    <row r="1691" spans="1:2" x14ac:dyDescent="0.25">
      <c r="A1691" s="9">
        <v>1699</v>
      </c>
      <c r="B1691" s="14">
        <v>48974.546000000002</v>
      </c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Q E A A B Q S w M E F A A C A A g A i K w y S 6 L h G l q n A A A A + A A A A B I A H A B D b 2 5 m a W c v U G F j a 2 F n Z S 5 4 b W w g o h g A K K A U A A A A A A A A A A A A A A A A A A A A A A A A A A A A h Y 9 B D o I w F E S v Q r q n n w I L J J + y c C u J 0 W j c k l q h E Y q B 1 n I 3 F x 7 J K 0 i i q D u X M 3 m T v H n c 7 p i P b e N d Z T + o T m e E 0 Y B 4 U o v u q H S V E W t O f k J y j u t S n M t K e h O s h 3 Q c V E Z q Y y 4 p g H O O u o h 2 f Q V h E D A 4 F K u t q G V b + k o P p t R C k s / q + H 9 F O O 5 f M j y k 8 Y L G S c Q o S x j C X G O h 9 B c J J 2 M a I P y U u L S N s b 3 k v f U 3 O 4 Q 5 I r x f 8 C d Q S w M E F A A C A A g A i K w y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i s M k u 6 + n j D S w E A A I k D A A A T A B w A R m 9 y b X V s Y X M v U 2 V j d G l v b j E u b S C i G A A o o B Q A A A A A A A A A A A A A A A A A A A A A A A A A A A D t U c t K w 0 A U 3 Q f y D 8 O 4 a W E I p K 0 u L F m l C m 4 E a V 0 Z F 2 1 6 1 W A y U z K T Y i k F H w s X b s R u u l P / Q E Q x F t v + w s 0 f O S U U i 1 D Q l R s H h r l z z t y 5 5 3 A k + C o Q n N T z 0 6 6 a h m n I k 2 Y M b b J G 8 Q H v 8 B H v 8 Z a U K H F I C M o 0 i F 4 4 y i 6 y S 5 x m 1 z j B F M e a c 2 X X q g k / i Y C r w n Y Q g u U K r v R F F q i 7 6 e 1 L i K W H M x x 7 N Z C n S n Q 8 H G b n + I Q v 2 R W m u p r i M 4 4 x 9 Z a H W r 7 s 0 i I 7 q E E Y R I G C 2 K F V y o g r w i T i 0 q k w s s V 9 0 Q 7 4 s W O X 1 m 1 G 9 h K h o K 5 6 I T h f p b U r O B w W W a 5 d 2 x r h G 3 7 g q 9 Y + 3 5 P s B t + J t p P i b O 6 y 0 W z p n k b c 5 P J I x F E + r N H r g C x 8 9 8 3 6 f Z r z t p a l 9 B u i 4 E w N G F n g p R V 4 W e M 7 X G 1 U r P n P S 0 R l 0 c C T q A X x Y F A 0 j Y D / R P r K 7 M p / k V 3 5 P 7 v f Z P c J U E s B A i 0 A F A A C A A g A i K w y S 6 L h G l q n A A A A + A A A A B I A A A A A A A A A A A A A A A A A A A A A A E N v b m Z p Z y 9 Q Y W N r Y W d l L n h t b F B L A Q I t A B Q A A g A I A I i s M k s P y u m r p A A A A O k A A A A T A A A A A A A A A A A A A A A A A P M A A A B b Q 2 9 u d G V u d F 9 U e X B l c 1 0 u e G 1 s U E s B A i 0 A F A A C A A g A i K w y S 7 r 6 e M N L A Q A A i Q M A A B M A A A A A A A A A A A A A A A A A 5 A E A A E Z v c m 1 1 b G F z L 1 N l Y 3 R p b 2 4 x L m 1 Q S w U G A A A A A A M A A w D C A A A A f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R Q A A A A A A A C 7 F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y J U Q w J U E x J U Q w J T l G J U Q w J T k w J T I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U 3 R h d H V z I i B W Y W x 1 Z T 0 i c 0 N v b X B s Z X R l I i A v P j x F b n R y e S B U e X B l P S J G a W x s Q 2 9 1 b n Q i I F Z h b H V l P S J s M T c w O S I g L z 4 8 R W 5 0 c n k g V H l w Z T 0 i R m l s b E V y c m 9 y Q 2 9 1 b n Q i I F Z h b H V l P S J s M C I g L z 4 8 R W 5 0 c n k g V H l w Z T 0 i R m l s b E N v b H V t b l R 5 c G V z I i B W Y W x 1 Z T 0 i c 0 J n W U R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R X J y b 3 J D b 2 R l I i B W Y W x 1 Z T 0 i c 1 V u a 2 5 v d 2 4 i I C 8 + P E V u d H J 5 I F R 5 c G U 9 I k Z p b G x M Y X N 0 V X B k Y X R l Z C I g V m F s d W U 9 I m Q y M D E 3 L T A 5 L T E 4 V D E y O j M y O j I x L j Y z M j E z M T h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g 0 J L Q o d C f 0 J A g M i / Q m N C 3 0 L z Q t d C 9 0 L X Q v d C 9 0 Y v Q u S D R g t C 4 0 L 8 u e 0 N v b H V t b j E s M H 0 m c X V v d D s s J n F 1 b 3 Q 7 U 2 V j d G l v b j E v 0 K D Q k t C h 0 J / Q k C A y L 9 C Y 0 L f Q v N C 1 0 L 3 Q t d C 9 0 L 3 R i 9 C 5 I N G C 0 L j Q v y 5 7 Q 2 9 s d W 1 u M i w x f S Z x d W 9 0 O y w m c X V v d D t T Z W N 0 a W 9 u M S / Q o N C S 0 K H Q n 9 C Q I D I v 0 J j Q t 9 C 8 0 L X Q v d C 1 0 L 3 Q v d G L 0 L k g 0 Y L Q u N C / L n t D b 2 x 1 b W 4 z L D J 9 J n F 1 b 3 Q 7 L C Z x d W 9 0 O 1 N l Y 3 R p b 2 4 x L 9 C g 0 J L Q o d C f 0 J A g M i / Q m N C 3 0 L z Q t d C 9 0 L X Q v d C 9 0 Y v Q u S D R g t C 4 0 L 8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D Q k t C h 0 J / Q k C A y L 9 C Y 0 L f Q v N C 1 0 L 3 Q t d C 9 0 L 3 R i 9 C 5 I N G C 0 L j Q v y 5 7 Q 2 9 s d W 1 u M S w w f S Z x d W 9 0 O y w m c X V v d D t T Z W N 0 a W 9 u M S / Q o N C S 0 K H Q n 9 C Q I D I v 0 J j Q t 9 C 8 0 L X Q v d C 1 0 L 3 Q v d G L 0 L k g 0 Y L Q u N C / L n t D b 2 x 1 b W 4 y L D F 9 J n F 1 b 3 Q 7 L C Z x d W 9 0 O 1 N l Y 3 R p b 2 4 x L 9 C g 0 J L Q o d C f 0 J A g M i / Q m N C 3 0 L z Q t d C 9 0 L X Q v d C 9 0 Y v Q u S D R g t C 4 0 L 8 u e 0 N v b H V t b j M s M n 0 m c X V v d D s s J n F 1 b 3 Q 7 U 2 V j d G l v b j E v 0 K D Q k t C h 0 J / Q k C A y L 9 C Y 0 L f Q v N C 1 0 L 3 Q t d C 9 0 L 3 R i 9 C 5 I N G C 0 L j Q v y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y J U Q w J U E x J U Q w J T l G J U Q w J T k w J T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I l R D A l Q T E l R D A l O U Y l R D A l O T A l M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M i V E M C V B M S V E M C U 5 R i V E M C U 5 M C U y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D k t M T h U M T I 6 M z I 6 N D g u N z k 4 N j g 1 N l o i I C 8 + P E V u d H J 5 I F R 5 c G U 9 I k Z p b G x F c n J v c k N v Z G U i I F Z h b H V l P S J z V W 5 r b m 9 3 b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E N v b H V t b l R 5 c G V z I i B W Y W x 1 Z T 0 i c 0 J n W U R C U T 0 9 I i A v P j x F b n R y e S B U e X B l P S J G a W x s R X J y b 3 J D b 3 V u d C I g V m F s d W U 9 I m w w I i A v P j x F b n R y e S B U e X B l P S J G a W x s Q 2 9 1 b n Q i I F Z h b H V l P S J s M T c w O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S 0 K H Q n 9 C Q I D M v 0 J j Q t 9 C 8 0 L X Q v d C 1 0 L 3 Q v d G L 0 L k g 0 Y L Q u N C / L n t D b 2 x 1 b W 4 x L D B 9 J n F 1 b 3 Q 7 L C Z x d W 9 0 O 1 N l Y 3 R p b 2 4 x L 9 C g 0 J L Q o d C f 0 J A g M y / Q m N C 3 0 L z Q t d C 9 0 L X Q v d C 9 0 Y v Q u S D R g t C 4 0 L 8 u e 0 N v b H V t b j I s M X 0 m c X V v d D s s J n F 1 b 3 Q 7 U 2 V j d G l v b j E v 0 K D Q k t C h 0 J / Q k C A z L 9 C Y 0 L f Q v N C 1 0 L 3 Q t d C 9 0 L 3 R i 9 C 5 I N G C 0 L j Q v y 5 7 Q 2 9 s d W 1 u M y w y f S Z x d W 9 0 O y w m c X V v d D t T Z W N 0 a W 9 u M S / Q o N C S 0 K H Q n 9 C Q I D M v 0 J j Q t 9 C 8 0 L X Q v d C 1 0 L 3 Q v d G L 0 L k g 0 Y L Q u N C /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9 C g 0 J L Q o d C f 0 J A g M y / Q m N C 3 0 L z Q t d C 9 0 L X Q v d C 9 0 Y v Q u S D R g t C 4 0 L 8 u e 0 N v b H V t b j E s M H 0 m c X V v d D s s J n F 1 b 3 Q 7 U 2 V j d G l v b j E v 0 K D Q k t C h 0 J / Q k C A z L 9 C Y 0 L f Q v N C 1 0 L 3 Q t d C 9 0 L 3 R i 9 C 5 I N G C 0 L j Q v y 5 7 Q 2 9 s d W 1 u M i w x f S Z x d W 9 0 O y w m c X V v d D t T Z W N 0 a W 9 u M S / Q o N C S 0 K H Q n 9 C Q I D M v 0 J j Q t 9 C 8 0 L X Q v d C 1 0 L 3 Q v d G L 0 L k g 0 Y L Q u N C / L n t D b 2 x 1 b W 4 z L D J 9 J n F 1 b 3 Q 7 L C Z x d W 9 0 O 1 N l Y 3 R p b 2 4 x L 9 C g 0 J L Q o d C f 0 J A g M y / Q m N C 3 0 L z Q t d C 9 0 L X Q v d C 9 0 Y v Q u S D R g t C 4 0 L 8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U 5 M i V E M C V B M S V E M C U 5 R i V E M C U 5 M C U y M D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y J U Q w J U E x J U Q w J T l G J U Q w J T k w J T I w M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B x S J q W 9 k k m 1 N S v E f z 8 2 y w A A A A A C A A A A A A A Q Z g A A A A E A A C A A A A B x 9 Y K o e O 3 J X v D E C e 8 v o h O z j p q M D Z W w m U w 8 t w x j z h I n P w A A A A A O g A A A A A I A A C A A A A B p 4 W G p h p 3 T N o a n 3 h X 3 u i V S J 4 X v q 6 R u 2 3 D t Q e u 0 4 L 2 j + F A A A A D F W 0 4 2 + w s E Z 9 N E n m B 8 T V z h E X b I o a 0 M 1 D 1 6 b x 6 Q m v R t Z I 8 M 1 F O r h a K 6 R J 5 t z J 7 z h C q j I 2 j F R p G 5 H G T B b P S S l g h e V z O p p 3 8 U 4 O p K H 8 l Y h 0 d U c 0 A A A A D J F 9 N 9 d F B 8 B S Y t E x j 6 m a r H P S B q K f 7 k f x c I g D s C 0 + L h u h v Z J F g r S z B t v m s a K k 8 D 9 l t J P p S / v y Y 7 J b U O m w t R d f n T < / D a t a M a s h u p > 
</file>

<file path=customXml/itemProps1.xml><?xml version="1.0" encoding="utf-8"?>
<ds:datastoreItem xmlns:ds="http://schemas.openxmlformats.org/officeDocument/2006/customXml" ds:itemID="{181700FA-BF8F-44D6-A1CD-DD1522B0A4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РВСПА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2017-09-20T18:04:57Z</dcterms:modified>
</cp:coreProperties>
</file>