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8870" windowHeight="12270"/>
  </bookViews>
  <sheets>
    <sheet name="Узлы связи леальта" sheetId="7" r:id="rId1"/>
  </sheets>
  <definedNames>
    <definedName name="_xlnm._FilterDatabase" localSheetId="0" hidden="1">'Узлы связи леальта'!$A$2:$AF$3</definedName>
    <definedName name="_xlnm.Print_Area" localSheetId="0">'Узлы связи леальта'!$A$1:$AF$6</definedName>
  </definedNames>
  <calcPr calcId="162913"/>
</workbook>
</file>

<file path=xl/calcChain.xml><?xml version="1.0" encoding="utf-8"?>
<calcChain xmlns="http://schemas.openxmlformats.org/spreadsheetml/2006/main">
  <c r="AG3" i="7" l="1"/>
  <c r="P3" i="7" l="1"/>
  <c r="T3" i="7" l="1"/>
  <c r="X3" i="7" l="1"/>
</calcChain>
</file>

<file path=xl/sharedStrings.xml><?xml version="1.0" encoding="utf-8"?>
<sst xmlns="http://schemas.openxmlformats.org/spreadsheetml/2006/main" count="42" uniqueCount="40">
  <si>
    <t>г. Дмитров, ул. Сиреневая, д.9</t>
  </si>
  <si>
    <t>№</t>
  </si>
  <si>
    <t>Название</t>
  </si>
  <si>
    <t>Адрес Узла связи</t>
  </si>
  <si>
    <t>Помещение установки</t>
  </si>
  <si>
    <t>Дата подачи заявки</t>
  </si>
  <si>
    <t xml:space="preserve">Планируемая дата установки </t>
  </si>
  <si>
    <t>Роутер передан в ПИК-Комфорт</t>
  </si>
  <si>
    <t>Фактическая дата установки (Леальта)</t>
  </si>
  <si>
    <t>Планируемая дата установки  Основного канала (IT)</t>
  </si>
  <si>
    <t>Фактическая дата установки основного канала  (IT)</t>
  </si>
  <si>
    <t>Наличие основного канала</t>
  </si>
  <si>
    <t>Наличие резервного канала</t>
  </si>
  <si>
    <t>Установлен</t>
  </si>
  <si>
    <t>+</t>
  </si>
  <si>
    <t>Жилая электрощитовая</t>
  </si>
  <si>
    <r>
      <t> 2</t>
    </r>
    <r>
      <rPr>
        <sz val="11"/>
        <color rgb="FF000000"/>
        <rFont val="Calibri"/>
        <family val="2"/>
        <charset val="204"/>
      </rPr>
      <t>3</t>
    </r>
    <r>
      <rPr>
        <sz val="11"/>
        <color rgb="FF000000"/>
        <rFont val="Calibri"/>
        <family val="2"/>
        <charset val="204"/>
      </rPr>
      <t>.12.2016</t>
    </r>
  </si>
  <si>
    <t>Единоразовые услуги</t>
  </si>
  <si>
    <t>Монтаж и пуско-наладка оборудования в ОДС</t>
  </si>
  <si>
    <t>Монтаж и пуско-наладка основного канала</t>
  </si>
  <si>
    <t>Монтаж и пуско-наладка резервного канала</t>
  </si>
  <si>
    <t>Ежемесячные услуги</t>
  </si>
  <si>
    <t xml:space="preserve">Организация основного канала скоростью до 10Мбит </t>
  </si>
  <si>
    <t xml:space="preserve">Организация резервного канала скоростью до 1Мбит </t>
  </si>
  <si>
    <t>Доступ к сети Интернет из l3vpn pik-ods-asud со скоростью до 10Мбит</t>
  </si>
  <si>
    <t>дата начала</t>
  </si>
  <si>
    <t>Анкт начала</t>
  </si>
  <si>
    <t>Дата завершения</t>
  </si>
  <si>
    <t>Акт завершения</t>
  </si>
  <si>
    <t>срок использования</t>
  </si>
  <si>
    <r>
      <t xml:space="preserve">Обслуживание оборудования в малом ОДС (оборрудование </t>
    </r>
    <r>
      <rPr>
        <b/>
        <sz val="11"/>
        <color theme="1"/>
        <rFont val="Calibri"/>
        <family val="2"/>
        <charset val="204"/>
        <scheme val="minor"/>
      </rPr>
      <t>исполнителя</t>
    </r>
    <r>
      <rPr>
        <sz val="11"/>
        <color theme="1"/>
        <rFont val="Calibri"/>
        <family val="2"/>
        <scheme val="minor"/>
      </rPr>
      <t>)</t>
    </r>
  </si>
  <si>
    <t>№Заказа</t>
  </si>
  <si>
    <t>r1-pikc-ods32</t>
  </si>
  <si>
    <t>Доп.согл.</t>
  </si>
  <si>
    <r>
      <t xml:space="preserve">Обслуживание оборудования в малом ОДС (оборудование </t>
    </r>
    <r>
      <rPr>
        <b/>
        <sz val="11"/>
        <color theme="1"/>
        <rFont val="Calibri"/>
        <family val="2"/>
        <charset val="204"/>
        <scheme val="minor"/>
      </rPr>
      <t>заказчика</t>
    </r>
    <r>
      <rPr>
        <sz val="11"/>
        <color theme="1"/>
        <rFont val="Calibri"/>
        <family val="2"/>
        <scheme val="minor"/>
      </rPr>
      <t>)</t>
    </r>
  </si>
  <si>
    <t>Количество месяцев работы Mikrotik</t>
  </si>
  <si>
    <t>Итоговая сумма платежей за время эксплуатации с момента установки до 01.07.2017</t>
  </si>
  <si>
    <t>Дивизион</t>
  </si>
  <si>
    <t>Север</t>
  </si>
  <si>
    <t>Итоговая сумма платежей за время эксплуатации с момента установки до 01.08.2017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</si>
</sst>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1" fillId="0" borderId="0" applyFont="0" applyFill="0" applyBorder="0" applyAlignment="0" applyProtection="0"/>
  </cellStyleXfs>
  <cellXfs count="35">
    <xf numFmtId="0" fontId="0" fillId="0" borderId="0" xfId="0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14" fontId="7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 wrapText="1"/>
    </xf>
    <xf numFmtId="0" fontId="0" fillId="6" borderId="1" xfId="0" applyFill="1" applyBorder="1" applyAlignment="1">
      <alignment horizontal="center" vertical="center" textRotation="90" wrapText="1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textRotation="90" wrapText="1"/>
    </xf>
    <xf numFmtId="0" fontId="0" fillId="5" borderId="1" xfId="0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14" fontId="9" fillId="0" borderId="1" xfId="0" applyNumberFormat="1" applyFont="1" applyFill="1" applyBorder="1" applyAlignment="1">
      <alignment horizontal="center" vertical="center" textRotation="90" wrapText="1"/>
    </xf>
    <xf numFmtId="14" fontId="0" fillId="0" borderId="0" xfId="0" applyNumberFormat="1"/>
    <xf numFmtId="165" fontId="0" fillId="0" borderId="2" xfId="13" applyNumberFormat="1" applyFont="1" applyBorder="1" applyAlignment="1">
      <alignment horizontal="center" vertical="center"/>
    </xf>
    <xf numFmtId="165" fontId="0" fillId="0" borderId="0" xfId="13" applyNumberFormat="1" applyFont="1" applyAlignment="1">
      <alignment horizontal="center" vertical="center"/>
    </xf>
    <xf numFmtId="165" fontId="0" fillId="3" borderId="1" xfId="13" applyNumberFormat="1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/>
    <xf numFmtId="0" fontId="13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0" fontId="15" fillId="0" borderId="0" xfId="0" applyNumberFormat="1" applyFont="1"/>
    <xf numFmtId="165" fontId="0" fillId="0" borderId="1" xfId="0" applyNumberFormat="1" applyBorder="1" applyAlignment="1">
      <alignment horizontal="center" vertical="center"/>
    </xf>
    <xf numFmtId="0" fontId="0" fillId="7" borderId="1" xfId="0" applyFill="1" applyBorder="1" applyAlignment="1">
      <alignment horizontal="center" vertical="center" textRotation="90" wrapText="1"/>
    </xf>
    <xf numFmtId="0" fontId="16" fillId="7" borderId="3" xfId="0" applyFont="1" applyFill="1" applyBorder="1" applyAlignment="1">
      <alignment horizontal="center" vertical="center" textRotation="90" wrapText="1"/>
    </xf>
    <xf numFmtId="0" fontId="0" fillId="9" borderId="1" xfId="0" applyFill="1" applyBorder="1" applyAlignment="1">
      <alignment horizontal="center" vertical="center" textRotation="90" wrapText="1"/>
    </xf>
    <xf numFmtId="0" fontId="7" fillId="8" borderId="1" xfId="0" applyFont="1" applyFill="1" applyBorder="1" applyAlignment="1">
      <alignment horizontal="center" vertical="center"/>
    </xf>
  </cellXfs>
  <cellStyles count="14">
    <cellStyle name="Обычный" xfId="0" builtinId="0"/>
    <cellStyle name="Обычный 2" xfId="1"/>
    <cellStyle name="Обычный 2 2" xfId="2"/>
    <cellStyle name="Обычный 2 2 2" xfId="4"/>
    <cellStyle name="Обычный 2 2 2 2" xfId="8"/>
    <cellStyle name="Обычный 2 2 2 3" xfId="12"/>
    <cellStyle name="Обычный 2 2 3" xfId="6"/>
    <cellStyle name="Обычный 2 2 4" xfId="10"/>
    <cellStyle name="Обычный 2 3" xfId="3"/>
    <cellStyle name="Обычный 2 3 2" xfId="7"/>
    <cellStyle name="Обычный 2 3 3" xfId="11"/>
    <cellStyle name="Обычный 2 4" xfId="5"/>
    <cellStyle name="Обычный 2 5" xfId="9"/>
    <cellStyle name="Финансовый" xfId="13" builtinId="3"/>
  </cellStyles>
  <dxfs count="0"/>
  <tableStyles count="0" defaultTableStyle="TableStyleMedium2" defaultPivotStyle="PivotStyleMedium9"/>
  <colors>
    <mruColors>
      <color rgb="FF05A4EB"/>
      <color rgb="FF47D5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"/>
  <sheetViews>
    <sheetView tabSelected="1" topLeftCell="G1" zoomScale="90" zoomScaleNormal="90" workbookViewId="0">
      <pane ySplit="2" topLeftCell="A3" activePane="bottomLeft" state="frozen"/>
      <selection pane="bottomLeft" activeCell="AG2" sqref="AG2"/>
    </sheetView>
  </sheetViews>
  <sheetFormatPr defaultRowHeight="15.75" x14ac:dyDescent="0.25"/>
  <cols>
    <col min="1" max="1" width="3.28515625" bestFit="1" customWidth="1"/>
    <col min="2" max="2" width="14.140625" customWidth="1"/>
    <col min="3" max="3" width="4" style="25" customWidth="1"/>
    <col min="4" max="4" width="4.5703125" customWidth="1"/>
    <col min="5" max="5" width="13" customWidth="1"/>
    <col min="6" max="6" width="71.7109375" style="26" bestFit="1" customWidth="1"/>
    <col min="7" max="7" width="34.140625" bestFit="1" customWidth="1"/>
    <col min="8" max="8" width="10.85546875" bestFit="1" customWidth="1"/>
    <col min="9" max="9" width="11.42578125" bestFit="1" customWidth="1"/>
    <col min="10" max="10" width="9.5703125" bestFit="1" customWidth="1"/>
    <col min="11" max="11" width="15.28515625" bestFit="1" customWidth="1"/>
    <col min="12" max="12" width="9.5703125" bestFit="1" customWidth="1"/>
    <col min="13" max="13" width="11.7109375" style="19" customWidth="1"/>
    <col min="14" max="14" width="4.85546875" style="25" customWidth="1"/>
    <col min="15" max="15" width="4.140625" style="25" customWidth="1"/>
    <col min="16" max="16" width="10.140625" style="21" customWidth="1"/>
    <col min="17" max="17" width="7.140625" customWidth="1"/>
    <col min="20" max="20" width="10.140625" style="21" customWidth="1"/>
    <col min="23" max="24" width="13.7109375" customWidth="1"/>
    <col min="28" max="28" width="11.42578125" customWidth="1"/>
    <col min="30" max="30" width="11" bestFit="1" customWidth="1"/>
    <col min="33" max="33" width="11" bestFit="1" customWidth="1"/>
  </cols>
  <sheetData>
    <row r="1" spans="1:33" x14ac:dyDescent="0.25">
      <c r="Q1">
        <v>5000</v>
      </c>
      <c r="R1">
        <v>5000</v>
      </c>
      <c r="S1">
        <v>10000</v>
      </c>
      <c r="U1">
        <v>4000</v>
      </c>
      <c r="V1">
        <v>1000</v>
      </c>
      <c r="Y1">
        <v>2000</v>
      </c>
      <c r="Z1">
        <v>2500</v>
      </c>
      <c r="AA1">
        <v>5000</v>
      </c>
    </row>
    <row r="2" spans="1:33" ht="212.25" customHeight="1" x14ac:dyDescent="0.25">
      <c r="A2" s="4" t="s">
        <v>1</v>
      </c>
      <c r="B2" s="17" t="s">
        <v>2</v>
      </c>
      <c r="C2" s="17" t="s">
        <v>31</v>
      </c>
      <c r="D2" s="17" t="s">
        <v>33</v>
      </c>
      <c r="E2" s="17" t="s">
        <v>37</v>
      </c>
      <c r="F2" s="27" t="s">
        <v>3</v>
      </c>
      <c r="G2" s="5" t="s">
        <v>4</v>
      </c>
      <c r="H2" s="17" t="s">
        <v>5</v>
      </c>
      <c r="I2" s="17" t="s">
        <v>6</v>
      </c>
      <c r="J2" s="17" t="s">
        <v>7</v>
      </c>
      <c r="K2" s="17" t="s">
        <v>8</v>
      </c>
      <c r="L2" s="17" t="s">
        <v>9</v>
      </c>
      <c r="M2" s="18" t="s">
        <v>10</v>
      </c>
      <c r="N2" s="17" t="s">
        <v>11</v>
      </c>
      <c r="O2" s="17" t="s">
        <v>12</v>
      </c>
      <c r="P2" s="22" t="s">
        <v>17</v>
      </c>
      <c r="Q2" s="13" t="s">
        <v>18</v>
      </c>
      <c r="R2" s="13" t="s">
        <v>19</v>
      </c>
      <c r="S2" s="13" t="s">
        <v>20</v>
      </c>
      <c r="T2" s="22" t="s">
        <v>21</v>
      </c>
      <c r="U2" s="13" t="s">
        <v>22</v>
      </c>
      <c r="V2" s="13" t="s">
        <v>23</v>
      </c>
      <c r="W2" s="31" t="s">
        <v>36</v>
      </c>
      <c r="X2" s="33" t="s">
        <v>39</v>
      </c>
      <c r="Y2" s="16" t="s">
        <v>34</v>
      </c>
      <c r="Z2" s="15" t="s">
        <v>30</v>
      </c>
      <c r="AA2" s="13" t="s">
        <v>24</v>
      </c>
      <c r="AB2" s="12" t="s">
        <v>25</v>
      </c>
      <c r="AC2" s="12" t="s">
        <v>26</v>
      </c>
      <c r="AD2" s="12" t="s">
        <v>27</v>
      </c>
      <c r="AE2" s="12" t="s">
        <v>28</v>
      </c>
      <c r="AF2" s="12" t="s">
        <v>29</v>
      </c>
      <c r="AG2" s="32" t="s">
        <v>35</v>
      </c>
    </row>
    <row r="3" spans="1:33" x14ac:dyDescent="0.25">
      <c r="A3" s="2">
        <v>25</v>
      </c>
      <c r="B3" s="2" t="s">
        <v>32</v>
      </c>
      <c r="C3" s="34">
        <v>26</v>
      </c>
      <c r="D3" s="1">
        <v>11</v>
      </c>
      <c r="E3" s="3" t="s">
        <v>38</v>
      </c>
      <c r="F3" s="28" t="s">
        <v>0</v>
      </c>
      <c r="G3" s="7" t="s">
        <v>15</v>
      </c>
      <c r="H3" s="8">
        <v>42710</v>
      </c>
      <c r="I3" s="9" t="s">
        <v>16</v>
      </c>
      <c r="J3" s="23" t="s">
        <v>14</v>
      </c>
      <c r="K3" s="6" t="s">
        <v>13</v>
      </c>
      <c r="L3" s="10"/>
      <c r="M3" s="8">
        <v>42753</v>
      </c>
      <c r="N3" s="24" t="s">
        <v>14</v>
      </c>
      <c r="O3" s="24" t="s">
        <v>14</v>
      </c>
      <c r="P3" s="20">
        <f t="shared" ref="P3" si="0">Q3*$Q$1+R3*$R$1+S3*$S$1</f>
        <v>15000</v>
      </c>
      <c r="Q3" s="11">
        <v>1</v>
      </c>
      <c r="R3" s="11"/>
      <c r="S3" s="11">
        <v>1</v>
      </c>
      <c r="T3" s="20">
        <f t="shared" ref="T3" si="1">U3*$U$1+V3*$V$1+Y3*$Y$1+Z3*$Z$1+AA3*$AA$1</f>
        <v>3500</v>
      </c>
      <c r="U3" s="11"/>
      <c r="V3" s="11">
        <v>1</v>
      </c>
      <c r="W3" s="30"/>
      <c r="X3" s="30">
        <f>AG3/(365/12)*T3</f>
        <v>22783.561643835616</v>
      </c>
      <c r="Y3" s="11"/>
      <c r="Z3" s="11">
        <v>1</v>
      </c>
      <c r="AA3" s="11"/>
      <c r="AB3" s="14">
        <v>42750</v>
      </c>
      <c r="AC3" s="11"/>
      <c r="AD3" s="11"/>
      <c r="AE3" s="11"/>
      <c r="AF3" s="11"/>
      <c r="AG3" s="29">
        <f t="shared" ref="AG3" si="2">DATEDIF(AB3,"01.08.2017","d")</f>
        <v>198</v>
      </c>
    </row>
  </sheetData>
  <autoFilter ref="A2:AF3">
    <sortState ref="A3:AE46">
      <sortCondition ref="C2:C56"/>
    </sortState>
  </autoFilter>
  <pageMargins left="0.23622047244094491" right="0.23622047244094491" top="0.74803149606299213" bottom="0.74803149606299213" header="0.31496062992125984" footer="0.31496062992125984"/>
  <pageSetup paperSize="9" scale="2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Узлы связи леальта</vt:lpstr>
      <vt:lpstr>'Узлы связи леальта'!Область_печати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2017-09-13T15:07:20Z</dcterms:modified>
</cp:coreProperties>
</file>