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kseevMV\Desktop\"/>
    </mc:Choice>
  </mc:AlternateContent>
  <bookViews>
    <workbookView xWindow="2220" yWindow="0" windowWidth="27690" windowHeight="13020" activeTab="1"/>
  </bookViews>
  <sheets>
    <sheet name="Склад" sheetId="1" r:id="rId1"/>
    <sheet name="Магазин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2" l="1"/>
  <c r="M10" i="2"/>
  <c r="M11" i="2"/>
  <c r="M12" i="2"/>
  <c r="M13" i="2"/>
  <c r="M8" i="2"/>
  <c r="L9" i="2"/>
  <c r="L10" i="2"/>
  <c r="L11" i="2"/>
  <c r="L12" i="2"/>
  <c r="L13" i="2"/>
  <c r="L8" i="2"/>
  <c r="K8" i="2" a="1"/>
  <c r="K8" i="2"/>
  <c r="K9" i="2"/>
  <c r="K10" i="2"/>
  <c r="K11" i="2"/>
  <c r="K12" i="2"/>
  <c r="K13" i="2"/>
  <c r="J13" i="2"/>
  <c r="J9" i="2"/>
  <c r="J10" i="2"/>
  <c r="J11" i="2"/>
  <c r="J12" i="2"/>
  <c r="J8" i="2"/>
  <c r="I12" i="2"/>
  <c r="I13" i="2"/>
  <c r="I9" i="2"/>
  <c r="I10" i="2"/>
  <c r="I11" i="2"/>
  <c r="I8" i="2"/>
</calcChain>
</file>

<file path=xl/sharedStrings.xml><?xml version="1.0" encoding="utf-8"?>
<sst xmlns="http://schemas.openxmlformats.org/spreadsheetml/2006/main" count="30" uniqueCount="19">
  <si>
    <t>артикул</t>
  </si>
  <si>
    <t>наим. тов.</t>
  </si>
  <si>
    <t>цена</t>
  </si>
  <si>
    <t>222-16</t>
  </si>
  <si>
    <t>235-8647</t>
  </si>
  <si>
    <t>1-2</t>
  </si>
  <si>
    <t>34-67-78</t>
  </si>
  <si>
    <t>45-1</t>
  </si>
  <si>
    <t>0-3</t>
  </si>
  <si>
    <t>сковорода</t>
  </si>
  <si>
    <t>сапоги</t>
  </si>
  <si>
    <t>удочка</t>
  </si>
  <si>
    <t>обувь</t>
  </si>
  <si>
    <t>поплавок</t>
  </si>
  <si>
    <t>чайтик</t>
  </si>
  <si>
    <t>46-1</t>
  </si>
  <si>
    <t xml:space="preserve"> </t>
  </si>
  <si>
    <t>ВПР - некорректно!</t>
  </si>
  <si>
    <t>ИНДЕКС + ПОИСКПОЗ.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</si>
</sst>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/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3" borderId="4" xfId="0" applyFill="1" applyBorder="1"/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E15"/>
  <sheetViews>
    <sheetView workbookViewId="0">
      <selection activeCell="I8" sqref="I8"/>
    </sheetView>
  </sheetViews>
  <sheetFormatPr defaultRowHeight="15" x14ac:dyDescent="0.25"/>
  <cols>
    <col min="4" max="4" width="11.85546875" customWidth="1"/>
  </cols>
  <sheetData>
    <row r="4" spans="3:5" ht="15.75" thickBot="1" x14ac:dyDescent="0.3"/>
    <row r="5" spans="3:5" ht="15.75" thickBot="1" x14ac:dyDescent="0.3">
      <c r="C5" s="2" t="s">
        <v>0</v>
      </c>
      <c r="D5" s="2" t="s">
        <v>1</v>
      </c>
      <c r="E5" s="2" t="s">
        <v>2</v>
      </c>
    </row>
    <row r="6" spans="3:5" x14ac:dyDescent="0.25">
      <c r="C6" s="3" t="s">
        <v>3</v>
      </c>
      <c r="D6" s="4" t="s">
        <v>14</v>
      </c>
      <c r="E6" s="4">
        <v>12.05</v>
      </c>
    </row>
    <row r="7" spans="3:5" x14ac:dyDescent="0.25">
      <c r="C7" s="3" t="s">
        <v>4</v>
      </c>
      <c r="D7" s="4" t="s">
        <v>9</v>
      </c>
      <c r="E7" s="4">
        <v>2.5</v>
      </c>
    </row>
    <row r="8" spans="3:5" x14ac:dyDescent="0.25">
      <c r="C8" s="3" t="s">
        <v>5</v>
      </c>
      <c r="D8" s="4" t="s">
        <v>10</v>
      </c>
      <c r="E8" s="4">
        <v>13.4</v>
      </c>
    </row>
    <row r="9" spans="3:5" x14ac:dyDescent="0.25">
      <c r="C9" s="3" t="s">
        <v>6</v>
      </c>
      <c r="D9" s="4" t="s">
        <v>11</v>
      </c>
      <c r="E9" s="4">
        <v>222.2</v>
      </c>
    </row>
    <row r="10" spans="3:5" x14ac:dyDescent="0.25">
      <c r="C10" s="3" t="s">
        <v>7</v>
      </c>
      <c r="D10" s="4" t="s">
        <v>12</v>
      </c>
      <c r="E10" s="4">
        <v>0.3</v>
      </c>
    </row>
    <row r="11" spans="3:5" x14ac:dyDescent="0.25">
      <c r="C11" s="5" t="s">
        <v>8</v>
      </c>
      <c r="D11" s="6" t="s">
        <v>13</v>
      </c>
      <c r="E11" s="6">
        <v>12.45</v>
      </c>
    </row>
    <row r="12" spans="3:5" x14ac:dyDescent="0.25">
      <c r="C12" s="1"/>
    </row>
    <row r="13" spans="3:5" x14ac:dyDescent="0.25">
      <c r="C13" s="1"/>
    </row>
    <row r="14" spans="3:5" x14ac:dyDescent="0.25">
      <c r="C14" s="1"/>
    </row>
    <row r="15" spans="3:5" x14ac:dyDescent="0.25">
      <c r="C15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6:O18"/>
  <sheetViews>
    <sheetView tabSelected="1" workbookViewId="0">
      <selection activeCell="N16" sqref="N16"/>
    </sheetView>
  </sheetViews>
  <sheetFormatPr defaultRowHeight="15" x14ac:dyDescent="0.25"/>
  <cols>
    <col min="10" max="10" width="10.85546875" customWidth="1"/>
    <col min="12" max="12" width="10.28515625" bestFit="1" customWidth="1"/>
  </cols>
  <sheetData>
    <row r="6" spans="8:13" x14ac:dyDescent="0.25">
      <c r="H6" s="9"/>
      <c r="I6" s="12" t="s">
        <v>17</v>
      </c>
      <c r="J6" s="12"/>
      <c r="K6" s="16" t="s">
        <v>18</v>
      </c>
      <c r="L6" s="16"/>
      <c r="M6" s="16"/>
    </row>
    <row r="7" spans="8:13" x14ac:dyDescent="0.25">
      <c r="H7" s="10" t="s">
        <v>0</v>
      </c>
      <c r="I7" s="10" t="s">
        <v>2</v>
      </c>
      <c r="J7" s="11" t="s">
        <v>1</v>
      </c>
      <c r="K7" s="11" t="s">
        <v>0</v>
      </c>
      <c r="L7" s="17" t="s">
        <v>2</v>
      </c>
      <c r="M7" s="14" t="s">
        <v>1</v>
      </c>
    </row>
    <row r="8" spans="8:13" x14ac:dyDescent="0.25">
      <c r="H8" s="7" t="s">
        <v>6</v>
      </c>
      <c r="I8" s="8">
        <f>VLOOKUP(H8,Склад!C$6:E$11,3)</f>
        <v>222.2</v>
      </c>
      <c r="J8" s="8" t="str">
        <f>VLOOKUP(H8,Склад!C$6:E$11,2)</f>
        <v>удочка</v>
      </c>
      <c r="K8" s="15" t="str">
        <f t="array" ref="K8:K13">H8:H13</f>
        <v>34-67-78</v>
      </c>
      <c r="L8" s="15">
        <f>IF(ISERROR(INDEX(Склад!$C$6:$E$11,MATCH(Магазин!K8,Склад!$C$6:$C$11,0),3)),"НЕТ НА СКЛАДЕ",INDEX(Склад!$C$6:$E$11,MATCH(Магазин!K8,Склад!$C$6:$C$11,0),3))</f>
        <v>222.2</v>
      </c>
      <c r="M8" s="15" t="str">
        <f>IF(ISERROR(INDEX(Склад!$C$6:$E$11,MATCH(Магазин!K8,Склад!$C$6:$C$11,0),3)),"НЕТ НА СКЛАДЕ",INDEX(Склад!$C$6:$E$11,MATCH(Магазин!K8,Склад!$C$6:$C$11,0),2))</f>
        <v>удочка</v>
      </c>
    </row>
    <row r="9" spans="8:13" x14ac:dyDescent="0.25">
      <c r="H9" s="7" t="s">
        <v>7</v>
      </c>
      <c r="I9" s="8">
        <f>VLOOKUP(H9,Склад!C$6:E$11,3)</f>
        <v>0.3</v>
      </c>
      <c r="J9" s="8" t="str">
        <f>VLOOKUP(H9,Склад!C$6:E$11,2)</f>
        <v>обувь</v>
      </c>
      <c r="K9" s="15" t="str">
        <v>45-1</v>
      </c>
      <c r="L9" s="15">
        <f>IF(ISERROR(INDEX(Склад!$C$6:$E$11,MATCH(Магазин!K9,Склад!$C$6:$C$11,0),3)),"НЕТ НА СКЛАДЕ",INDEX(Склад!$C$6:$E$11,MATCH(Магазин!K9,Склад!$C$6:$C$11,0),3))</f>
        <v>0.3</v>
      </c>
      <c r="M9" s="15" t="str">
        <f>IF(ISERROR(INDEX(Склад!$C$6:$E$11,MATCH(Магазин!K9,Склад!$C$6:$C$11,0),3)),"НЕТ НА СКЛАДЕ",INDEX(Склад!$C$6:$E$11,MATCH(Магазин!K9,Склад!$C$6:$C$11,0),2))</f>
        <v>обувь</v>
      </c>
    </row>
    <row r="10" spans="8:13" x14ac:dyDescent="0.25">
      <c r="H10" s="7" t="s">
        <v>4</v>
      </c>
      <c r="I10" s="13">
        <f>VLOOKUP(H10,Склад!C$6:E$11,3)</f>
        <v>13.4</v>
      </c>
      <c r="J10" s="13" t="str">
        <f>VLOOKUP(H10,Склад!C$6:E$11,2)</f>
        <v>сапоги</v>
      </c>
      <c r="K10" s="15" t="str">
        <v>235-8647</v>
      </c>
      <c r="L10" s="15">
        <f>IF(ISERROR(INDEX(Склад!$C$6:$E$11,MATCH(Магазин!K10,Склад!$C$6:$C$11,0),3)),"НЕТ НА СКЛАДЕ",INDEX(Склад!$C$6:$E$11,MATCH(Магазин!K10,Склад!$C$6:$C$11,0),3))</f>
        <v>2.5</v>
      </c>
      <c r="M10" s="15" t="str">
        <f>IF(ISERROR(INDEX(Склад!$C$6:$E$11,MATCH(Магазин!K10,Склад!$C$6:$C$11,0),3)),"НЕТ НА СКЛАДЕ",INDEX(Склад!$C$6:$E$11,MATCH(Магазин!K10,Склад!$C$6:$C$11,0),2))</f>
        <v>сковорода</v>
      </c>
    </row>
    <row r="11" spans="8:13" x14ac:dyDescent="0.25">
      <c r="H11" s="7" t="s">
        <v>5</v>
      </c>
      <c r="I11" s="13">
        <f>VLOOKUP(H11,Склад!C$6:E$11,3)</f>
        <v>13.4</v>
      </c>
      <c r="J11" s="13" t="str">
        <f>VLOOKUP(H11,Склад!C$6:E$11,2)</f>
        <v>сапоги</v>
      </c>
      <c r="K11" s="15" t="str">
        <v>1-2</v>
      </c>
      <c r="L11" s="15">
        <f>IF(ISERROR(INDEX(Склад!$C$6:$E$11,MATCH(Магазин!K11,Склад!$C$6:$C$11,0),3)),"НЕТ НА СКЛАДЕ",INDEX(Склад!$C$6:$E$11,MATCH(Магазин!K11,Склад!$C$6:$C$11,0),3))</f>
        <v>13.4</v>
      </c>
      <c r="M11" s="15" t="str">
        <f>IF(ISERROR(INDEX(Склад!$C$6:$E$11,MATCH(Магазин!K11,Склад!$C$6:$C$11,0),3)),"НЕТ НА СКЛАДЕ",INDEX(Склад!$C$6:$E$11,MATCH(Магазин!K11,Склад!$C$6:$C$11,0),2))</f>
        <v>сапоги</v>
      </c>
    </row>
    <row r="12" spans="8:13" x14ac:dyDescent="0.25">
      <c r="H12" s="7" t="s">
        <v>8</v>
      </c>
      <c r="I12" s="13" t="e">
        <f>VLOOKUP(H12,Склад!C$6:E$11,3)</f>
        <v>#N/A</v>
      </c>
      <c r="J12" s="13" t="e">
        <f>VLOOKUP(H12,Склад!C$6:E$11,2)</f>
        <v>#N/A</v>
      </c>
      <c r="K12" s="15" t="str">
        <v>0-3</v>
      </c>
      <c r="L12" s="15">
        <f>IF(ISERROR(INDEX(Склад!$C$6:$E$11,MATCH(Магазин!K12,Склад!$C$6:$C$11,0),3)),"НЕТ НА СКЛАДЕ",INDEX(Склад!$C$6:$E$11,MATCH(Магазин!K12,Склад!$C$6:$C$11,0),3))</f>
        <v>12.45</v>
      </c>
      <c r="M12" s="15" t="str">
        <f>IF(ISERROR(INDEX(Склад!$C$6:$E$11,MATCH(Магазин!K12,Склад!$C$6:$C$11,0),3)),"НЕТ НА СКЛАДЕ",INDEX(Склад!$C$6:$E$11,MATCH(Магазин!K12,Склад!$C$6:$C$11,0),2))</f>
        <v>поплавок</v>
      </c>
    </row>
    <row r="13" spans="8:13" x14ac:dyDescent="0.25">
      <c r="H13" s="7" t="s">
        <v>15</v>
      </c>
      <c r="I13" s="13">
        <f>VLOOKUP(H13,Склад!C$6:E$11,3)</f>
        <v>12.45</v>
      </c>
      <c r="J13" s="13" t="str">
        <f>VLOOKUP(H13,Склад!C$6:E$11,2)</f>
        <v>поплавок</v>
      </c>
      <c r="K13" s="15" t="str">
        <v>46-1</v>
      </c>
      <c r="L13" s="15" t="str">
        <f>IF(ISERROR(INDEX(Склад!$C$6:$E$11,MATCH(Магазин!K13,Склад!$C$6:$C$11,0),3)),"НЕТ НА СКЛАДЕ",INDEX(Склад!$C$6:$E$11,MATCH(Магазин!K13,Склад!$C$6:$C$11,0),3))</f>
        <v>НЕТ НА СКЛАДЕ</v>
      </c>
      <c r="M13" s="15" t="str">
        <f>IF(ISERROR(INDEX(Склад!$C$6:$E$11,MATCH(Магазин!K13,Склад!$C$6:$C$11,0),3)),"НЕТ НА СКЛАДЕ",INDEX(Склад!$C$6:$E$11,MATCH(Магазин!K13,Склад!$C$6:$C$11,0),2))</f>
        <v>НЕТ НА СКЛАДЕ</v>
      </c>
    </row>
    <row r="18" spans="15:15" x14ac:dyDescent="0.25">
      <c r="O18" t="s">
        <v>16</v>
      </c>
    </row>
  </sheetData>
  <mergeCells count="2">
    <mergeCell ref="I6:J6"/>
    <mergeCell ref="K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Склад</vt:lpstr>
      <vt:lpstr>Магазин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777</dc:creator>
  <cp:lastModifiedBy>Алексеев М. В.</cp:lastModifiedBy>
  <dcterms:created xsi:type="dcterms:W3CDTF">2017-09-21T16:55:22Z</dcterms:created>
  <dcterms:modified xsi:type="dcterms:W3CDTF">2017-10-02T04:01:24Z</dcterms:modified>
</cp:coreProperties>
</file>