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pbiphones/Documents/Анализ эк конъюнктуры/"/>
    </mc:Choice>
  </mc:AlternateContent>
  <bookViews>
    <workbookView xWindow="640" yWindow="440" windowWidth="32960" windowHeight="1920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90" i="1" l="1"/>
  <c r="K90" i="1"/>
  <c r="M5" i="1"/>
  <c r="L90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N4" i="1"/>
  <c r="M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4" i="1"/>
  <c r="B9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92" i="1"/>
  <c r="O9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9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92" i="1"/>
  <c r="Q94" i="1"/>
  <c r="Q95" i="1"/>
  <c r="K10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92" i="1"/>
  <c r="F9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9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92" i="1"/>
  <c r="H94" i="1"/>
  <c r="H95" i="1"/>
  <c r="K101" i="1"/>
</calcChain>
</file>

<file path=xl/comments1.xml><?xml version="1.0" encoding="utf-8"?>
<comments xmlns="http://schemas.openxmlformats.org/spreadsheetml/2006/main">
  <authors>
    <author>пользователь Microsoft Office</author>
  </authors>
  <commentList>
    <comment ref="H1" authorId="0">
      <text>
        <r>
          <rPr>
            <b/>
            <sz val="10"/>
            <color indexed="81"/>
            <rFont val="Calibri"/>
          </rPr>
          <t xml:space="preserve">1. 
Копируем всю таблицу полностью столбцы, включая нижние расчеты, то есть выделяем стобцы A-H и копируем в J-Q.
Вставляем ее справа. Здесь уже вставлена, далее вставлять нужно третью, В итоге получится 100 таблиц в одном этом файле
</t>
        </r>
      </text>
    </comment>
    <comment ref="L4" authorId="0">
      <text>
        <r>
          <rPr>
            <b/>
            <sz val="10"/>
            <color indexed="81"/>
            <rFont val="Calibri"/>
          </rPr>
          <t>3. Вставляем скопированные строки из предыдущей таблицы в эту строчку. Далее скроллим вниз</t>
        </r>
      </text>
    </comment>
    <comment ref="C5" authorId="0">
      <text>
        <r>
          <rPr>
            <b/>
            <sz val="10"/>
            <color indexed="81"/>
            <rFont val="Calibri"/>
          </rPr>
          <t>2.
Начиная с этой строки вниз до конца таблицы копируем строки</t>
        </r>
      </text>
    </comment>
    <comment ref="L70" authorId="0">
      <text>
        <r>
          <rPr>
            <b/>
            <sz val="10"/>
            <color indexed="81"/>
            <rFont val="Calibri"/>
          </rPr>
          <t>В последней строке 2-ого столбца всегда будет это число</t>
        </r>
      </text>
    </comment>
    <comment ref="K71" authorId="0">
      <text>
        <r>
          <rPr>
            <b/>
            <sz val="10"/>
            <color indexed="81"/>
            <rFont val="Calibri"/>
          </rPr>
          <t xml:space="preserve">4 
Удаляем всю строку. В этом примере она уже удалена. </t>
        </r>
      </text>
    </comment>
    <comment ref="H95" authorId="0">
      <text>
        <r>
          <rPr>
            <b/>
            <sz val="10"/>
            <color indexed="81"/>
            <rFont val="Calibri"/>
          </rPr>
          <t>Важная цифра</t>
        </r>
      </text>
    </comment>
    <comment ref="Q95" authorId="0">
      <text>
        <r>
          <rPr>
            <sz val="10"/>
            <color indexed="81"/>
            <rFont val="Calibri"/>
          </rPr>
          <t xml:space="preserve">Важная цифра №2
5.
Здесь написаны формулы, в них помощь не нужна, с ними можно ознакомиться нажав на ячейку.
Макрос должен скопировать эту Важную цифру под каждой такой таблице и вставить в таблицу ниже 
</t>
        </r>
      </text>
    </comment>
    <comment ref="K102" authorId="0">
      <text>
        <r>
          <rPr>
            <b/>
            <sz val="10"/>
            <color indexed="81"/>
            <rFont val="Calibri"/>
          </rPr>
          <t>Здесь уже находятся Важные цифры с 1-ой и 2-ой таблицы</t>
        </r>
      </text>
    </comment>
    <comment ref="K103" authorId="0">
      <text>
        <r>
          <rPr>
            <b/>
            <sz val="10"/>
            <color indexed="81"/>
            <rFont val="Calibri"/>
          </rPr>
          <t>6.
Сюда должна вставить цифра из следующей таблицы</t>
        </r>
        <r>
          <rPr>
            <sz val="10"/>
            <color indexed="81"/>
            <rFont val="Calibri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<sst xmlns="http://schemas.openxmlformats.org/spreadsheetml/2006/main" count="45" uniqueCount="27">
  <si>
    <t>[1]</t>
  </si>
  <si>
    <t>[2]</t>
  </si>
  <si>
    <t>[3]</t>
  </si>
  <si>
    <t>[4]</t>
  </si>
  <si>
    <t>[5]</t>
  </si>
  <si>
    <t>[6]</t>
  </si>
  <si>
    <t>[7]</t>
  </si>
  <si>
    <t>Yt</t>
  </si>
  <si>
    <t>Yt-1</t>
  </si>
  <si>
    <t>Yt - срYt</t>
  </si>
  <si>
    <t>(Yt-1) - ср(Y-1)</t>
  </si>
  <si>
    <t>[3] * [4]</t>
  </si>
  <si>
    <t>[3] ^2</t>
  </si>
  <si>
    <t>[4] ^2</t>
  </si>
  <si>
    <t>Yt-2</t>
  </si>
  <si>
    <t>(Yt-2) - ср(Y-2)</t>
  </si>
  <si>
    <t>Ср.зн</t>
  </si>
  <si>
    <t>Сумма</t>
  </si>
  <si>
    <t>Числитель</t>
  </si>
  <si>
    <t>Знаменатель</t>
  </si>
  <si>
    <t>r(t-1)</t>
  </si>
  <si>
    <t>r(t-2)</t>
  </si>
  <si>
    <t>r(t-3)</t>
  </si>
  <si>
    <t>r(t-4)</t>
  </si>
  <si>
    <t>ВСТАВИТЬ ВАЖНЫЕ ЦИФРЫ</t>
  </si>
  <si>
    <t>!!! ВНИМАНИЕ УДАЛЕНО МНОГО СТРОК , Т.К. НЕ ПОМЕШАЕТСЯ В 100 КБ</t>
  </si>
  <si>
    <t>ИСХОДНЫЙ ФАЙЛ БОЛЕЕ 300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</si>
</sst>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0" fillId="0" borderId="1" xfId="0" applyBorder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 enableFormatConditionsCalculation="0"/>
  <dimension ref="A1:S113"/>
  <sheetViews>
    <sheetView tabSelected="1" zoomScale="75" zoomScaleNormal="79" workbookViewId="0">
      <selection activeCell="S8" sqref="S8"/>
    </sheetView>
  </sheetViews>
  <sheetFormatPr baseColWidth="10" defaultColWidth="8.83203125" defaultRowHeight="16" x14ac:dyDescent="0.2"/>
  <cols>
    <col min="2" max="6" width="12" customWidth="1"/>
    <col min="7" max="7" width="12.6640625" customWidth="1"/>
    <col min="8" max="8" width="10.1640625" bestFit="1" customWidth="1"/>
    <col min="11" max="15" width="12" customWidth="1"/>
    <col min="16" max="16" width="12.6640625" customWidth="1"/>
    <col min="17" max="17" width="15.33203125" customWidth="1"/>
  </cols>
  <sheetData>
    <row r="1" spans="2:19" x14ac:dyDescent="0.2"/>
    <row r="2" spans="2:19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/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</row>
    <row r="3" spans="2:19" x14ac:dyDescent="0.2">
      <c r="B3" s="2" t="s">
        <v>7</v>
      </c>
      <c r="C3" s="2" t="s">
        <v>8</v>
      </c>
      <c r="D3" s="2" t="s">
        <v>9</v>
      </c>
      <c r="E3" s="2" t="s">
        <v>10</v>
      </c>
      <c r="F3" s="3" t="s">
        <v>11</v>
      </c>
      <c r="G3" s="2" t="s">
        <v>12</v>
      </c>
      <c r="H3" s="2" t="s">
        <v>13</v>
      </c>
      <c r="K3" s="2" t="s">
        <v>7</v>
      </c>
      <c r="L3" s="2" t="s">
        <v>14</v>
      </c>
      <c r="M3" s="2" t="s">
        <v>9</v>
      </c>
      <c r="N3" s="2" t="s">
        <v>15</v>
      </c>
      <c r="O3" s="3" t="s">
        <v>11</v>
      </c>
      <c r="P3" s="2" t="s">
        <v>12</v>
      </c>
      <c r="Q3" s="2" t="s">
        <v>13</v>
      </c>
    </row>
    <row r="4" spans="2:19" x14ac:dyDescent="0.2">
      <c r="B4" s="4">
        <v>34.486199999999997</v>
      </c>
      <c r="C4" s="4">
        <v>34.4129</v>
      </c>
      <c r="D4" s="4">
        <f>B4-B$90</f>
        <v>-0.41181911764704893</v>
      </c>
      <c r="E4" s="4">
        <f>C4-C$90</f>
        <v>-0.48663088235293372</v>
      </c>
      <c r="F4">
        <f>D4*E4</f>
        <v>0.20040390059039004</v>
      </c>
      <c r="G4" s="4">
        <f>D4^2</f>
        <v>0.16959498565959391</v>
      </c>
      <c r="H4" s="4">
        <f>E4^2</f>
        <v>0.23680961565959482</v>
      </c>
      <c r="K4" s="4">
        <v>34.486199999999997</v>
      </c>
      <c r="L4" s="5">
        <v>34.382800000000003</v>
      </c>
      <c r="M4" s="4">
        <f>K4-K$90</f>
        <v>-0.39587611940297762</v>
      </c>
      <c r="N4" s="4">
        <f>L4-L$90</f>
        <v>-0.50553283582088682</v>
      </c>
      <c r="O4">
        <f>M4*N4</f>
        <v>0.20012837727555527</v>
      </c>
      <c r="P4" s="4">
        <f>M4^2</f>
        <v>0.15671790191356061</v>
      </c>
      <c r="Q4" s="4">
        <f>N4^2</f>
        <v>0.25556344809310771</v>
      </c>
    </row>
    <row r="5" spans="2:19" x14ac:dyDescent="0.2">
      <c r="B5" s="4">
        <v>34.4129</v>
      </c>
      <c r="C5" s="4">
        <v>34.382800000000003</v>
      </c>
      <c r="D5" s="4">
        <f>B5-B$90</f>
        <v>-0.48511911764704507</v>
      </c>
      <c r="E5" s="4">
        <f>C5-C$90</f>
        <v>-0.51673088235293108</v>
      </c>
      <c r="F5">
        <f t="shared" ref="F5:F50" si="0">D5*E5</f>
        <v>0.25067602970803299</v>
      </c>
      <c r="G5" s="4">
        <f t="shared" ref="G5:H50" si="1">D5^2</f>
        <v>0.23534055830664755</v>
      </c>
      <c r="H5" s="4">
        <f t="shared" si="1"/>
        <v>0.26701080477723871</v>
      </c>
      <c r="K5" s="4">
        <v>34.4129</v>
      </c>
      <c r="L5" s="5">
        <v>34.313600000000001</v>
      </c>
      <c r="M5" s="4">
        <f>K5-K$90</f>
        <v>-0.46917611940297377</v>
      </c>
      <c r="N5" s="4">
        <f>L5-L$90</f>
        <v>-0.57473283582088897</v>
      </c>
      <c r="O5">
        <f t="shared" ref="O5:O50" si="2">M5*N5</f>
        <v>0.26965092160391113</v>
      </c>
      <c r="P5" s="4">
        <f t="shared" ref="P5:Q50" si="3">M5^2</f>
        <v>0.2201262310180335</v>
      </c>
      <c r="Q5" s="4">
        <f t="shared" si="3"/>
        <v>0.33031783257072089</v>
      </c>
    </row>
    <row r="6" spans="2:19" x14ac:dyDescent="0.2">
      <c r="B6" s="4">
        <v>34.382800000000003</v>
      </c>
      <c r="C6" s="4">
        <v>34.313600000000001</v>
      </c>
      <c r="D6" s="4">
        <f>B6-B$90</f>
        <v>-0.51521911764704242</v>
      </c>
      <c r="E6" s="4">
        <f>C6-C$90</f>
        <v>-0.58593088235293322</v>
      </c>
      <c r="F6">
        <f t="shared" si="0"/>
        <v>0.30188279220803127</v>
      </c>
      <c r="G6" s="4">
        <f t="shared" si="1"/>
        <v>0.26545073918899692</v>
      </c>
      <c r="H6" s="4">
        <f t="shared" si="1"/>
        <v>0.34331499889488687</v>
      </c>
      <c r="K6" s="4">
        <v>34.382800000000003</v>
      </c>
      <c r="L6" s="5">
        <v>34.377099999999999</v>
      </c>
      <c r="M6" s="4">
        <f>K6-K$90</f>
        <v>-0.49927611940297112</v>
      </c>
      <c r="N6" s="4">
        <f>L6-L$90</f>
        <v>-0.5112328358208913</v>
      </c>
      <c r="O6">
        <f t="shared" si="2"/>
        <v>0.25524634638003085</v>
      </c>
      <c r="P6" s="4">
        <f t="shared" si="3"/>
        <v>0.24927664340608988</v>
      </c>
      <c r="Q6" s="4">
        <f t="shared" si="3"/>
        <v>0.26135901242147042</v>
      </c>
      <c r="S6" t="s">
        <v>25</v>
      </c>
    </row>
    <row r="7" spans="2:19" x14ac:dyDescent="0.2">
      <c r="B7" s="4">
        <v>34.313600000000001</v>
      </c>
      <c r="C7" s="4">
        <v>34.377099999999999</v>
      </c>
      <c r="D7" s="4">
        <f>B7-B$90</f>
        <v>-0.58441911764704457</v>
      </c>
      <c r="E7" s="4">
        <f>C7-C$90</f>
        <v>-0.52243088235293555</v>
      </c>
      <c r="F7">
        <f t="shared" si="0"/>
        <v>0.30531859529626953</v>
      </c>
      <c r="G7" s="4">
        <f t="shared" si="1"/>
        <v>0.34154570507135013</v>
      </c>
      <c r="H7" s="4">
        <f t="shared" si="1"/>
        <v>0.27293402683606677</v>
      </c>
      <c r="K7" s="4">
        <v>34.313600000000001</v>
      </c>
      <c r="L7" s="5">
        <v>34.403700000000001</v>
      </c>
      <c r="M7" s="4">
        <f>K7-K$90</f>
        <v>-0.56847611940297327</v>
      </c>
      <c r="N7" s="4">
        <f>L7-L$90</f>
        <v>-0.48463283582088934</v>
      </c>
      <c r="O7">
        <f t="shared" si="2"/>
        <v>0.2755021938427174</v>
      </c>
      <c r="P7" s="4">
        <f t="shared" si="3"/>
        <v>0.32316509833146351</v>
      </c>
      <c r="Q7" s="4">
        <f t="shared" si="3"/>
        <v>0.23486898555579708</v>
      </c>
      <c r="S7" t="s">
        <v>26</v>
      </c>
    </row>
    <row r="8" spans="2:19" x14ac:dyDescent="0.2">
      <c r="B8" s="4">
        <v>34.377099999999999</v>
      </c>
      <c r="C8" s="4">
        <v>34.403700000000001</v>
      </c>
      <c r="D8" s="4">
        <f>B8-B$90</f>
        <v>-0.5209191176470469</v>
      </c>
      <c r="E8" s="4">
        <f>C8-C$90</f>
        <v>-0.4958308823529336</v>
      </c>
      <c r="F8">
        <f t="shared" si="0"/>
        <v>0.25828778573744687</v>
      </c>
      <c r="G8" s="4">
        <f t="shared" si="1"/>
        <v>0.27135672713017789</v>
      </c>
      <c r="H8" s="4">
        <f t="shared" si="1"/>
        <v>0.24584826389488867</v>
      </c>
      <c r="K8" s="4">
        <v>34.377099999999999</v>
      </c>
      <c r="L8" s="5">
        <v>34.337400000000002</v>
      </c>
      <c r="M8" s="4">
        <f>K8-K$90</f>
        <v>-0.5049761194029756</v>
      </c>
      <c r="N8" s="4">
        <f>L8-L$90</f>
        <v>-0.55093283582088759</v>
      </c>
      <c r="O8">
        <f t="shared" si="2"/>
        <v>0.27820792548450846</v>
      </c>
      <c r="P8" s="4">
        <f t="shared" si="3"/>
        <v>0.25500088116728825</v>
      </c>
      <c r="Q8" s="4">
        <f t="shared" si="3"/>
        <v>0.30352698958564506</v>
      </c>
    </row>
    <row r="9" spans="2:19" x14ac:dyDescent="0.2">
      <c r="B9" s="4">
        <v>34.403700000000001</v>
      </c>
      <c r="C9" s="4">
        <v>34.337400000000002</v>
      </c>
      <c r="D9" s="4">
        <f>B9-B$90</f>
        <v>-0.49431911764704495</v>
      </c>
      <c r="E9" s="4">
        <f>C9-C$90</f>
        <v>-0.56213088235293185</v>
      </c>
      <c r="F9">
        <f t="shared" si="0"/>
        <v>0.27787204176685609</v>
      </c>
      <c r="G9" s="4">
        <f t="shared" si="1"/>
        <v>0.24435139007135306</v>
      </c>
      <c r="H9" s="4">
        <f t="shared" si="1"/>
        <v>0.31599112889488573</v>
      </c>
      <c r="K9" s="4">
        <v>34.403700000000001</v>
      </c>
      <c r="L9" s="5">
        <v>34.399099999999997</v>
      </c>
      <c r="M9" s="4">
        <f>K9-K$90</f>
        <v>-0.47837611940297364</v>
      </c>
      <c r="N9" s="4">
        <f>L9-L$90</f>
        <v>-0.48923283582089283</v>
      </c>
      <c r="O9">
        <f t="shared" si="2"/>
        <v>0.23403730548451082</v>
      </c>
      <c r="P9" s="4">
        <f t="shared" si="3"/>
        <v>0.2288437116150481</v>
      </c>
      <c r="Q9" s="4">
        <f t="shared" si="3"/>
        <v>0.23934876764535268</v>
      </c>
    </row>
    <row r="10" spans="2:19" x14ac:dyDescent="0.2">
      <c r="B10" s="4">
        <v>34.337400000000002</v>
      </c>
      <c r="C10" s="4">
        <v>34.399099999999997</v>
      </c>
      <c r="D10" s="4">
        <f>B10-B$90</f>
        <v>-0.5606191176470432</v>
      </c>
      <c r="E10" s="4">
        <f>C10-C$90</f>
        <v>-0.50043088235293709</v>
      </c>
      <c r="F10">
        <f t="shared" si="0"/>
        <v>0.28055111970803487</v>
      </c>
      <c r="G10" s="4">
        <f t="shared" si="1"/>
        <v>0.31429379507134925</v>
      </c>
      <c r="H10" s="4">
        <f t="shared" si="1"/>
        <v>0.25043106801253917</v>
      </c>
      <c r="K10" s="4">
        <v>34.337400000000002</v>
      </c>
      <c r="L10" s="5">
        <v>34.417299999999997</v>
      </c>
      <c r="M10" s="4">
        <f>K10-K$90</f>
        <v>-0.54467611940297189</v>
      </c>
      <c r="N10" s="4">
        <f>L10-L$90</f>
        <v>-0.47103283582089261</v>
      </c>
      <c r="O10">
        <f t="shared" si="2"/>
        <v>0.25656033712630094</v>
      </c>
      <c r="P10" s="4">
        <f t="shared" si="3"/>
        <v>0.29667207504788051</v>
      </c>
      <c r="Q10" s="4">
        <f t="shared" si="3"/>
        <v>0.22187193242147199</v>
      </c>
    </row>
    <row r="11" spans="2:19" x14ac:dyDescent="0.2">
      <c r="B11" s="4">
        <v>34.399099999999997</v>
      </c>
      <c r="C11" s="4">
        <v>34.417299999999997</v>
      </c>
      <c r="D11" s="4">
        <f>B11-B$90</f>
        <v>-0.49891911764704844</v>
      </c>
      <c r="E11" s="4">
        <f>C11-C$90</f>
        <v>-0.48223088235293687</v>
      </c>
      <c r="F11">
        <f t="shared" si="0"/>
        <v>0.24059420632568487</v>
      </c>
      <c r="G11" s="4">
        <f t="shared" si="1"/>
        <v>0.24892028595370935</v>
      </c>
      <c r="H11" s="4">
        <f t="shared" si="1"/>
        <v>0.23254662389489206</v>
      </c>
      <c r="K11" s="4">
        <v>34.399099999999997</v>
      </c>
      <c r="L11" s="5">
        <v>34.4009</v>
      </c>
      <c r="M11" s="4">
        <f>K11-K$90</f>
        <v>-0.48297611940297713</v>
      </c>
      <c r="N11" s="4">
        <f>L11-L$90</f>
        <v>-0.48743283582088992</v>
      </c>
      <c r="O11">
        <f t="shared" si="2"/>
        <v>0.23541841951436188</v>
      </c>
      <c r="P11" s="4">
        <f t="shared" si="3"/>
        <v>0.23326593191355882</v>
      </c>
      <c r="Q11" s="4">
        <f t="shared" si="3"/>
        <v>0.23759076943639462</v>
      </c>
    </row>
    <row r="12" spans="2:19" x14ac:dyDescent="0.2">
      <c r="B12" s="4">
        <v>34.417299999999997</v>
      </c>
      <c r="C12" s="4">
        <v>34.4009</v>
      </c>
      <c r="D12" s="4">
        <f>B12-B$90</f>
        <v>-0.48071911764704822</v>
      </c>
      <c r="E12" s="4">
        <f>C12-C$90</f>
        <v>-0.49863088235293418</v>
      </c>
      <c r="F12">
        <f t="shared" si="0"/>
        <v>0.23970139779627161</v>
      </c>
      <c r="G12" s="4">
        <f t="shared" si="1"/>
        <v>0.23109087007135659</v>
      </c>
      <c r="H12" s="4">
        <f t="shared" si="1"/>
        <v>0.2486327568360657</v>
      </c>
      <c r="K12" s="4">
        <v>34.417299999999997</v>
      </c>
      <c r="L12" s="5">
        <v>34.401600000000002</v>
      </c>
      <c r="M12" s="4">
        <f>K12-K$90</f>
        <v>-0.46477611940297692</v>
      </c>
      <c r="N12" s="4">
        <f>L12-L$90</f>
        <v>-0.486732835820888</v>
      </c>
      <c r="O12">
        <f t="shared" si="2"/>
        <v>0.22622179861883859</v>
      </c>
      <c r="P12" s="4">
        <f t="shared" si="3"/>
        <v>0.21601684116729025</v>
      </c>
      <c r="Q12" s="4">
        <f t="shared" si="3"/>
        <v>0.23690885346624352</v>
      </c>
    </row>
    <row r="13" spans="2:19" x14ac:dyDescent="0.2">
      <c r="B13" s="4">
        <v>34.4009</v>
      </c>
      <c r="C13" s="4">
        <v>34.401600000000002</v>
      </c>
      <c r="D13" s="4">
        <f>B13-B$90</f>
        <v>-0.49711911764704553</v>
      </c>
      <c r="E13" s="4">
        <f>C13-C$90</f>
        <v>-0.49793088235293226</v>
      </c>
      <c r="F13">
        <f t="shared" si="0"/>
        <v>0.24753096088450452</v>
      </c>
      <c r="G13" s="4">
        <f t="shared" si="1"/>
        <v>0.24712741713017708</v>
      </c>
      <c r="H13" s="4">
        <f t="shared" si="1"/>
        <v>0.24793516360076967</v>
      </c>
      <c r="K13" s="4">
        <v>34.4009</v>
      </c>
      <c r="L13" s="5">
        <v>34.455500000000001</v>
      </c>
      <c r="M13" s="4">
        <f>K13-K$90</f>
        <v>-0.48117611940297422</v>
      </c>
      <c r="N13" s="4">
        <f>L13-L$90</f>
        <v>-0.43283283582088927</v>
      </c>
      <c r="O13">
        <f t="shared" si="2"/>
        <v>0.20826882429048016</v>
      </c>
      <c r="P13" s="4">
        <f t="shared" si="3"/>
        <v>0.2315304578837053</v>
      </c>
      <c r="Q13" s="4">
        <f t="shared" si="3"/>
        <v>0.18734426376475288</v>
      </c>
    </row>
    <row r="14" spans="2:19" x14ac:dyDescent="0.2">
      <c r="B14" s="4">
        <v>34.401600000000002</v>
      </c>
      <c r="C14" s="4">
        <v>34.455500000000001</v>
      </c>
      <c r="D14" s="4">
        <f>B14-B$90</f>
        <v>-0.49641911764704361</v>
      </c>
      <c r="E14" s="4">
        <f>C14-C$90</f>
        <v>-0.44403088235293353</v>
      </c>
      <c r="F14">
        <f t="shared" si="0"/>
        <v>0.22042541882568148</v>
      </c>
      <c r="G14" s="4">
        <f t="shared" si="1"/>
        <v>0.24643194036546931</v>
      </c>
      <c r="H14" s="4">
        <f t="shared" si="1"/>
        <v>0.19716342448312471</v>
      </c>
      <c r="K14" s="4">
        <v>34.401600000000002</v>
      </c>
      <c r="L14" s="5">
        <v>34.4099</v>
      </c>
      <c r="M14" s="4">
        <f>K14-K$90</f>
        <v>-0.4804761194029723</v>
      </c>
      <c r="N14" s="4">
        <f>L14-L$90</f>
        <v>-0.47843283582088958</v>
      </c>
      <c r="O14">
        <f t="shared" si="2"/>
        <v>0.2298755523501804</v>
      </c>
      <c r="P14" s="4">
        <f t="shared" si="3"/>
        <v>0.23085730131653931</v>
      </c>
      <c r="Q14" s="4">
        <f t="shared" si="3"/>
        <v>0.2288979783916183</v>
      </c>
    </row>
    <row r="15" spans="2:19" x14ac:dyDescent="0.2">
      <c r="B15" s="4">
        <v>34.455500000000001</v>
      </c>
      <c r="C15" s="4">
        <v>34.4099</v>
      </c>
      <c r="D15" s="4">
        <f>B15-B$90</f>
        <v>-0.44251911764704488</v>
      </c>
      <c r="E15" s="4">
        <f>C15-C$90</f>
        <v>-0.48963088235293384</v>
      </c>
      <c r="F15">
        <f t="shared" si="0"/>
        <v>0.21667102603156432</v>
      </c>
      <c r="G15" s="4">
        <f t="shared" si="1"/>
        <v>0.19582316948311915</v>
      </c>
      <c r="H15" s="4">
        <f t="shared" si="1"/>
        <v>0.23973840095371254</v>
      </c>
      <c r="K15" s="4">
        <v>34.455500000000001</v>
      </c>
      <c r="L15" s="5">
        <v>34.317599999999999</v>
      </c>
      <c r="M15" s="4">
        <f>K15-K$90</f>
        <v>-0.42657611940297357</v>
      </c>
      <c r="N15" s="4">
        <f>L15-L$90</f>
        <v>-0.57073283582089118</v>
      </c>
      <c r="O15">
        <f t="shared" si="2"/>
        <v>0.24346099832033019</v>
      </c>
      <c r="P15" s="4">
        <f t="shared" si="3"/>
        <v>0.18196718564489997</v>
      </c>
      <c r="Q15" s="4">
        <f t="shared" si="3"/>
        <v>0.32573596988415632</v>
      </c>
    </row>
    <row r="16" spans="2:19" x14ac:dyDescent="0.2">
      <c r="B16" s="4">
        <v>34.4099</v>
      </c>
      <c r="C16" s="4">
        <v>34.317599999999999</v>
      </c>
      <c r="D16" s="4">
        <f>B16-B$90</f>
        <v>-0.48811911764704519</v>
      </c>
      <c r="E16" s="4">
        <f>C16-C$90</f>
        <v>-0.58193088235293544</v>
      </c>
      <c r="F16">
        <f t="shared" si="0"/>
        <v>0.28405158882568132</v>
      </c>
      <c r="G16" s="4">
        <f t="shared" si="1"/>
        <v>0.23826027301252994</v>
      </c>
      <c r="H16" s="4">
        <f t="shared" si="1"/>
        <v>0.33864355183606598</v>
      </c>
      <c r="K16" s="4">
        <v>34.4099</v>
      </c>
      <c r="L16" s="5">
        <v>34.321199999999997</v>
      </c>
      <c r="M16" s="4">
        <f>K16-K$90</f>
        <v>-0.47217611940297388</v>
      </c>
      <c r="N16" s="4">
        <f>L16-L$90</f>
        <v>-0.56713283582089247</v>
      </c>
      <c r="O16">
        <f t="shared" si="2"/>
        <v>0.26778658160391289</v>
      </c>
      <c r="P16" s="4">
        <f t="shared" si="3"/>
        <v>0.22295028773445144</v>
      </c>
      <c r="Q16" s="4">
        <f t="shared" si="3"/>
        <v>0.32163965346624734</v>
      </c>
    </row>
    <row r="17" spans="2:17" x14ac:dyDescent="0.2">
      <c r="B17" s="4">
        <v>34.317599999999999</v>
      </c>
      <c r="C17" s="4">
        <v>34.321199999999997</v>
      </c>
      <c r="D17" s="4">
        <f>B17-B$90</f>
        <v>-0.58041911764704679</v>
      </c>
      <c r="E17" s="4">
        <f>C17-C$90</f>
        <v>-0.57833088235293673</v>
      </c>
      <c r="F17">
        <f t="shared" si="0"/>
        <v>0.33567430044332958</v>
      </c>
      <c r="G17" s="4">
        <f t="shared" si="1"/>
        <v>0.33688635213017631</v>
      </c>
      <c r="H17" s="4">
        <f t="shared" si="1"/>
        <v>0.33446660948312634</v>
      </c>
      <c r="K17" s="4">
        <v>34.317599999999999</v>
      </c>
      <c r="L17" s="5">
        <v>34.389600000000002</v>
      </c>
      <c r="M17" s="4">
        <f>K17-K$90</f>
        <v>-0.56447611940297548</v>
      </c>
      <c r="N17" s="4">
        <f>L17-L$90</f>
        <v>-0.49873283582088845</v>
      </c>
      <c r="O17">
        <f t="shared" si="2"/>
        <v>0.28152277578301638</v>
      </c>
      <c r="P17" s="4">
        <f t="shared" si="3"/>
        <v>0.31863328937624225</v>
      </c>
      <c r="Q17" s="4">
        <f t="shared" si="3"/>
        <v>0.24873444152594529</v>
      </c>
    </row>
    <row r="18" spans="2:17" x14ac:dyDescent="0.2">
      <c r="B18" s="4">
        <v>34.321199999999997</v>
      </c>
      <c r="C18" s="4">
        <v>34.389600000000002</v>
      </c>
      <c r="D18" s="4">
        <f>B18-B$90</f>
        <v>-0.57681911764704807</v>
      </c>
      <c r="E18" s="4">
        <f>C18-C$90</f>
        <v>-0.50993088235293271</v>
      </c>
      <c r="F18">
        <f t="shared" si="0"/>
        <v>0.29413788161979931</v>
      </c>
      <c r="G18" s="4">
        <f t="shared" si="1"/>
        <v>0.33272029448311907</v>
      </c>
      <c r="H18" s="4">
        <f t="shared" si="1"/>
        <v>0.26002950477724052</v>
      </c>
      <c r="K18" s="4">
        <v>34.321199999999997</v>
      </c>
      <c r="L18" s="5">
        <v>34.380200000000002</v>
      </c>
      <c r="M18" s="4">
        <f>K18-K$90</f>
        <v>-0.56087611940297677</v>
      </c>
      <c r="N18" s="4">
        <f>L18-L$90</f>
        <v>-0.50813283582088786</v>
      </c>
      <c r="O18">
        <f t="shared" si="2"/>
        <v>0.28499957309644947</v>
      </c>
      <c r="P18" s="4">
        <f t="shared" si="3"/>
        <v>0.31458202131654223</v>
      </c>
      <c r="Q18" s="4">
        <f t="shared" si="3"/>
        <v>0.25819897883937737</v>
      </c>
    </row>
    <row r="19" spans="2:17" x14ac:dyDescent="0.2">
      <c r="B19" s="4">
        <v>34.389600000000002</v>
      </c>
      <c r="C19" s="4">
        <v>34.380200000000002</v>
      </c>
      <c r="D19" s="4">
        <f>B19-B$90</f>
        <v>-0.50841911764704406</v>
      </c>
      <c r="E19" s="4">
        <f>C19-C$90</f>
        <v>-0.51933088235293212</v>
      </c>
      <c r="F19">
        <f t="shared" si="0"/>
        <v>0.26403774897273857</v>
      </c>
      <c r="G19" s="4">
        <f t="shared" si="1"/>
        <v>0.25848999918899884</v>
      </c>
      <c r="H19" s="4">
        <f t="shared" si="1"/>
        <v>0.26970456536547505</v>
      </c>
      <c r="K19" s="4">
        <v>34.389600000000002</v>
      </c>
      <c r="L19" s="5">
        <v>34.492899999999999</v>
      </c>
      <c r="M19" s="4">
        <f>K19-K$90</f>
        <v>-0.49247611940297276</v>
      </c>
      <c r="N19" s="4">
        <f>L19-L$90</f>
        <v>-0.39543283582089117</v>
      </c>
      <c r="O19">
        <f t="shared" si="2"/>
        <v>0.19474122846958533</v>
      </c>
      <c r="P19" s="4">
        <f t="shared" si="3"/>
        <v>0.24253272818221108</v>
      </c>
      <c r="Q19" s="4">
        <f t="shared" si="3"/>
        <v>0.15636712764535188</v>
      </c>
    </row>
    <row r="20" spans="2:17" x14ac:dyDescent="0.2">
      <c r="B20" s="4">
        <v>34.380200000000002</v>
      </c>
      <c r="C20" s="4">
        <v>34.492899999999999</v>
      </c>
      <c r="D20" s="4">
        <f>B20-B$90</f>
        <v>-0.51781911764704347</v>
      </c>
      <c r="E20" s="4">
        <f>C20-C$90</f>
        <v>-0.40663088235293543</v>
      </c>
      <c r="F20">
        <f t="shared" si="0"/>
        <v>0.21056124470803578</v>
      </c>
      <c r="G20" s="4">
        <f t="shared" si="1"/>
        <v>0.26813663860076264</v>
      </c>
      <c r="H20" s="4">
        <f t="shared" si="1"/>
        <v>0.16534867448312682</v>
      </c>
      <c r="K20" s="4">
        <v>34.380200000000002</v>
      </c>
      <c r="L20" s="5">
        <v>34.469000000000001</v>
      </c>
      <c r="M20" s="4">
        <f>K20-K$90</f>
        <v>-0.50187611940297217</v>
      </c>
      <c r="N20" s="4">
        <f>L20-L$90</f>
        <v>-0.41933283582088876</v>
      </c>
      <c r="O20">
        <f t="shared" si="2"/>
        <v>0.2104531363800313</v>
      </c>
      <c r="P20" s="4">
        <f t="shared" si="3"/>
        <v>0.25187963922698636</v>
      </c>
      <c r="Q20" s="4">
        <f t="shared" si="3"/>
        <v>0.17584002719758846</v>
      </c>
    </row>
    <row r="21" spans="2:17" x14ac:dyDescent="0.2">
      <c r="B21" s="4">
        <v>34.492899999999999</v>
      </c>
      <c r="C21" s="4">
        <v>34.469000000000001</v>
      </c>
      <c r="D21" s="4">
        <f>B21-B$90</f>
        <v>-0.40511911764704678</v>
      </c>
      <c r="E21" s="4">
        <f>C21-C$90</f>
        <v>-0.43053088235293302</v>
      </c>
      <c r="F21">
        <f t="shared" si="0"/>
        <v>0.17441629117862473</v>
      </c>
      <c r="G21" s="4">
        <f t="shared" si="1"/>
        <v>0.16412149948312174</v>
      </c>
      <c r="H21" s="4">
        <f t="shared" si="1"/>
        <v>0.18535684065959504</v>
      </c>
      <c r="K21" s="4">
        <v>34.492899999999999</v>
      </c>
      <c r="L21" s="5">
        <v>34.360100000000003</v>
      </c>
      <c r="M21" s="4">
        <f>K21-K$90</f>
        <v>-0.38917611940297547</v>
      </c>
      <c r="N21" s="4">
        <f>L21-L$90</f>
        <v>-0.5282328358208872</v>
      </c>
      <c r="O21">
        <f t="shared" si="2"/>
        <v>0.20557560518600193</v>
      </c>
      <c r="P21" s="4">
        <f t="shared" si="3"/>
        <v>0.15145805191355902</v>
      </c>
      <c r="Q21" s="4">
        <f t="shared" si="3"/>
        <v>0.27902992883937638</v>
      </c>
    </row>
    <row r="22" spans="2:17" x14ac:dyDescent="0.2">
      <c r="B22" s="4">
        <v>34.469000000000001</v>
      </c>
      <c r="C22" s="4">
        <v>34.360100000000003</v>
      </c>
      <c r="D22" s="4">
        <f>B22-B$90</f>
        <v>-0.42901911764704437</v>
      </c>
      <c r="E22" s="4">
        <f>C22-C$90</f>
        <v>-0.53943088235293146</v>
      </c>
      <c r="F22">
        <f t="shared" si="0"/>
        <v>0.23142616117862125</v>
      </c>
      <c r="G22" s="4">
        <f t="shared" si="1"/>
        <v>0.18405740330664849</v>
      </c>
      <c r="H22" s="4">
        <f t="shared" si="1"/>
        <v>0.29098567683606219</v>
      </c>
      <c r="K22" s="4">
        <v>34.469000000000001</v>
      </c>
      <c r="L22" s="5">
        <v>34.321399999999997</v>
      </c>
      <c r="M22" s="4">
        <f>K22-K$90</f>
        <v>-0.41307611940297306</v>
      </c>
      <c r="N22" s="4">
        <f>L22-L$90</f>
        <v>-0.56693283582089293</v>
      </c>
      <c r="O22">
        <f t="shared" si="2"/>
        <v>0.2341864157830173</v>
      </c>
      <c r="P22" s="4">
        <f t="shared" si="3"/>
        <v>0.17063188042101926</v>
      </c>
      <c r="Q22" s="4">
        <f t="shared" si="3"/>
        <v>0.32141284033191952</v>
      </c>
    </row>
    <row r="23" spans="2:17" x14ac:dyDescent="0.2">
      <c r="B23" s="4">
        <v>34.360100000000003</v>
      </c>
      <c r="C23" s="4">
        <v>34.321399999999997</v>
      </c>
      <c r="D23" s="4">
        <f>B23-B$90</f>
        <v>-0.53791911764704281</v>
      </c>
      <c r="E23" s="4">
        <f>C23-C$90</f>
        <v>-0.57813088235293719</v>
      </c>
      <c r="F23">
        <f t="shared" si="0"/>
        <v>0.31098765411979828</v>
      </c>
      <c r="G23" s="4">
        <f t="shared" si="1"/>
        <v>0.28935697713017311</v>
      </c>
      <c r="H23" s="4">
        <f t="shared" si="1"/>
        <v>0.33423531713018573</v>
      </c>
      <c r="K23" s="4">
        <v>34.360100000000003</v>
      </c>
      <c r="L23" s="5">
        <v>34.412799999999997</v>
      </c>
      <c r="M23" s="4">
        <f>K23-K$90</f>
        <v>-0.52197611940297151</v>
      </c>
      <c r="N23" s="4">
        <f>L23-L$90</f>
        <v>-0.47553283582089279</v>
      </c>
      <c r="O23">
        <f t="shared" si="2"/>
        <v>0.24821678429047997</v>
      </c>
      <c r="P23" s="4">
        <f t="shared" si="3"/>
        <v>0.27245906922698515</v>
      </c>
      <c r="Q23" s="4">
        <f t="shared" si="3"/>
        <v>0.22613147794386018</v>
      </c>
    </row>
    <row r="24" spans="2:17" x14ac:dyDescent="0.2">
      <c r="B24" s="4">
        <v>34.321399999999997</v>
      </c>
      <c r="C24" s="4">
        <v>34.412799999999997</v>
      </c>
      <c r="D24" s="4">
        <f>B24-B$90</f>
        <v>-0.57661911764704854</v>
      </c>
      <c r="E24" s="4">
        <f>C24-C$90</f>
        <v>-0.48673088235293704</v>
      </c>
      <c r="F24">
        <f t="shared" si="0"/>
        <v>0.28065833191391992</v>
      </c>
      <c r="G24" s="4">
        <f t="shared" si="1"/>
        <v>0.33248960683606082</v>
      </c>
      <c r="H24" s="4">
        <f t="shared" si="1"/>
        <v>0.23690695183606864</v>
      </c>
      <c r="K24" s="4">
        <v>34.321399999999997</v>
      </c>
      <c r="L24" s="5">
        <v>34.341900000000003</v>
      </c>
      <c r="M24" s="4">
        <f>K24-K$90</f>
        <v>-0.56067611940297724</v>
      </c>
      <c r="N24" s="4">
        <f>L24-L$90</f>
        <v>-0.54643283582088742</v>
      </c>
      <c r="O24">
        <f t="shared" si="2"/>
        <v>0.30637184190241934</v>
      </c>
      <c r="P24" s="4">
        <f t="shared" si="3"/>
        <v>0.31435771086878156</v>
      </c>
      <c r="Q24" s="4">
        <f t="shared" si="3"/>
        <v>0.29858884406325692</v>
      </c>
    </row>
    <row r="25" spans="2:17" x14ac:dyDescent="0.2">
      <c r="B25" s="4">
        <v>34.412799999999997</v>
      </c>
      <c r="C25" s="4">
        <v>34.341900000000003</v>
      </c>
      <c r="D25" s="4">
        <f>B25-B$90</f>
        <v>-0.48521911764704839</v>
      </c>
      <c r="E25" s="4">
        <f>C25-C$90</f>
        <v>-0.55763088235293168</v>
      </c>
      <c r="F25">
        <f t="shared" si="0"/>
        <v>0.27057316470803455</v>
      </c>
      <c r="G25" s="4">
        <f t="shared" si="1"/>
        <v>0.2354375921301802</v>
      </c>
      <c r="H25" s="4">
        <f t="shared" si="1"/>
        <v>0.31095220095370912</v>
      </c>
      <c r="K25" s="4">
        <v>34.412799999999997</v>
      </c>
      <c r="L25" s="5">
        <v>34.301499999999997</v>
      </c>
      <c r="M25" s="4">
        <f>K25-K$90</f>
        <v>-0.46927611940297709</v>
      </c>
      <c r="N25" s="4">
        <f>L25-L$90</f>
        <v>-0.58683283582089274</v>
      </c>
      <c r="O25">
        <f t="shared" si="2"/>
        <v>0.27538663593227292</v>
      </c>
      <c r="P25" s="4">
        <f t="shared" si="3"/>
        <v>0.2202200762419172</v>
      </c>
      <c r="Q25" s="4">
        <f t="shared" si="3"/>
        <v>0.34437277719759085</v>
      </c>
    </row>
    <row r="26" spans="2:17" x14ac:dyDescent="0.2">
      <c r="B26" s="4">
        <v>34.341900000000003</v>
      </c>
      <c r="C26" s="4">
        <v>34.301499999999997</v>
      </c>
      <c r="D26" s="4">
        <f>B26-B$90</f>
        <v>-0.55611911764704303</v>
      </c>
      <c r="E26" s="4">
        <f>C26-C$90</f>
        <v>-0.598030882352937</v>
      </c>
      <c r="F26">
        <f t="shared" si="0"/>
        <v>0.33257640661979793</v>
      </c>
      <c r="G26" s="4">
        <f t="shared" si="1"/>
        <v>0.30926847301252569</v>
      </c>
      <c r="H26" s="4">
        <f t="shared" si="1"/>
        <v>0.35764093624783239</v>
      </c>
      <c r="K26" s="4">
        <v>34.341900000000003</v>
      </c>
      <c r="L26" s="5">
        <v>34.309699999999999</v>
      </c>
      <c r="M26" s="4">
        <f>K26-K$90</f>
        <v>-0.54017611940297172</v>
      </c>
      <c r="N26" s="4">
        <f>L26-L$90</f>
        <v>-0.57863283582089053</v>
      </c>
      <c r="O26">
        <f t="shared" si="2"/>
        <v>0.3125636398128655</v>
      </c>
      <c r="P26" s="4">
        <f t="shared" si="3"/>
        <v>0.29179023997325354</v>
      </c>
      <c r="Q26" s="4">
        <f t="shared" si="3"/>
        <v>0.33481595869012565</v>
      </c>
    </row>
    <row r="27" spans="2:17" x14ac:dyDescent="0.2">
      <c r="B27" s="4">
        <v>34.301499999999997</v>
      </c>
      <c r="C27" s="4">
        <v>34.309699999999999</v>
      </c>
      <c r="D27" s="4">
        <f>B27-B$90</f>
        <v>-0.59651911764704835</v>
      </c>
      <c r="E27" s="4">
        <f>C27-C$90</f>
        <v>-0.58983088235293479</v>
      </c>
      <c r="F27">
        <f t="shared" si="0"/>
        <v>0.35184539750215266</v>
      </c>
      <c r="G27" s="4">
        <f t="shared" si="1"/>
        <v>0.35583505771841312</v>
      </c>
      <c r="H27" s="4">
        <f t="shared" si="1"/>
        <v>0.34790046977724159</v>
      </c>
      <c r="K27" s="4">
        <v>34.301499999999997</v>
      </c>
      <c r="L27" s="5">
        <v>34.264899999999997</v>
      </c>
      <c r="M27" s="4">
        <f>K27-K$90</f>
        <v>-0.58057611940297704</v>
      </c>
      <c r="N27" s="4">
        <f>L27-L$90</f>
        <v>-0.62343283582089271</v>
      </c>
      <c r="O27">
        <f t="shared" si="2"/>
        <v>0.36195021652928716</v>
      </c>
      <c r="P27" s="4">
        <f t="shared" si="3"/>
        <v>0.33706863042101987</v>
      </c>
      <c r="Q27" s="4">
        <f t="shared" si="3"/>
        <v>0.38866850077968018</v>
      </c>
    </row>
    <row r="28" spans="2:17" x14ac:dyDescent="0.2">
      <c r="B28" s="4">
        <v>34.309699999999999</v>
      </c>
      <c r="C28" s="4">
        <v>34.264899999999997</v>
      </c>
      <c r="D28" s="4">
        <f>B28-B$90</f>
        <v>-0.58831911764704614</v>
      </c>
      <c r="E28" s="4">
        <f>C28-C$90</f>
        <v>-0.63463088235293696</v>
      </c>
      <c r="F28">
        <f t="shared" si="0"/>
        <v>0.37336548073744624</v>
      </c>
      <c r="G28" s="4">
        <f t="shared" si="1"/>
        <v>0.3461193841889989</v>
      </c>
      <c r="H28" s="4">
        <f t="shared" si="1"/>
        <v>0.40275635683606731</v>
      </c>
      <c r="K28" s="4">
        <v>34.309699999999999</v>
      </c>
      <c r="L28" s="5">
        <v>34.3688</v>
      </c>
      <c r="M28" s="4">
        <f>K28-K$90</f>
        <v>-0.57237611940297484</v>
      </c>
      <c r="N28" s="4">
        <f>L28-L$90</f>
        <v>-0.51953283582088972</v>
      </c>
      <c r="O28">
        <f t="shared" si="2"/>
        <v>0.29736818846958368</v>
      </c>
      <c r="P28" s="4">
        <f t="shared" si="3"/>
        <v>0.3276144220628085</v>
      </c>
      <c r="Q28" s="4">
        <f t="shared" si="3"/>
        <v>0.26991436749609554</v>
      </c>
    </row>
    <row r="29" spans="2:17" x14ac:dyDescent="0.2">
      <c r="B29" s="4">
        <v>34.264899999999997</v>
      </c>
      <c r="C29" s="4">
        <v>34.3688</v>
      </c>
      <c r="D29" s="4">
        <f>B29-B$90</f>
        <v>-0.63311911764704831</v>
      </c>
      <c r="E29" s="4">
        <f>C29-C$90</f>
        <v>-0.53073088235293397</v>
      </c>
      <c r="F29">
        <f t="shared" si="0"/>
        <v>0.33601586794332894</v>
      </c>
      <c r="G29" s="4">
        <f t="shared" si="1"/>
        <v>0.40083981713017702</v>
      </c>
      <c r="H29" s="4">
        <f t="shared" si="1"/>
        <v>0.28167526948312382</v>
      </c>
      <c r="K29" s="4">
        <v>34.264899999999997</v>
      </c>
      <c r="L29" s="5">
        <v>34.4602</v>
      </c>
      <c r="M29" s="4">
        <f>K29-K$90</f>
        <v>-0.61717611940297701</v>
      </c>
      <c r="N29" s="4">
        <f>L29-L$90</f>
        <v>-0.42813283582088957</v>
      </c>
      <c r="O29">
        <f t="shared" si="2"/>
        <v>0.26423336220092847</v>
      </c>
      <c r="P29" s="4">
        <f t="shared" si="3"/>
        <v>0.38090636236131775</v>
      </c>
      <c r="Q29" s="4">
        <f t="shared" si="3"/>
        <v>0.18329772510803677</v>
      </c>
    </row>
    <row r="30" spans="2:17" x14ac:dyDescent="0.2">
      <c r="B30" s="4">
        <v>34.3688</v>
      </c>
      <c r="C30" s="4">
        <v>34.4602</v>
      </c>
      <c r="D30" s="4">
        <f>B30-B$90</f>
        <v>-0.52921911764704532</v>
      </c>
      <c r="E30" s="4">
        <f>C30-C$90</f>
        <v>-0.43933088235293383</v>
      </c>
      <c r="F30">
        <f t="shared" si="0"/>
        <v>0.23250230191391752</v>
      </c>
      <c r="G30" s="4">
        <f t="shared" si="1"/>
        <v>0.28007287448311718</v>
      </c>
      <c r="H30" s="4">
        <f t="shared" si="1"/>
        <v>0.19301162418900739</v>
      </c>
      <c r="K30" s="4">
        <v>34.3688</v>
      </c>
      <c r="L30" s="5">
        <v>34.455500000000001</v>
      </c>
      <c r="M30" s="4">
        <f>K30-K$90</f>
        <v>-0.51327611940297402</v>
      </c>
      <c r="N30" s="4">
        <f>L30-L$90</f>
        <v>-0.43283283582088927</v>
      </c>
      <c r="O30">
        <f t="shared" si="2"/>
        <v>0.22216275832033061</v>
      </c>
      <c r="P30" s="4">
        <f t="shared" si="3"/>
        <v>0.26345237474937605</v>
      </c>
      <c r="Q30" s="4">
        <f t="shared" si="3"/>
        <v>0.18734426376475288</v>
      </c>
    </row>
    <row r="31" spans="2:17" x14ac:dyDescent="0.2">
      <c r="B31" s="4">
        <v>34.4602</v>
      </c>
      <c r="C31" s="4">
        <v>34.455500000000001</v>
      </c>
      <c r="D31" s="4">
        <f>B31-B$90</f>
        <v>-0.43781911764704518</v>
      </c>
      <c r="E31" s="4">
        <f>C31-C$90</f>
        <v>-0.44403088235293353</v>
      </c>
      <c r="F31">
        <f t="shared" si="0"/>
        <v>0.19440520911980028</v>
      </c>
      <c r="G31" s="4">
        <f t="shared" si="1"/>
        <v>0.19168557977723719</v>
      </c>
      <c r="H31" s="4">
        <f t="shared" si="1"/>
        <v>0.19716342448312471</v>
      </c>
      <c r="K31" s="4">
        <v>34.4602</v>
      </c>
      <c r="L31" s="5">
        <v>34.467599999999997</v>
      </c>
      <c r="M31" s="4">
        <f>K31-K$90</f>
        <v>-0.42187611940297387</v>
      </c>
      <c r="N31" s="4">
        <f>L31-L$90</f>
        <v>-0.4207328358208926</v>
      </c>
      <c r="O31">
        <f t="shared" si="2"/>
        <v>0.1774971360815267</v>
      </c>
      <c r="P31" s="4">
        <f t="shared" si="3"/>
        <v>0.17797946012251226</v>
      </c>
      <c r="Q31" s="4">
        <f t="shared" si="3"/>
        <v>0.17701611913789017</v>
      </c>
    </row>
    <row r="32" spans="2:17" x14ac:dyDescent="0.2">
      <c r="B32" s="4">
        <v>34.455500000000001</v>
      </c>
      <c r="C32" s="4">
        <v>34.467599999999997</v>
      </c>
      <c r="D32" s="4">
        <f>B32-B$90</f>
        <v>-0.44251911764704488</v>
      </c>
      <c r="E32" s="4">
        <f>C32-C$90</f>
        <v>-0.43193088235293686</v>
      </c>
      <c r="F32">
        <f t="shared" si="0"/>
        <v>0.19113767294333117</v>
      </c>
      <c r="G32" s="4">
        <f t="shared" si="1"/>
        <v>0.19582316948311915</v>
      </c>
      <c r="H32" s="4">
        <f t="shared" si="1"/>
        <v>0.18656428713018658</v>
      </c>
      <c r="K32" s="4">
        <v>34.455500000000001</v>
      </c>
      <c r="L32" s="5">
        <v>34.482300000000002</v>
      </c>
      <c r="M32" s="4">
        <f>K32-K$90</f>
        <v>-0.42657611940297357</v>
      </c>
      <c r="N32" s="4">
        <f>L32-L$90</f>
        <v>-0.40603283582088778</v>
      </c>
      <c r="O32">
        <f t="shared" si="2"/>
        <v>0.17320391145465899</v>
      </c>
      <c r="P32" s="4">
        <f t="shared" si="3"/>
        <v>0.18196718564489997</v>
      </c>
      <c r="Q32" s="4">
        <f t="shared" si="3"/>
        <v>0.164862663764752</v>
      </c>
    </row>
    <row r="33" spans="2:17" x14ac:dyDescent="0.2">
      <c r="B33" s="4">
        <v>34.467599999999997</v>
      </c>
      <c r="C33" s="4">
        <v>34.482300000000002</v>
      </c>
      <c r="D33" s="4">
        <f>B33-B$90</f>
        <v>-0.43041911764704821</v>
      </c>
      <c r="E33" s="4">
        <f>C33-C$90</f>
        <v>-0.41723088235293204</v>
      </c>
      <c r="F33">
        <f t="shared" si="0"/>
        <v>0.17958414823744839</v>
      </c>
      <c r="G33" s="4">
        <f t="shared" si="1"/>
        <v>0.18526061683606354</v>
      </c>
      <c r="H33" s="4">
        <f t="shared" si="1"/>
        <v>0.17408160918900623</v>
      </c>
      <c r="K33" s="4">
        <v>34.467599999999997</v>
      </c>
      <c r="L33" s="5">
        <v>34.459099999999999</v>
      </c>
      <c r="M33" s="4">
        <f>K33-K$90</f>
        <v>-0.41447611940297691</v>
      </c>
      <c r="N33" s="4">
        <f>L33-L$90</f>
        <v>-0.42923283582089056</v>
      </c>
      <c r="O33">
        <f t="shared" si="2"/>
        <v>0.17790676011137782</v>
      </c>
      <c r="P33" s="4">
        <f t="shared" si="3"/>
        <v>0.17179045355535077</v>
      </c>
      <c r="Q33" s="4">
        <f t="shared" si="3"/>
        <v>0.18424082734684358</v>
      </c>
    </row>
    <row r="34" spans="2:17" x14ac:dyDescent="0.2">
      <c r="B34" s="4">
        <v>34.482300000000002</v>
      </c>
      <c r="C34" s="4">
        <v>34.459099999999999</v>
      </c>
      <c r="D34" s="4">
        <f>B34-B$90</f>
        <v>-0.41571911764704339</v>
      </c>
      <c r="E34" s="4">
        <f>C34-C$90</f>
        <v>-0.44043088235293482</v>
      </c>
      <c r="F34">
        <f t="shared" si="0"/>
        <v>0.18309553779627083</v>
      </c>
      <c r="G34" s="4">
        <f t="shared" si="1"/>
        <v>0.1728223847772363</v>
      </c>
      <c r="H34" s="4">
        <f t="shared" si="1"/>
        <v>0.19397936213018471</v>
      </c>
      <c r="K34" s="4">
        <v>34.482300000000002</v>
      </c>
      <c r="L34" s="5">
        <v>34.392000000000003</v>
      </c>
      <c r="M34" s="4">
        <f>K34-K$90</f>
        <v>-0.39977611940297209</v>
      </c>
      <c r="N34" s="4">
        <f>L34-L$90</f>
        <v>-0.49633283582088694</v>
      </c>
      <c r="O34">
        <f t="shared" si="2"/>
        <v>0.19842201503674664</v>
      </c>
      <c r="P34" s="4">
        <f t="shared" si="3"/>
        <v>0.1598209456448994</v>
      </c>
      <c r="Q34" s="4">
        <f t="shared" si="3"/>
        <v>0.24634628391400351</v>
      </c>
    </row>
    <row r="35" spans="2:17" x14ac:dyDescent="0.2">
      <c r="B35" s="4">
        <v>34.459099999999999</v>
      </c>
      <c r="C35" s="4">
        <v>34.392000000000003</v>
      </c>
      <c r="D35" s="4">
        <f>B35-B$90</f>
        <v>-0.43891911764704616</v>
      </c>
      <c r="E35" s="4">
        <f>C35-C$90</f>
        <v>-0.5075308823529312</v>
      </c>
      <c r="F35">
        <f t="shared" si="0"/>
        <v>0.22276500706097535</v>
      </c>
      <c r="G35" s="4">
        <f t="shared" si="1"/>
        <v>0.19264999183606155</v>
      </c>
      <c r="H35" s="4">
        <f t="shared" si="1"/>
        <v>0.25758759654194491</v>
      </c>
      <c r="K35" s="4">
        <v>34.459099999999999</v>
      </c>
      <c r="L35" s="5">
        <v>34.4908</v>
      </c>
      <c r="M35" s="4">
        <f>K35-K$90</f>
        <v>-0.42297611940297486</v>
      </c>
      <c r="N35" s="4">
        <f>L35-L$90</f>
        <v>-0.39753283582088983</v>
      </c>
      <c r="O35">
        <f t="shared" si="2"/>
        <v>0.16814689623077989</v>
      </c>
      <c r="P35" s="4">
        <f t="shared" si="3"/>
        <v>0.17890879758519965</v>
      </c>
      <c r="Q35" s="4">
        <f t="shared" si="3"/>
        <v>0.15803235555579856</v>
      </c>
    </row>
    <row r="36" spans="2:17" x14ac:dyDescent="0.2">
      <c r="B36" s="4">
        <v>34.392000000000003</v>
      </c>
      <c r="C36" s="4">
        <v>34.4908</v>
      </c>
      <c r="D36" s="4">
        <f>B36-B$90</f>
        <v>-0.50601911764704255</v>
      </c>
      <c r="E36" s="4">
        <f>C36-C$90</f>
        <v>-0.40873088235293409</v>
      </c>
      <c r="F36">
        <f t="shared" si="0"/>
        <v>0.20682564044332885</v>
      </c>
      <c r="G36" s="4">
        <f t="shared" si="1"/>
        <v>0.25605534742429148</v>
      </c>
      <c r="H36" s="4">
        <f t="shared" si="1"/>
        <v>0.16706093418900805</v>
      </c>
      <c r="K36" s="4">
        <v>34.392000000000003</v>
      </c>
      <c r="L36" s="5">
        <v>34.518000000000001</v>
      </c>
      <c r="M36" s="4">
        <f>K36-K$90</f>
        <v>-0.49007611940297124</v>
      </c>
      <c r="N36" s="4">
        <f>L36-L$90</f>
        <v>-0.37033283582088927</v>
      </c>
      <c r="O36">
        <f t="shared" si="2"/>
        <v>0.18149127906659906</v>
      </c>
      <c r="P36" s="4">
        <f t="shared" si="3"/>
        <v>0.24017460280907532</v>
      </c>
      <c r="Q36" s="4">
        <f t="shared" si="3"/>
        <v>0.13714640928714172</v>
      </c>
    </row>
    <row r="37" spans="2:17" x14ac:dyDescent="0.2">
      <c r="B37" s="4">
        <v>34.4908</v>
      </c>
      <c r="C37" s="4">
        <v>34.518000000000001</v>
      </c>
      <c r="D37" s="4">
        <f>B37-B$90</f>
        <v>-0.40721911764704544</v>
      </c>
      <c r="E37" s="4">
        <f>C37-C$90</f>
        <v>-0.38153088235293353</v>
      </c>
      <c r="F37">
        <f t="shared" si="0"/>
        <v>0.1553666692668603</v>
      </c>
      <c r="G37" s="4">
        <f t="shared" si="1"/>
        <v>0.16582740977723823</v>
      </c>
      <c r="H37" s="4">
        <f t="shared" si="1"/>
        <v>0.14556581418900802</v>
      </c>
      <c r="K37" s="4">
        <v>34.4908</v>
      </c>
      <c r="L37" s="5">
        <v>34.539000000000001</v>
      </c>
      <c r="M37" s="4">
        <f>K37-K$90</f>
        <v>-0.39127611940297413</v>
      </c>
      <c r="N37" s="4">
        <f>L37-L$90</f>
        <v>-0.34933283582088848</v>
      </c>
      <c r="O37">
        <f t="shared" si="2"/>
        <v>0.13668559638003352</v>
      </c>
      <c r="P37" s="4">
        <f t="shared" si="3"/>
        <v>0.15309700161505047</v>
      </c>
      <c r="Q37" s="4">
        <f t="shared" si="3"/>
        <v>0.12203343018266383</v>
      </c>
    </row>
    <row r="38" spans="2:17" x14ac:dyDescent="0.2">
      <c r="B38" s="4">
        <v>34.518000000000001</v>
      </c>
      <c r="C38" s="4">
        <v>34.539000000000001</v>
      </c>
      <c r="D38" s="4">
        <f>B38-B$90</f>
        <v>-0.38001911764704488</v>
      </c>
      <c r="E38" s="4">
        <f>C38-C$90</f>
        <v>-0.36053088235293274</v>
      </c>
      <c r="F38">
        <f t="shared" si="0"/>
        <v>0.13700862779627204</v>
      </c>
      <c r="G38" s="4">
        <f t="shared" si="1"/>
        <v>0.14441452977723854</v>
      </c>
      <c r="H38" s="4">
        <f t="shared" si="1"/>
        <v>0.12998251713018422</v>
      </c>
      <c r="K38" s="4">
        <v>34.518000000000001</v>
      </c>
      <c r="L38" s="5">
        <v>34.549999999999997</v>
      </c>
      <c r="M38" s="4">
        <f>K38-K$90</f>
        <v>-0.36407611940297357</v>
      </c>
      <c r="N38" s="4">
        <f>L38-L$90</f>
        <v>-0.3383328358208928</v>
      </c>
      <c r="O38">
        <f t="shared" si="2"/>
        <v>0.12317890593227403</v>
      </c>
      <c r="P38" s="4">
        <f t="shared" si="3"/>
        <v>0.13255142071952827</v>
      </c>
      <c r="Q38" s="4">
        <f t="shared" si="3"/>
        <v>0.1144691077946072</v>
      </c>
    </row>
    <row r="39" spans="2:17" x14ac:dyDescent="0.2">
      <c r="B39" s="4">
        <v>34.539000000000001</v>
      </c>
      <c r="C39" s="4">
        <v>34.549999999999997</v>
      </c>
      <c r="D39" s="4">
        <f>B39-B$90</f>
        <v>-0.35901911764704408</v>
      </c>
      <c r="E39" s="4">
        <f>C39-C$90</f>
        <v>-0.34953088235293706</v>
      </c>
      <c r="F39">
        <f t="shared" si="0"/>
        <v>0.12548826897274423</v>
      </c>
      <c r="G39" s="4">
        <f t="shared" si="1"/>
        <v>0.12889472683606207</v>
      </c>
      <c r="H39" s="4">
        <f t="shared" si="1"/>
        <v>0.12217183771842273</v>
      </c>
      <c r="K39" s="4">
        <v>34.539000000000001</v>
      </c>
      <c r="L39" s="5">
        <v>34.4816</v>
      </c>
      <c r="M39" s="4">
        <f>K39-K$90</f>
        <v>-0.34307611940297278</v>
      </c>
      <c r="N39" s="4">
        <f>L39-L$90</f>
        <v>-0.4067328358208897</v>
      </c>
      <c r="O39">
        <f t="shared" si="2"/>
        <v>0.13954032294719729</v>
      </c>
      <c r="P39" s="4">
        <f t="shared" si="3"/>
        <v>0.11770122370460284</v>
      </c>
      <c r="Q39" s="4">
        <f t="shared" si="3"/>
        <v>0.16543159973490282</v>
      </c>
    </row>
    <row r="40" spans="2:17" x14ac:dyDescent="0.2">
      <c r="B40" s="4">
        <v>34.549999999999997</v>
      </c>
      <c r="C40" s="4">
        <v>34.4816</v>
      </c>
      <c r="D40" s="4">
        <f>B40-B$90</f>
        <v>-0.3480191176470484</v>
      </c>
      <c r="E40" s="4">
        <f>C40-C$90</f>
        <v>-0.41793088235293396</v>
      </c>
      <c r="F40">
        <f t="shared" si="0"/>
        <v>0.14544793691392047</v>
      </c>
      <c r="G40" s="4">
        <f t="shared" si="1"/>
        <v>0.12111730624783011</v>
      </c>
      <c r="H40" s="4">
        <f t="shared" si="1"/>
        <v>0.17466622242430194</v>
      </c>
      <c r="K40" s="4">
        <v>34.549999999999997</v>
      </c>
      <c r="L40" s="5">
        <v>34.461799999999997</v>
      </c>
      <c r="M40" s="4">
        <f>K40-K$90</f>
        <v>-0.3320761194029771</v>
      </c>
      <c r="N40" s="4">
        <f>L40-L$90</f>
        <v>-0.4265328358208933</v>
      </c>
      <c r="O40">
        <f t="shared" si="2"/>
        <v>0.14164136891734938</v>
      </c>
      <c r="P40" s="4">
        <f t="shared" si="3"/>
        <v>0.1102745490777403</v>
      </c>
      <c r="Q40" s="4">
        <f t="shared" si="3"/>
        <v>0.18193026003341312</v>
      </c>
    </row>
    <row r="41" spans="2:17" x14ac:dyDescent="0.2">
      <c r="B41" s="4">
        <v>34.4816</v>
      </c>
      <c r="C41" s="4">
        <v>34.461799999999997</v>
      </c>
      <c r="D41" s="4">
        <f>B41-B$90</f>
        <v>-0.41641911764704531</v>
      </c>
      <c r="E41" s="4">
        <f>C41-C$90</f>
        <v>-0.43773088235293756</v>
      </c>
      <c r="F41">
        <f t="shared" si="0"/>
        <v>0.18227950779627286</v>
      </c>
      <c r="G41" s="4">
        <f t="shared" si="1"/>
        <v>0.17340488154194375</v>
      </c>
      <c r="H41" s="4">
        <f t="shared" si="1"/>
        <v>0.19160832536548125</v>
      </c>
      <c r="K41" s="4">
        <v>34.4816</v>
      </c>
      <c r="L41" s="5">
        <v>34.417999999999999</v>
      </c>
      <c r="M41" s="4">
        <f>K41-K$90</f>
        <v>-0.40047611940297401</v>
      </c>
      <c r="N41" s="4">
        <f>L41-L$90</f>
        <v>-0.47033283582089069</v>
      </c>
      <c r="O41">
        <f t="shared" si="2"/>
        <v>0.18835706891734638</v>
      </c>
      <c r="P41" s="4">
        <f t="shared" si="3"/>
        <v>0.1603811222120651</v>
      </c>
      <c r="Q41" s="4">
        <f t="shared" si="3"/>
        <v>0.22121297645132093</v>
      </c>
    </row>
    <row r="42" spans="2:17" x14ac:dyDescent="0.2">
      <c r="B42" s="4">
        <v>34.461799999999997</v>
      </c>
      <c r="C42" s="4">
        <v>34.417999999999999</v>
      </c>
      <c r="D42" s="4">
        <f>B42-B$90</f>
        <v>-0.4362191176470489</v>
      </c>
      <c r="E42" s="4">
        <f>C42-C$90</f>
        <v>-0.48153088235293495</v>
      </c>
      <c r="F42">
        <f t="shared" si="0"/>
        <v>0.21005297661980218</v>
      </c>
      <c r="G42" s="4">
        <f t="shared" si="1"/>
        <v>0.19028711860076988</v>
      </c>
      <c r="H42" s="4">
        <f t="shared" si="1"/>
        <v>0.23187199065959607</v>
      </c>
      <c r="K42" s="4">
        <v>34.461799999999997</v>
      </c>
      <c r="L42" s="5">
        <v>34.4206</v>
      </c>
      <c r="M42" s="4">
        <f>K42-K$90</f>
        <v>-0.4202761194029776</v>
      </c>
      <c r="N42" s="4">
        <f>L42-L$90</f>
        <v>-0.46773283582088965</v>
      </c>
      <c r="O42">
        <f t="shared" si="2"/>
        <v>0.19657694115615354</v>
      </c>
      <c r="P42" s="4">
        <f t="shared" si="3"/>
        <v>0.17663201654042587</v>
      </c>
      <c r="Q42" s="4">
        <f t="shared" si="3"/>
        <v>0.21877400570505132</v>
      </c>
    </row>
    <row r="43" spans="2:17" x14ac:dyDescent="0.2">
      <c r="B43" s="4">
        <v>34.417999999999999</v>
      </c>
      <c r="C43" s="4">
        <v>34.4206</v>
      </c>
      <c r="D43" s="4">
        <f>B43-B$90</f>
        <v>-0.4800191176470463</v>
      </c>
      <c r="E43" s="4">
        <f>C43-C$90</f>
        <v>-0.47893088235293391</v>
      </c>
      <c r="F43">
        <f t="shared" si="0"/>
        <v>0.22989597956097668</v>
      </c>
      <c r="G43" s="4">
        <f t="shared" si="1"/>
        <v>0.23041835330664887</v>
      </c>
      <c r="H43" s="4">
        <f t="shared" si="1"/>
        <v>0.22937479007135983</v>
      </c>
      <c r="K43" s="4">
        <v>34.417999999999999</v>
      </c>
      <c r="L43" s="5">
        <v>34.456400000000002</v>
      </c>
      <c r="M43" s="4">
        <f>K43-K$90</f>
        <v>-0.464076119402975</v>
      </c>
      <c r="N43" s="4">
        <f>L43-L$90</f>
        <v>-0.43193283582088782</v>
      </c>
      <c r="O43">
        <f t="shared" si="2"/>
        <v>0.20044971429047992</v>
      </c>
      <c r="P43" s="4">
        <f t="shared" si="3"/>
        <v>0.21536664460012431</v>
      </c>
      <c r="Q43" s="4">
        <f t="shared" si="3"/>
        <v>0.18656597466027403</v>
      </c>
    </row>
    <row r="44" spans="2:17" x14ac:dyDescent="0.2">
      <c r="B44" s="4">
        <v>34.4206</v>
      </c>
      <c r="C44" s="4">
        <v>34.456400000000002</v>
      </c>
      <c r="D44" s="4">
        <f>B44-B$90</f>
        <v>-0.47741911764704525</v>
      </c>
      <c r="E44" s="4">
        <f>C44-C$90</f>
        <v>-0.44313088235293208</v>
      </c>
      <c r="F44">
        <f t="shared" si="0"/>
        <v>0.21155915485509344</v>
      </c>
      <c r="G44" s="4">
        <f t="shared" si="1"/>
        <v>0.22792901389488324</v>
      </c>
      <c r="H44" s="4">
        <f t="shared" si="1"/>
        <v>0.19636497889488813</v>
      </c>
      <c r="K44" s="4">
        <v>34.4206</v>
      </c>
      <c r="L44" s="5">
        <v>34.429200000000002</v>
      </c>
      <c r="M44" s="4">
        <f>K44-K$90</f>
        <v>-0.46147611940297395</v>
      </c>
      <c r="N44" s="4">
        <f>L44-L$90</f>
        <v>-0.45913283582088837</v>
      </c>
      <c r="O44">
        <f t="shared" si="2"/>
        <v>0.21187883936510632</v>
      </c>
      <c r="P44" s="4">
        <f t="shared" si="3"/>
        <v>0.21296020877922786</v>
      </c>
      <c r="Q44" s="4">
        <f t="shared" si="3"/>
        <v>0.21080296092893083</v>
      </c>
    </row>
    <row r="45" spans="2:17" x14ac:dyDescent="0.2">
      <c r="B45" s="4">
        <v>34.456400000000002</v>
      </c>
      <c r="C45" s="4">
        <v>34.429200000000002</v>
      </c>
      <c r="D45" s="4">
        <f>B45-B$90</f>
        <v>-0.44161911764704342</v>
      </c>
      <c r="E45" s="4">
        <f>C45-C$90</f>
        <v>-0.47033088235293263</v>
      </c>
      <c r="F45">
        <f t="shared" si="0"/>
        <v>0.20770710926685751</v>
      </c>
      <c r="G45" s="4">
        <f t="shared" si="1"/>
        <v>0.19502744507135317</v>
      </c>
      <c r="H45" s="4">
        <f t="shared" si="1"/>
        <v>0.22121113889488817</v>
      </c>
      <c r="K45" s="4">
        <v>34.456400000000002</v>
      </c>
      <c r="L45" s="5">
        <v>34.480800000000002</v>
      </c>
      <c r="M45" s="4">
        <f>K45-K$90</f>
        <v>-0.42567611940297212</v>
      </c>
      <c r="N45" s="4">
        <f>L45-L$90</f>
        <v>-0.40753283582088784</v>
      </c>
      <c r="O45">
        <f t="shared" si="2"/>
        <v>0.17347699608152409</v>
      </c>
      <c r="P45" s="4">
        <f t="shared" si="3"/>
        <v>0.18120015862997338</v>
      </c>
      <c r="Q45" s="4">
        <f t="shared" si="3"/>
        <v>0.16608301227221473</v>
      </c>
    </row>
    <row r="46" spans="2:17" x14ac:dyDescent="0.2">
      <c r="B46" s="4">
        <v>34.429200000000002</v>
      </c>
      <c r="C46" s="4">
        <v>34.480800000000002</v>
      </c>
      <c r="D46" s="4">
        <f>B46-B$90</f>
        <v>-0.46881911764704398</v>
      </c>
      <c r="E46" s="4">
        <f>C46-C$90</f>
        <v>-0.4187308823529321</v>
      </c>
      <c r="F46">
        <f t="shared" si="0"/>
        <v>0.19630904279626982</v>
      </c>
      <c r="G46" s="4">
        <f t="shared" si="1"/>
        <v>0.21979136507135286</v>
      </c>
      <c r="H46" s="4">
        <f t="shared" si="1"/>
        <v>0.17533555183606506</v>
      </c>
      <c r="K46" s="4">
        <v>34.429200000000002</v>
      </c>
      <c r="L46" s="5">
        <v>34.509</v>
      </c>
      <c r="M46" s="4">
        <f>K46-K$90</f>
        <v>-0.45287611940297268</v>
      </c>
      <c r="N46" s="4">
        <f>L46-L$90</f>
        <v>-0.37933283582088961</v>
      </c>
      <c r="O46">
        <f t="shared" si="2"/>
        <v>0.17179078264868944</v>
      </c>
      <c r="P46" s="4">
        <f t="shared" si="3"/>
        <v>0.20509677952549557</v>
      </c>
      <c r="Q46" s="4">
        <f t="shared" si="3"/>
        <v>0.143893400331918</v>
      </c>
    </row>
    <row r="47" spans="2:17" x14ac:dyDescent="0.2">
      <c r="B47" s="4">
        <v>34.480800000000002</v>
      </c>
      <c r="C47" s="4">
        <v>34.509</v>
      </c>
      <c r="D47" s="4">
        <f>B47-B$90</f>
        <v>-0.41721911764704345</v>
      </c>
      <c r="E47" s="4">
        <f>C47-C$90</f>
        <v>-0.39053088235293387</v>
      </c>
      <c r="F47">
        <f t="shared" si="0"/>
        <v>0.16293695014921239</v>
      </c>
      <c r="G47" s="4">
        <f t="shared" si="1"/>
        <v>0.17407179213017748</v>
      </c>
      <c r="H47" s="4">
        <f t="shared" si="1"/>
        <v>0.15251437007136107</v>
      </c>
      <c r="K47" s="4">
        <v>34.480800000000002</v>
      </c>
      <c r="L47" s="5">
        <v>34.530799999999999</v>
      </c>
      <c r="M47" s="4">
        <f>K47-K$90</f>
        <v>-0.40127611940297214</v>
      </c>
      <c r="N47" s="4">
        <f>L47-L$90</f>
        <v>-0.35753283582089068</v>
      </c>
      <c r="O47">
        <f t="shared" si="2"/>
        <v>0.14346938891734695</v>
      </c>
      <c r="P47" s="4">
        <f t="shared" si="3"/>
        <v>0.16102252400310835</v>
      </c>
      <c r="Q47" s="4">
        <f t="shared" si="3"/>
        <v>0.12782972869012796</v>
      </c>
    </row>
    <row r="48" spans="2:17" x14ac:dyDescent="0.2">
      <c r="B48" s="4">
        <v>34.509</v>
      </c>
      <c r="C48" s="4">
        <v>34.530799999999999</v>
      </c>
      <c r="D48" s="4">
        <f>B48-B$90</f>
        <v>-0.38901911764704522</v>
      </c>
      <c r="E48" s="4">
        <f>C48-C$90</f>
        <v>-0.36873088235293494</v>
      </c>
      <c r="F48">
        <f t="shared" si="0"/>
        <v>0.1434433625021552</v>
      </c>
      <c r="G48" s="4">
        <f t="shared" si="1"/>
        <v>0.15133587389488562</v>
      </c>
      <c r="H48" s="4">
        <f t="shared" si="1"/>
        <v>0.13596246360077394</v>
      </c>
      <c r="K48" s="4">
        <v>34.509</v>
      </c>
      <c r="L48" s="5">
        <v>34.656300000000002</v>
      </c>
      <c r="M48" s="4">
        <f>K48-K$90</f>
        <v>-0.37307611940297392</v>
      </c>
      <c r="N48" s="4">
        <f>L48-L$90</f>
        <v>-0.23203283582088829</v>
      </c>
      <c r="O48">
        <f t="shared" si="2"/>
        <v>8.6565909962124363E-2</v>
      </c>
      <c r="P48" s="4">
        <f t="shared" si="3"/>
        <v>0.13918579086878205</v>
      </c>
      <c r="Q48" s="4">
        <f t="shared" si="3"/>
        <v>5.38392368990833E-2</v>
      </c>
    </row>
    <row r="49" spans="2:17" x14ac:dyDescent="0.2">
      <c r="B49" s="4">
        <v>34.530799999999999</v>
      </c>
      <c r="C49" s="4">
        <v>34.656300000000002</v>
      </c>
      <c r="D49" s="4">
        <f>B49-B$90</f>
        <v>-0.36721911764704629</v>
      </c>
      <c r="E49" s="4">
        <f>C49-C$90</f>
        <v>-0.24323088235293255</v>
      </c>
      <c r="F49">
        <f t="shared" si="0"/>
        <v>8.9319030002156408E-2</v>
      </c>
      <c r="G49" s="4">
        <f t="shared" si="1"/>
        <v>0.13484988036547521</v>
      </c>
      <c r="H49" s="4">
        <f t="shared" si="1"/>
        <v>5.9161262130186118E-2</v>
      </c>
      <c r="K49" s="4">
        <v>34.530799999999999</v>
      </c>
      <c r="L49" s="5">
        <v>34.643500000000003</v>
      </c>
      <c r="M49" s="4">
        <f>K49-K$90</f>
        <v>-0.35127611940297498</v>
      </c>
      <c r="N49" s="4">
        <f>L49-L$90</f>
        <v>-0.24483283582088688</v>
      </c>
      <c r="O49">
        <f t="shared" si="2"/>
        <v>8.6003928469586835E-2</v>
      </c>
      <c r="P49" s="4">
        <f t="shared" si="3"/>
        <v>0.12339491206281314</v>
      </c>
      <c r="Q49" s="4">
        <f t="shared" si="3"/>
        <v>5.9943117496097355E-2</v>
      </c>
    </row>
    <row r="50" spans="2:17" x14ac:dyDescent="0.2">
      <c r="B50" s="4">
        <v>34.656300000000002</v>
      </c>
      <c r="C50" s="4">
        <v>34.643500000000003</v>
      </c>
      <c r="D50" s="4">
        <f>B50-B$90</f>
        <v>-0.2417191176470439</v>
      </c>
      <c r="E50" s="4">
        <f>C50-C$90</f>
        <v>-0.25603088235293114</v>
      </c>
      <c r="F50">
        <f t="shared" si="0"/>
        <v>6.1887558972744616E-2</v>
      </c>
      <c r="G50" s="4">
        <f t="shared" si="1"/>
        <v>5.8428131836065447E-2</v>
      </c>
      <c r="H50" s="4">
        <f t="shared" si="1"/>
        <v>6.5551812718420463E-2</v>
      </c>
      <c r="K50" s="4">
        <v>34.656300000000002</v>
      </c>
      <c r="L50" s="5">
        <v>34.642899999999997</v>
      </c>
      <c r="M50" s="4">
        <f>K50-K$90</f>
        <v>-0.2257761194029726</v>
      </c>
      <c r="N50" s="4">
        <f>L50-L$90</f>
        <v>-0.24543283582089259</v>
      </c>
      <c r="O50">
        <f t="shared" si="2"/>
        <v>5.5412873245708018E-2</v>
      </c>
      <c r="P50" s="4">
        <f t="shared" si="3"/>
        <v>5.097485609266534E-2</v>
      </c>
      <c r="Q50" s="4">
        <f t="shared" si="3"/>
        <v>6.0237276899085215E-2</v>
      </c>
    </row>
    <row r="51" spans="2:17" x14ac:dyDescent="0.2">
      <c r="B51" s="4">
        <v>35.851700000000001</v>
      </c>
      <c r="C51" s="4">
        <v>35.879800000000003</v>
      </c>
      <c r="D51" s="4">
        <f>B51-B$90</f>
        <v>0.95368088235295545</v>
      </c>
      <c r="E51" s="4">
        <f>C51-C$90</f>
        <v>0.98026911764706881</v>
      </c>
      <c r="F51">
        <f t="shared" ref="F51:F71" si="4">D51*E51</f>
        <v>0.93486391706100969</v>
      </c>
      <c r="G51" s="4">
        <f t="shared" ref="G51:H71" si="5">D51^2</f>
        <v>0.90950722536551165</v>
      </c>
      <c r="H51" s="4">
        <f t="shared" si="5"/>
        <v>0.96092754301256278</v>
      </c>
      <c r="K51" s="4">
        <v>35.851700000000001</v>
      </c>
      <c r="L51" s="5">
        <v>35.930399999999999</v>
      </c>
      <c r="M51" s="4">
        <f>K51-K$90</f>
        <v>0.96962388059702675</v>
      </c>
      <c r="N51" s="4">
        <f>L51-L$90</f>
        <v>1.0420671641791088</v>
      </c>
      <c r="O51">
        <f t="shared" ref="O51:O70" si="6">M51*N51</f>
        <v>1.0104132075740866</v>
      </c>
      <c r="P51" s="4">
        <f t="shared" ref="P51:Q70" si="7">M51^2</f>
        <v>0.94017046982403718</v>
      </c>
      <c r="Q51" s="4">
        <f t="shared" si="7"/>
        <v>1.0859039746602897</v>
      </c>
    </row>
    <row r="52" spans="2:17" x14ac:dyDescent="0.2">
      <c r="B52" s="4">
        <v>35.879800000000003</v>
      </c>
      <c r="C52" s="4">
        <v>35.930399999999999</v>
      </c>
      <c r="D52" s="4">
        <f>B52-B$90</f>
        <v>0.98178088235295746</v>
      </c>
      <c r="E52" s="4">
        <f>C52-C$90</f>
        <v>1.0308691176470646</v>
      </c>
      <c r="F52">
        <f t="shared" si="4"/>
        <v>1.0120875919139498</v>
      </c>
      <c r="G52" s="4">
        <f t="shared" si="5"/>
        <v>0.96389370095375171</v>
      </c>
      <c r="H52" s="4">
        <f t="shared" si="5"/>
        <v>1.0626911377184374</v>
      </c>
      <c r="K52" s="4">
        <v>35.879800000000003</v>
      </c>
      <c r="L52" s="5">
        <v>35.867400000000004</v>
      </c>
      <c r="M52" s="4">
        <f>K52-K$90</f>
        <v>0.99772388059702877</v>
      </c>
      <c r="N52" s="4">
        <f>L52-L$90</f>
        <v>0.97906716417911355</v>
      </c>
      <c r="O52">
        <f t="shared" si="6"/>
        <v>0.97683869040991345</v>
      </c>
      <c r="P52" s="4">
        <f t="shared" si="7"/>
        <v>0.99545294191359412</v>
      </c>
      <c r="Q52" s="4">
        <f t="shared" si="7"/>
        <v>0.95857251197373128</v>
      </c>
    </row>
    <row r="53" spans="2:17" x14ac:dyDescent="0.2">
      <c r="B53" s="4">
        <v>35.930399999999999</v>
      </c>
      <c r="C53" s="4">
        <v>35.867400000000004</v>
      </c>
      <c r="D53" s="4">
        <f>B53-B$90</f>
        <v>1.0323808823529532</v>
      </c>
      <c r="E53" s="4">
        <f>C53-C$90</f>
        <v>0.96786911764706929</v>
      </c>
      <c r="F53">
        <f t="shared" si="4"/>
        <v>0.9992095736786557</v>
      </c>
      <c r="G53" s="4">
        <f t="shared" si="5"/>
        <v>1.0658102862478622</v>
      </c>
      <c r="H53" s="4">
        <f t="shared" si="5"/>
        <v>0.93677062889491647</v>
      </c>
      <c r="K53" s="4">
        <v>35.930399999999999</v>
      </c>
      <c r="L53" s="5">
        <v>35.8461</v>
      </c>
      <c r="M53" s="4">
        <f>K53-K$90</f>
        <v>1.0483238805970245</v>
      </c>
      <c r="N53" s="4">
        <f>L53-L$90</f>
        <v>0.9577671641791099</v>
      </c>
      <c r="O53">
        <f t="shared" si="6"/>
        <v>1.004050190260652</v>
      </c>
      <c r="P53" s="4">
        <f t="shared" si="7"/>
        <v>1.0989829586300046</v>
      </c>
      <c r="Q53" s="4">
        <f t="shared" si="7"/>
        <v>0.91731794077969409</v>
      </c>
    </row>
    <row r="54" spans="2:17" x14ac:dyDescent="0.2">
      <c r="B54" s="4">
        <v>35.867400000000004</v>
      </c>
      <c r="C54" s="4">
        <v>35.8461</v>
      </c>
      <c r="D54" s="4">
        <f>B54-B$90</f>
        <v>0.96938088235295794</v>
      </c>
      <c r="E54" s="4">
        <f>C54-C$90</f>
        <v>0.94656911764706564</v>
      </c>
      <c r="F54">
        <f t="shared" si="4"/>
        <v>0.91758600647277333</v>
      </c>
      <c r="G54" s="4">
        <f t="shared" si="5"/>
        <v>0.93969929507139927</v>
      </c>
      <c r="H54" s="4">
        <f t="shared" si="5"/>
        <v>0.89599309448314435</v>
      </c>
      <c r="K54" s="4">
        <v>35.867400000000004</v>
      </c>
      <c r="L54" s="5">
        <v>35.892600000000002</v>
      </c>
      <c r="M54" s="4">
        <f>K54-K$90</f>
        <v>0.98532388059702924</v>
      </c>
      <c r="N54" s="4">
        <f>L54-L$90</f>
        <v>1.0042671641791117</v>
      </c>
      <c r="O54">
        <f t="shared" si="6"/>
        <v>0.98952841936513614</v>
      </c>
      <c r="P54" s="4">
        <f t="shared" si="7"/>
        <v>0.97086314967478871</v>
      </c>
      <c r="Q54" s="4">
        <f t="shared" si="7"/>
        <v>1.0085525370483548</v>
      </c>
    </row>
    <row r="55" spans="2:17" x14ac:dyDescent="0.2">
      <c r="B55" s="4">
        <v>35.8461</v>
      </c>
      <c r="C55" s="4">
        <v>35.892600000000002</v>
      </c>
      <c r="D55" s="4">
        <f>B55-B$90</f>
        <v>0.94808088235295429</v>
      </c>
      <c r="E55" s="4">
        <f>C55-C$90</f>
        <v>0.9930691176470674</v>
      </c>
      <c r="F55">
        <f t="shared" si="4"/>
        <v>0.94150984529630144</v>
      </c>
      <c r="G55" s="4">
        <f t="shared" si="5"/>
        <v>0.89885735948315637</v>
      </c>
      <c r="H55" s="4">
        <f t="shared" si="5"/>
        <v>0.98618627242432499</v>
      </c>
      <c r="K55" s="4">
        <v>35.8461</v>
      </c>
      <c r="L55" s="5">
        <v>35.905299999999997</v>
      </c>
      <c r="M55" s="4">
        <f>K55-K$90</f>
        <v>0.9640238805970256</v>
      </c>
      <c r="N55" s="4">
        <f>L55-L$90</f>
        <v>1.0169671641791069</v>
      </c>
      <c r="O55">
        <f t="shared" si="6"/>
        <v>0.98038063205169512</v>
      </c>
      <c r="P55" s="4">
        <f t="shared" si="7"/>
        <v>0.92934204236134821</v>
      </c>
      <c r="Q55" s="4">
        <f t="shared" si="7"/>
        <v>1.0342222130184946</v>
      </c>
    </row>
    <row r="56" spans="2:17" x14ac:dyDescent="0.2">
      <c r="B56" s="4">
        <v>35.892600000000002</v>
      </c>
      <c r="C56" s="4">
        <v>35.905299999999997</v>
      </c>
      <c r="D56" s="4">
        <f>B56-B$90</f>
        <v>0.99458088235295605</v>
      </c>
      <c r="E56" s="4">
        <f>C56-C$90</f>
        <v>1.0057691176470627</v>
      </c>
      <c r="F56">
        <f t="shared" si="4"/>
        <v>1.0003187364727697</v>
      </c>
      <c r="G56" s="4">
        <f t="shared" si="5"/>
        <v>0.98919113154198457</v>
      </c>
      <c r="H56" s="4">
        <f t="shared" si="5"/>
        <v>1.0115715180125511</v>
      </c>
      <c r="K56" s="4">
        <v>35.892600000000002</v>
      </c>
      <c r="L56" s="5">
        <v>35.836500000000001</v>
      </c>
      <c r="M56" s="4">
        <f>K56-K$90</f>
        <v>1.0105238805970274</v>
      </c>
      <c r="N56" s="4">
        <f>L56-L$90</f>
        <v>0.94816716417911096</v>
      </c>
      <c r="O56">
        <f t="shared" si="6"/>
        <v>0.95814556220095393</v>
      </c>
      <c r="P56" s="4">
        <f t="shared" si="7"/>
        <v>1.0211585132568752</v>
      </c>
      <c r="Q56" s="4">
        <f t="shared" si="7"/>
        <v>0.89902097122745717</v>
      </c>
    </row>
    <row r="57" spans="2:17" x14ac:dyDescent="0.2">
      <c r="B57" s="4">
        <v>35.905299999999997</v>
      </c>
      <c r="C57" s="4">
        <v>35.836500000000001</v>
      </c>
      <c r="D57" s="4">
        <f>B57-B$90</f>
        <v>1.0072808823529513</v>
      </c>
      <c r="E57" s="4">
        <f>C57-C$90</f>
        <v>0.9369691176470667</v>
      </c>
      <c r="F57">
        <f t="shared" si="4"/>
        <v>0.94379107956100361</v>
      </c>
      <c r="G57" s="4">
        <f t="shared" si="5"/>
        <v>1.0146147759537401</v>
      </c>
      <c r="H57" s="4">
        <f t="shared" si="5"/>
        <v>0.87791112742432276</v>
      </c>
      <c r="K57" s="4">
        <v>35.905299999999997</v>
      </c>
      <c r="L57" s="5">
        <v>35.861899999999999</v>
      </c>
      <c r="M57" s="4">
        <f>K57-K$90</f>
        <v>1.0232238805970226</v>
      </c>
      <c r="N57" s="4">
        <f>L57-L$90</f>
        <v>0.9735671641791086</v>
      </c>
      <c r="O57">
        <f t="shared" si="6"/>
        <v>0.9961771717531861</v>
      </c>
      <c r="P57" s="4">
        <f t="shared" si="7"/>
        <v>1.04698710982403</v>
      </c>
      <c r="Q57" s="4">
        <f t="shared" si="7"/>
        <v>0.94783302316775142</v>
      </c>
    </row>
    <row r="58" spans="2:17" x14ac:dyDescent="0.2">
      <c r="B58" s="4">
        <v>35.836500000000001</v>
      </c>
      <c r="C58" s="4">
        <v>35.861899999999999</v>
      </c>
      <c r="D58" s="4">
        <f>B58-B$90</f>
        <v>0.93848088235295535</v>
      </c>
      <c r="E58" s="4">
        <f>C58-C$90</f>
        <v>0.96236911764706434</v>
      </c>
      <c r="F58">
        <f t="shared" si="4"/>
        <v>0.90316501867865207</v>
      </c>
      <c r="G58" s="4">
        <f t="shared" si="5"/>
        <v>0.88074636654198157</v>
      </c>
      <c r="H58" s="4">
        <f t="shared" si="5"/>
        <v>0.92615431860078912</v>
      </c>
      <c r="K58" s="4">
        <v>35.836500000000001</v>
      </c>
      <c r="L58" s="5">
        <v>35.9724</v>
      </c>
      <c r="M58" s="4">
        <f>K58-K$90</f>
        <v>0.95442388059702665</v>
      </c>
      <c r="N58" s="4">
        <f>L58-L$90</f>
        <v>1.0840671641791104</v>
      </c>
      <c r="O58">
        <f t="shared" si="6"/>
        <v>1.0346595896636406</v>
      </c>
      <c r="P58" s="4">
        <f t="shared" si="7"/>
        <v>0.91092494385388734</v>
      </c>
      <c r="Q58" s="4">
        <f t="shared" si="7"/>
        <v>1.1752016164513384</v>
      </c>
    </row>
    <row r="59" spans="2:17" x14ac:dyDescent="0.2">
      <c r="B59" s="4">
        <v>35.861899999999999</v>
      </c>
      <c r="C59" s="4">
        <v>35.9724</v>
      </c>
      <c r="D59" s="4">
        <f>B59-B$90</f>
        <v>0.96388088235295299</v>
      </c>
      <c r="E59" s="4">
        <f>C59-C$90</f>
        <v>1.0728691176470662</v>
      </c>
      <c r="F59">
        <f t="shared" si="4"/>
        <v>1.0341180317668883</v>
      </c>
      <c r="G59" s="4">
        <f t="shared" si="5"/>
        <v>0.92906635536550719</v>
      </c>
      <c r="H59" s="4">
        <f t="shared" si="5"/>
        <v>1.1510481436007942</v>
      </c>
      <c r="K59" s="4">
        <v>35.861899999999999</v>
      </c>
      <c r="L59" s="5">
        <v>36.058399999999999</v>
      </c>
      <c r="M59" s="4">
        <f>K59-K$90</f>
        <v>0.9798238805970243</v>
      </c>
      <c r="N59" s="4">
        <f>L59-L$90</f>
        <v>1.1700671641791089</v>
      </c>
      <c r="O59">
        <f t="shared" si="6"/>
        <v>1.1464597493651301</v>
      </c>
      <c r="P59" s="4">
        <f t="shared" si="7"/>
        <v>0.9600548369882117</v>
      </c>
      <c r="Q59" s="4">
        <f t="shared" si="7"/>
        <v>1.3690571686901418</v>
      </c>
    </row>
    <row r="60" spans="2:17" x14ac:dyDescent="0.2">
      <c r="B60" s="4">
        <v>35.9724</v>
      </c>
      <c r="C60" s="4">
        <v>36.058399999999999</v>
      </c>
      <c r="D60" s="4">
        <f>B60-B$90</f>
        <v>1.0743808823529548</v>
      </c>
      <c r="E60" s="4">
        <f>C60-C$90</f>
        <v>1.1588691176470647</v>
      </c>
      <c r="F60">
        <f t="shared" si="4"/>
        <v>1.2450668251492436</v>
      </c>
      <c r="G60" s="4">
        <f t="shared" si="5"/>
        <v>1.1542942803655136</v>
      </c>
      <c r="H60" s="4">
        <f t="shared" si="5"/>
        <v>1.3429776318360862</v>
      </c>
      <c r="K60" s="4">
        <v>35.9724</v>
      </c>
      <c r="L60" s="5">
        <v>36.089500000000001</v>
      </c>
      <c r="M60" s="4">
        <f>K60-K$90</f>
        <v>1.0903238805970261</v>
      </c>
      <c r="N60" s="4">
        <f>L60-L$90</f>
        <v>1.2011671641791111</v>
      </c>
      <c r="O60">
        <f t="shared" si="6"/>
        <v>1.3096612436934936</v>
      </c>
      <c r="P60" s="4">
        <f t="shared" si="7"/>
        <v>1.188806164600158</v>
      </c>
      <c r="Q60" s="4">
        <f t="shared" si="7"/>
        <v>1.4428025563020876</v>
      </c>
    </row>
    <row r="61" spans="2:17" x14ac:dyDescent="0.2">
      <c r="B61" s="4">
        <v>36.058399999999999</v>
      </c>
      <c r="C61" s="4">
        <v>36.089500000000001</v>
      </c>
      <c r="D61" s="4">
        <f>B61-B$90</f>
        <v>1.1603808823529533</v>
      </c>
      <c r="E61" s="4">
        <f>C61-C$90</f>
        <v>1.1899691176470668</v>
      </c>
      <c r="F61">
        <f t="shared" si="4"/>
        <v>1.3808174147080687</v>
      </c>
      <c r="G61" s="4">
        <f t="shared" si="5"/>
        <v>1.3464837921302186</v>
      </c>
      <c r="H61" s="4">
        <f t="shared" si="5"/>
        <v>1.4160265009537387</v>
      </c>
      <c r="K61" s="4">
        <v>36.058399999999999</v>
      </c>
      <c r="L61" s="5">
        <v>36.149799999999999</v>
      </c>
      <c r="M61" s="4">
        <f>K61-K$90</f>
        <v>1.1763238805970246</v>
      </c>
      <c r="N61" s="4">
        <f>L61-L$90</f>
        <v>1.2614671641791091</v>
      </c>
      <c r="O61">
        <f t="shared" si="6"/>
        <v>1.4838939498128936</v>
      </c>
      <c r="P61" s="4">
        <f t="shared" si="7"/>
        <v>1.383737872062843</v>
      </c>
      <c r="Q61" s="4">
        <f t="shared" si="7"/>
        <v>1.5912994063020833</v>
      </c>
    </row>
    <row r="62" spans="2:17" x14ac:dyDescent="0.2">
      <c r="B62" s="4">
        <v>36.089500000000001</v>
      </c>
      <c r="C62" s="4">
        <v>36.149799999999999</v>
      </c>
      <c r="D62" s="4">
        <f>B62-B$90</f>
        <v>1.1914808823529555</v>
      </c>
      <c r="E62" s="4">
        <f>C62-C$90</f>
        <v>1.2502691176470648</v>
      </c>
      <c r="F62">
        <f t="shared" si="4"/>
        <v>1.489671751472776</v>
      </c>
      <c r="G62" s="4">
        <f t="shared" si="5"/>
        <v>1.4196266930125774</v>
      </c>
      <c r="H62" s="4">
        <f t="shared" si="5"/>
        <v>1.56317286654197</v>
      </c>
      <c r="K62" s="4">
        <v>36.089500000000001</v>
      </c>
      <c r="L62" s="5">
        <v>36.086399999999998</v>
      </c>
      <c r="M62" s="4">
        <f>K62-K$90</f>
        <v>1.2074238805970268</v>
      </c>
      <c r="N62" s="4">
        <f>L62-L$90</f>
        <v>1.1980671641791076</v>
      </c>
      <c r="O62">
        <f t="shared" si="6"/>
        <v>1.4465749045890133</v>
      </c>
      <c r="P62" s="4">
        <f t="shared" si="7"/>
        <v>1.4578724274359831</v>
      </c>
      <c r="Q62" s="4">
        <f t="shared" si="7"/>
        <v>1.4353649298841689</v>
      </c>
    </row>
    <row r="63" spans="2:17" x14ac:dyDescent="0.2">
      <c r="B63" s="4">
        <v>36.149799999999999</v>
      </c>
      <c r="C63" s="4">
        <v>36.086399999999998</v>
      </c>
      <c r="D63" s="4">
        <f>B63-B$90</f>
        <v>1.2517808823529535</v>
      </c>
      <c r="E63" s="4">
        <f>C63-C$90</f>
        <v>1.1868691176470634</v>
      </c>
      <c r="F63">
        <f t="shared" si="4"/>
        <v>1.4857000713257122</v>
      </c>
      <c r="G63" s="4">
        <f t="shared" si="5"/>
        <v>1.5669553774243388</v>
      </c>
      <c r="H63" s="4">
        <f t="shared" si="5"/>
        <v>1.4086583024243187</v>
      </c>
      <c r="K63" s="4">
        <v>36.149799999999999</v>
      </c>
      <c r="L63" s="5">
        <v>36.087400000000002</v>
      </c>
      <c r="M63" s="4">
        <f>K63-K$90</f>
        <v>1.2677238805970248</v>
      </c>
      <c r="N63" s="4">
        <f>L63-L$90</f>
        <v>1.1990671641791124</v>
      </c>
      <c r="O63">
        <f t="shared" si="6"/>
        <v>1.5200860784696142</v>
      </c>
      <c r="P63" s="4">
        <f t="shared" si="7"/>
        <v>1.6071238374359795</v>
      </c>
      <c r="Q63" s="4">
        <f t="shared" si="7"/>
        <v>1.4377620642125386</v>
      </c>
    </row>
    <row r="64" spans="2:17" x14ac:dyDescent="0.2">
      <c r="B64" s="4">
        <v>36.086399999999998</v>
      </c>
      <c r="C64" s="4">
        <v>36.087400000000002</v>
      </c>
      <c r="D64" s="4">
        <f>B64-B$90</f>
        <v>1.188380882352952</v>
      </c>
      <c r="E64" s="4">
        <f>C64-C$90</f>
        <v>1.1878691176470682</v>
      </c>
      <c r="F64">
        <f t="shared" si="4"/>
        <v>1.4116409501492455</v>
      </c>
      <c r="G64" s="4">
        <f t="shared" si="5"/>
        <v>1.4122491215419808</v>
      </c>
      <c r="H64" s="4">
        <f t="shared" si="5"/>
        <v>1.4110330406596243</v>
      </c>
      <c r="K64" s="4">
        <v>36.086399999999998</v>
      </c>
      <c r="L64" s="5">
        <v>36.0244</v>
      </c>
      <c r="M64" s="4">
        <f>K64-K$90</f>
        <v>1.2043238805970233</v>
      </c>
      <c r="N64" s="4">
        <f>L64-L$90</f>
        <v>1.13606716417911</v>
      </c>
      <c r="O64">
        <f t="shared" si="6"/>
        <v>1.3681928157830414</v>
      </c>
      <c r="P64" s="4">
        <f t="shared" si="7"/>
        <v>1.4503960093762733</v>
      </c>
      <c r="Q64" s="4">
        <f t="shared" si="7"/>
        <v>1.2906486015259648</v>
      </c>
    </row>
    <row r="65" spans="2:17" x14ac:dyDescent="0.2">
      <c r="B65" s="4">
        <v>36.087400000000002</v>
      </c>
      <c r="C65" s="4">
        <v>36.0244</v>
      </c>
      <c r="D65" s="4">
        <f>B65-B$90</f>
        <v>1.1893808823529568</v>
      </c>
      <c r="E65" s="4">
        <f>C65-C$90</f>
        <v>1.1248691176470658</v>
      </c>
      <c r="F65">
        <f t="shared" si="4"/>
        <v>1.3378978236786589</v>
      </c>
      <c r="G65" s="4">
        <f t="shared" si="5"/>
        <v>1.4146268833066982</v>
      </c>
      <c r="H65" s="4">
        <f t="shared" si="5"/>
        <v>1.2653305318360883</v>
      </c>
      <c r="K65" s="4">
        <v>36.087400000000002</v>
      </c>
      <c r="L65" s="5">
        <v>36.038899999999998</v>
      </c>
      <c r="M65" s="4">
        <f>K65-K$90</f>
        <v>1.2053238805970281</v>
      </c>
      <c r="N65" s="4">
        <f>L65-L$90</f>
        <v>1.1505671641791082</v>
      </c>
      <c r="O65">
        <f t="shared" si="6"/>
        <v>1.3868060792158807</v>
      </c>
      <c r="P65" s="4">
        <f t="shared" si="7"/>
        <v>1.4528056571374788</v>
      </c>
      <c r="Q65" s="4">
        <f t="shared" si="7"/>
        <v>1.3238047992871549</v>
      </c>
    </row>
    <row r="66" spans="2:17" x14ac:dyDescent="0.2">
      <c r="B66" s="4">
        <v>36.0244</v>
      </c>
      <c r="C66" s="4">
        <v>36.038899999999998</v>
      </c>
      <c r="D66" s="4">
        <f>B66-B$90</f>
        <v>1.1263808823529544</v>
      </c>
      <c r="E66" s="4">
        <f>C66-C$90</f>
        <v>1.1393691176470639</v>
      </c>
      <c r="F66">
        <f t="shared" si="4"/>
        <v>1.2833635920610069</v>
      </c>
      <c r="G66" s="4">
        <f t="shared" si="5"/>
        <v>1.26873389213022</v>
      </c>
      <c r="H66" s="4">
        <f t="shared" si="5"/>
        <v>1.2981619862478491</v>
      </c>
      <c r="K66" s="4">
        <v>36.0244</v>
      </c>
      <c r="L66" s="5">
        <v>36.005499999999998</v>
      </c>
      <c r="M66" s="4">
        <f>K66-K$90</f>
        <v>1.1423238805970257</v>
      </c>
      <c r="N66" s="4">
        <f>L66-L$90</f>
        <v>1.1171671641791079</v>
      </c>
      <c r="O66">
        <f t="shared" si="6"/>
        <v>1.276166730260653</v>
      </c>
      <c r="P66" s="4">
        <f t="shared" si="7"/>
        <v>1.3049038481822479</v>
      </c>
      <c r="Q66" s="4">
        <f t="shared" si="7"/>
        <v>1.2480624727199898</v>
      </c>
    </row>
    <row r="67" spans="2:17" x14ac:dyDescent="0.2">
      <c r="B67" s="4">
        <v>36.038899999999998</v>
      </c>
      <c r="C67" s="4">
        <v>36.005499999999998</v>
      </c>
      <c r="D67" s="4">
        <f>B67-B$90</f>
        <v>1.1408808823529526</v>
      </c>
      <c r="E67" s="4">
        <f>C67-C$90</f>
        <v>1.1059691176470636</v>
      </c>
      <c r="F67">
        <f t="shared" si="4"/>
        <v>1.2617790227962984</v>
      </c>
      <c r="G67" s="4">
        <f t="shared" si="5"/>
        <v>1.3016091877184517</v>
      </c>
      <c r="H67" s="4">
        <f t="shared" si="5"/>
        <v>1.2231676891890244</v>
      </c>
      <c r="K67" s="4">
        <v>36.038899999999998</v>
      </c>
      <c r="L67" s="5">
        <v>35.913600000000002</v>
      </c>
      <c r="M67" s="4">
        <f>K67-K$90</f>
        <v>1.1568238805970239</v>
      </c>
      <c r="N67" s="4">
        <f>L67-L$90</f>
        <v>1.0252671641791125</v>
      </c>
      <c r="O67">
        <f t="shared" si="6"/>
        <v>1.186053539514387</v>
      </c>
      <c r="P67" s="4">
        <f t="shared" si="7"/>
        <v>1.3382414907195574</v>
      </c>
      <c r="Q67" s="4">
        <f t="shared" si="7"/>
        <v>1.0511727579438792</v>
      </c>
    </row>
    <row r="68" spans="2:17" x14ac:dyDescent="0.2">
      <c r="B68" s="4">
        <v>36.005499999999998</v>
      </c>
      <c r="C68" s="4">
        <v>35.913600000000002</v>
      </c>
      <c r="D68" s="4">
        <f>B68-B$90</f>
        <v>1.1074808823529523</v>
      </c>
      <c r="E68" s="4">
        <f>C68-C$90</f>
        <v>1.0140691176470682</v>
      </c>
      <c r="F68">
        <f t="shared" si="4"/>
        <v>1.1230621611786549</v>
      </c>
      <c r="G68" s="4">
        <f t="shared" si="5"/>
        <v>1.2265139047772737</v>
      </c>
      <c r="H68" s="4">
        <f t="shared" si="5"/>
        <v>1.0283361753655034</v>
      </c>
      <c r="K68" s="4">
        <v>36.005499999999998</v>
      </c>
      <c r="L68" s="5">
        <v>35.892499999999998</v>
      </c>
      <c r="M68" s="4">
        <f>K68-K$90</f>
        <v>1.1234238805970236</v>
      </c>
      <c r="N68" s="4">
        <f>L68-L$90</f>
        <v>1.0041671641791083</v>
      </c>
      <c r="O68">
        <f t="shared" si="6"/>
        <v>1.1281053723502024</v>
      </c>
      <c r="P68" s="4">
        <f t="shared" si="7"/>
        <v>1.2620812154956755</v>
      </c>
      <c r="Q68" s="4">
        <f t="shared" si="7"/>
        <v>1.0083516936155124</v>
      </c>
    </row>
    <row r="69" spans="2:17" x14ac:dyDescent="0.2">
      <c r="B69" s="4">
        <v>35.913600000000002</v>
      </c>
      <c r="C69" s="4">
        <v>35.892499999999998</v>
      </c>
      <c r="D69" s="4">
        <f>B69-B$90</f>
        <v>1.0155808823529568</v>
      </c>
      <c r="E69" s="4">
        <f>C69-C$90</f>
        <v>0.99296911764706408</v>
      </c>
      <c r="F69">
        <f t="shared" si="4"/>
        <v>1.0084404526492423</v>
      </c>
      <c r="G69" s="4">
        <f t="shared" si="5"/>
        <v>1.0314045286008104</v>
      </c>
      <c r="H69" s="4">
        <f t="shared" si="5"/>
        <v>0.98598766860078901</v>
      </c>
      <c r="K69" s="4">
        <v>35.913600000000002</v>
      </c>
      <c r="L69" s="5">
        <v>35.966200000000001</v>
      </c>
      <c r="M69" s="4">
        <f>K69-K$90</f>
        <v>1.0315238805970282</v>
      </c>
      <c r="N69" s="4">
        <f>L69-L$90</f>
        <v>1.0778671641791107</v>
      </c>
      <c r="O69">
        <f t="shared" si="6"/>
        <v>1.1118457199621503</v>
      </c>
      <c r="P69" s="4">
        <f t="shared" si="7"/>
        <v>1.0640415162419521</v>
      </c>
      <c r="Q69" s="4">
        <f t="shared" si="7"/>
        <v>1.1617976236155179</v>
      </c>
    </row>
    <row r="70" spans="2:17" x14ac:dyDescent="0.2">
      <c r="B70" s="4">
        <v>35.892499999999998</v>
      </c>
      <c r="C70" s="4">
        <v>35.966200000000001</v>
      </c>
      <c r="D70" s="4">
        <f>B70-B$90</f>
        <v>0.99448088235295273</v>
      </c>
      <c r="E70" s="4">
        <f>C70-C$90</f>
        <v>1.0666691176470664</v>
      </c>
      <c r="F70">
        <f t="shared" si="4"/>
        <v>1.0607820452963002</v>
      </c>
      <c r="G70" s="4">
        <f t="shared" si="5"/>
        <v>0.98899222536550746</v>
      </c>
      <c r="H70" s="4">
        <f t="shared" si="5"/>
        <v>1.1377830065419712</v>
      </c>
      <c r="K70" s="4">
        <v>35.892499999999998</v>
      </c>
      <c r="L70" s="5">
        <v>35.797199999999997</v>
      </c>
      <c r="M70" s="4">
        <f>K70-K$90</f>
        <v>1.010423880597024</v>
      </c>
      <c r="N70" s="4">
        <f>L70-L$90</f>
        <v>0.90886716417910662</v>
      </c>
      <c r="O70">
        <f t="shared" si="6"/>
        <v>0.91834108697706551</v>
      </c>
      <c r="P70" s="4">
        <f t="shared" si="7"/>
        <v>1.0209564184807491</v>
      </c>
      <c r="Q70" s="4">
        <f t="shared" si="7"/>
        <v>0.82603952212297116</v>
      </c>
    </row>
    <row r="71" spans="2:17" x14ac:dyDescent="0.2">
      <c r="B71" s="4">
        <v>35.966200000000001</v>
      </c>
      <c r="C71" s="4">
        <v>35.797199999999997</v>
      </c>
      <c r="D71" s="4">
        <f>B71-B$90</f>
        <v>1.0681808823529551</v>
      </c>
      <c r="E71" s="4">
        <f>C71-C$90</f>
        <v>0.89766911764706236</v>
      </c>
      <c r="F71">
        <f t="shared" si="4"/>
        <v>0.95887299014923766</v>
      </c>
      <c r="G71" s="4">
        <f t="shared" si="5"/>
        <v>1.1410103974243375</v>
      </c>
      <c r="H71" s="4">
        <f t="shared" si="5"/>
        <v>0.80580984477725548</v>
      </c>
      <c r="K71" s="4"/>
      <c r="L71" s="5"/>
      <c r="M71" s="4"/>
      <c r="N71" s="4"/>
      <c r="P71" s="4"/>
      <c r="Q71" s="4"/>
    </row>
    <row r="72" spans="2:17" x14ac:dyDescent="0.2">
      <c r="B72" s="4"/>
      <c r="C72" s="4"/>
      <c r="D72" s="4"/>
      <c r="E72" s="4"/>
      <c r="G72" s="4"/>
      <c r="H72" s="4"/>
      <c r="K72" s="4"/>
      <c r="L72" s="5"/>
      <c r="M72" s="4"/>
      <c r="N72" s="4"/>
      <c r="P72" s="4"/>
      <c r="Q72" s="4"/>
    </row>
    <row r="73" spans="2:17" x14ac:dyDescent="0.2">
      <c r="B73" s="4"/>
      <c r="C73" s="4"/>
      <c r="D73" s="4"/>
      <c r="E73" s="4"/>
      <c r="G73" s="4"/>
      <c r="H73" s="4"/>
      <c r="K73" s="4"/>
      <c r="L73" s="5"/>
      <c r="M73" s="4"/>
      <c r="N73" s="4"/>
      <c r="P73" s="4"/>
      <c r="Q73" s="4"/>
    </row>
    <row r="74" spans="2:17" x14ac:dyDescent="0.2">
      <c r="B74" s="4"/>
      <c r="C74" s="4"/>
      <c r="D74" s="4"/>
      <c r="E74" s="4"/>
      <c r="G74" s="4"/>
      <c r="H74" s="4"/>
      <c r="K74" s="4"/>
      <c r="L74" s="5"/>
      <c r="M74" s="4"/>
      <c r="N74" s="4"/>
      <c r="P74" s="4"/>
      <c r="Q74" s="4"/>
    </row>
    <row r="75" spans="2:17" x14ac:dyDescent="0.2">
      <c r="B75" s="4"/>
      <c r="C75" s="4"/>
      <c r="D75" s="4"/>
      <c r="E75" s="4"/>
      <c r="G75" s="4"/>
      <c r="H75" s="4"/>
      <c r="K75" s="4"/>
      <c r="L75" s="5"/>
      <c r="M75" s="4"/>
      <c r="N75" s="4"/>
      <c r="P75" s="4"/>
      <c r="Q75" s="4"/>
    </row>
    <row r="76" spans="2:17" x14ac:dyDescent="0.2">
      <c r="B76" s="4"/>
      <c r="C76" s="4"/>
      <c r="D76" s="4"/>
      <c r="E76" s="4"/>
      <c r="G76" s="4"/>
      <c r="H76" s="4"/>
      <c r="K76" s="4"/>
      <c r="L76" s="5"/>
      <c r="M76" s="4"/>
      <c r="N76" s="4"/>
      <c r="P76" s="4"/>
      <c r="Q76" s="4"/>
    </row>
    <row r="77" spans="2:17" x14ac:dyDescent="0.2">
      <c r="B77" s="4"/>
      <c r="C77" s="4"/>
      <c r="D77" s="4"/>
      <c r="E77" s="4"/>
      <c r="G77" s="4"/>
      <c r="H77" s="4"/>
      <c r="K77" s="4"/>
      <c r="L77" s="5"/>
      <c r="M77" s="4"/>
      <c r="N77" s="4"/>
      <c r="P77" s="4"/>
      <c r="Q77" s="4"/>
    </row>
    <row r="78" spans="2:17" x14ac:dyDescent="0.2">
      <c r="B78" s="4"/>
      <c r="C78" s="4"/>
      <c r="D78" s="4"/>
      <c r="E78" s="4"/>
      <c r="G78" s="4"/>
      <c r="H78" s="4"/>
      <c r="K78" s="4"/>
      <c r="L78" s="5"/>
      <c r="M78" s="4"/>
      <c r="N78" s="4"/>
      <c r="P78" s="4"/>
      <c r="Q78" s="4"/>
    </row>
    <row r="79" spans="2:17" x14ac:dyDescent="0.2">
      <c r="B79" s="4"/>
      <c r="C79" s="4"/>
      <c r="D79" s="4"/>
      <c r="E79" s="4"/>
      <c r="G79" s="4"/>
      <c r="H79" s="4"/>
      <c r="K79" s="4"/>
      <c r="L79" s="5"/>
      <c r="M79" s="4"/>
      <c r="N79" s="4"/>
      <c r="P79" s="4"/>
      <c r="Q79" s="4"/>
    </row>
    <row r="80" spans="2:17" x14ac:dyDescent="0.2">
      <c r="B80" s="4"/>
      <c r="C80" s="4"/>
      <c r="D80" s="4"/>
      <c r="E80" s="4"/>
      <c r="G80" s="4"/>
      <c r="H80" s="4"/>
      <c r="K80" s="4"/>
      <c r="L80" s="5"/>
      <c r="M80" s="4"/>
      <c r="N80" s="4"/>
      <c r="P80" s="4"/>
      <c r="Q80" s="4"/>
    </row>
    <row r="81" spans="1:17" x14ac:dyDescent="0.2">
      <c r="B81" s="4"/>
      <c r="C81" s="4"/>
      <c r="D81" s="4"/>
      <c r="E81" s="4"/>
      <c r="G81" s="4"/>
      <c r="H81" s="4"/>
      <c r="K81" s="4"/>
      <c r="L81" s="5"/>
      <c r="M81" s="4"/>
      <c r="N81" s="4"/>
      <c r="P81" s="4"/>
      <c r="Q81" s="4"/>
    </row>
    <row r="82" spans="1:17" x14ac:dyDescent="0.2">
      <c r="B82" s="4"/>
      <c r="C82" s="4"/>
      <c r="D82" s="4"/>
      <c r="E82" s="4"/>
      <c r="G82" s="4"/>
      <c r="H82" s="4"/>
      <c r="K82" s="4"/>
      <c r="L82" s="5"/>
      <c r="M82" s="4"/>
      <c r="N82" s="4"/>
      <c r="P82" s="4"/>
      <c r="Q82" s="4"/>
    </row>
    <row r="83" spans="1:17" x14ac:dyDescent="0.2">
      <c r="B83" s="4"/>
      <c r="C83" s="4"/>
      <c r="D83" s="4"/>
      <c r="E83" s="4"/>
      <c r="G83" s="4"/>
      <c r="H83" s="4"/>
      <c r="K83" s="4"/>
      <c r="L83" s="5"/>
      <c r="M83" s="4"/>
      <c r="N83" s="4"/>
      <c r="P83" s="4"/>
      <c r="Q83" s="4"/>
    </row>
    <row r="84" spans="1:17" x14ac:dyDescent="0.2">
      <c r="B84" s="4"/>
      <c r="C84" s="4"/>
      <c r="D84" s="4"/>
      <c r="E84" s="4"/>
      <c r="G84" s="4"/>
      <c r="H84" s="4"/>
      <c r="K84" s="4"/>
      <c r="L84" s="5"/>
      <c r="M84" s="4"/>
      <c r="N84" s="4"/>
      <c r="P84" s="4"/>
      <c r="Q84" s="4"/>
    </row>
    <row r="85" spans="1:17" x14ac:dyDescent="0.2">
      <c r="B85" s="4"/>
      <c r="C85" s="4"/>
      <c r="D85" s="4"/>
      <c r="E85" s="4"/>
      <c r="G85" s="4"/>
      <c r="H85" s="4"/>
      <c r="K85" s="4"/>
      <c r="L85" s="5"/>
      <c r="M85" s="4"/>
      <c r="N85" s="4"/>
      <c r="P85" s="4"/>
      <c r="Q85" s="4"/>
    </row>
    <row r="86" spans="1:17" x14ac:dyDescent="0.2">
      <c r="B86" s="4"/>
      <c r="C86" s="4"/>
      <c r="D86" s="4"/>
      <c r="E86" s="4"/>
      <c r="G86" s="4"/>
      <c r="H86" s="4"/>
      <c r="K86" s="4"/>
      <c r="L86" s="5"/>
      <c r="M86" s="4"/>
      <c r="N86" s="4"/>
      <c r="P86" s="4"/>
      <c r="Q86" s="4"/>
    </row>
    <row r="87" spans="1:17" x14ac:dyDescent="0.2">
      <c r="B87" s="4"/>
      <c r="C87" s="4"/>
      <c r="D87" s="4"/>
      <c r="E87" s="4"/>
      <c r="G87" s="4"/>
      <c r="H87" s="4"/>
      <c r="K87" s="4"/>
      <c r="L87" s="4"/>
      <c r="M87" s="4"/>
      <c r="N87" s="4"/>
      <c r="P87" s="4"/>
      <c r="Q87" s="4"/>
    </row>
    <row r="88" spans="1:17" x14ac:dyDescent="0.2">
      <c r="B88" s="4"/>
      <c r="C88" s="4"/>
      <c r="D88" s="4"/>
      <c r="E88" s="4"/>
      <c r="G88" s="4"/>
      <c r="H88" s="4"/>
      <c r="K88" s="4"/>
      <c r="L88" s="4"/>
      <c r="M88" s="4"/>
      <c r="N88" s="4"/>
      <c r="P88" s="4"/>
      <c r="Q88" s="4"/>
    </row>
    <row r="89" spans="1:17" x14ac:dyDescent="0.2">
      <c r="B89" s="4"/>
      <c r="C89" s="4"/>
      <c r="D89" s="4"/>
      <c r="E89" s="4"/>
      <c r="G89" s="4"/>
      <c r="H89" s="4"/>
      <c r="K89" s="4"/>
      <c r="L89" s="4"/>
      <c r="M89" s="4"/>
      <c r="N89" s="4"/>
      <c r="P89" s="4"/>
      <c r="Q89" s="4"/>
    </row>
    <row r="90" spans="1:17" x14ac:dyDescent="0.2">
      <c r="A90" t="s">
        <v>16</v>
      </c>
      <c r="B90" s="4">
        <f>AVERAGE(B4:B88)</f>
        <v>34.898019117647046</v>
      </c>
      <c r="C90" s="4">
        <f>AVERAGE(C4:C89)</f>
        <v>34.899530882352934</v>
      </c>
      <c r="D90" s="4"/>
      <c r="J90" t="s">
        <v>16</v>
      </c>
      <c r="K90" s="4">
        <f>AVERAGE(K4:K88)</f>
        <v>34.882076119402974</v>
      </c>
      <c r="L90" s="4">
        <f>AVERAGE(L4:L89)</f>
        <v>34.88833283582089</v>
      </c>
      <c r="M90" s="4"/>
    </row>
    <row r="91" spans="1:17" x14ac:dyDescent="0.2">
      <c r="B91" s="4"/>
      <c r="K91" s="4"/>
    </row>
    <row r="92" spans="1:17" x14ac:dyDescent="0.2">
      <c r="A92" t="s">
        <v>17</v>
      </c>
      <c r="D92" s="4"/>
      <c r="E92" s="4"/>
      <c r="F92" s="4">
        <f>SUM(F4:F88)</f>
        <v>34.493005389852932</v>
      </c>
      <c r="G92" s="4">
        <f>SUM(G4:G89)</f>
        <v>34.717401525147061</v>
      </c>
      <c r="H92" s="4">
        <f>SUM(H4:H89)</f>
        <v>34.511450145147045</v>
      </c>
      <c r="J92" t="s">
        <v>17</v>
      </c>
      <c r="M92" s="4"/>
      <c r="N92" s="4"/>
      <c r="O92" s="4">
        <f>SUM(O4:O88)</f>
        <v>33.244175112537306</v>
      </c>
      <c r="P92" s="4">
        <f>SUM(P4:P89)</f>
        <v>33.559361121791049</v>
      </c>
      <c r="Q92" s="4">
        <f>SUM(Q4:Q89)</f>
        <v>33.371170847761178</v>
      </c>
    </row>
    <row r="93" spans="1:17" x14ac:dyDescent="0.2">
      <c r="A93" t="s">
        <v>18</v>
      </c>
      <c r="F93" s="4">
        <f>F92</f>
        <v>34.493005389852932</v>
      </c>
      <c r="J93" t="s">
        <v>18</v>
      </c>
      <c r="O93" s="4">
        <f>O92</f>
        <v>33.244175112537306</v>
      </c>
    </row>
    <row r="94" spans="1:17" x14ac:dyDescent="0.2">
      <c r="A94" t="s">
        <v>19</v>
      </c>
      <c r="H94">
        <f>(G92*H92)^0.5</f>
        <v>34.614272661781655</v>
      </c>
      <c r="J94" t="s">
        <v>19</v>
      </c>
      <c r="Q94">
        <f>(P92*Q92)^0.5</f>
        <v>33.465133699673203</v>
      </c>
    </row>
    <row r="95" spans="1:17" s="7" customFormat="1" x14ac:dyDescent="0.2">
      <c r="A95" s="6" t="s">
        <v>20</v>
      </c>
      <c r="B95" s="6"/>
      <c r="C95" s="6"/>
      <c r="D95" s="6"/>
      <c r="E95" s="6"/>
      <c r="F95" s="6"/>
      <c r="G95" s="6"/>
      <c r="H95" s="6">
        <f>F93/H94</f>
        <v>0.99649661071565387</v>
      </c>
      <c r="J95" s="6" t="s">
        <v>21</v>
      </c>
      <c r="K95" s="6"/>
      <c r="L95" s="6"/>
      <c r="M95" s="6"/>
      <c r="N95" s="6"/>
      <c r="O95" s="6"/>
      <c r="P95" s="6"/>
      <c r="Q95" s="6">
        <f>O93/Q94</f>
        <v>0.99339734933920032</v>
      </c>
    </row>
    <row r="100" spans="10:11" x14ac:dyDescent="0.2">
      <c r="J100" s="8" t="s">
        <v>24</v>
      </c>
      <c r="K100" s="8"/>
    </row>
    <row r="101" spans="10:11" x14ac:dyDescent="0.2">
      <c r="J101" s="9" t="s">
        <v>20</v>
      </c>
      <c r="K101" s="9">
        <f>H95</f>
        <v>0.99649661071565387</v>
      </c>
    </row>
    <row r="102" spans="10:11" x14ac:dyDescent="0.2">
      <c r="J102" s="9" t="s">
        <v>21</v>
      </c>
      <c r="K102" s="9">
        <f>Q95</f>
        <v>0.99339734933920032</v>
      </c>
    </row>
    <row r="103" spans="10:11" x14ac:dyDescent="0.2">
      <c r="J103" s="9" t="s">
        <v>22</v>
      </c>
      <c r="K103" s="8"/>
    </row>
    <row r="104" spans="10:11" x14ac:dyDescent="0.2">
      <c r="J104" s="8" t="s">
        <v>23</v>
      </c>
      <c r="K104" s="8"/>
    </row>
    <row r="105" spans="10:11" x14ac:dyDescent="0.2">
      <c r="J105" s="8"/>
      <c r="K105" s="8"/>
    </row>
    <row r="106" spans="10:11" x14ac:dyDescent="0.2">
      <c r="J106" s="8"/>
      <c r="K106" s="8"/>
    </row>
    <row r="107" spans="10:11" x14ac:dyDescent="0.2">
      <c r="J107" s="8"/>
      <c r="K107" s="8"/>
    </row>
    <row r="108" spans="10:11" x14ac:dyDescent="0.2">
      <c r="J108" s="8"/>
      <c r="K108" s="8"/>
    </row>
    <row r="109" spans="10:11" x14ac:dyDescent="0.2">
      <c r="J109" s="8"/>
      <c r="K109" s="8"/>
    </row>
    <row r="110" spans="10:11" x14ac:dyDescent="0.2">
      <c r="J110" s="8"/>
      <c r="K110" s="8"/>
    </row>
    <row r="111" spans="10:11" x14ac:dyDescent="0.2">
      <c r="J111" s="8"/>
      <c r="K111" s="8"/>
    </row>
    <row r="112" spans="10:11" x14ac:dyDescent="0.2">
      <c r="J112" s="8"/>
      <c r="K112" s="8"/>
    </row>
    <row r="113" spans="10:11" x14ac:dyDescent="0.2">
      <c r="J113" s="8"/>
      <c r="K113" s="8"/>
    </row>
  </sheetData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2017-09-27T14:13:08Z</dcterms:created>
  <dcterms:modified xsi:type="dcterms:W3CDTF">2017-09-28T10:07:01Z</dcterms:modified>
</cp:coreProperties>
</file>