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705" windowWidth="14295" windowHeight="4035" activeTab="1"/>
  </bookViews>
  <sheets>
    <sheet name="поиск по артиклу" sheetId="17" r:id="rId1"/>
    <sheet name="учёт" sheetId="10" r:id="rId2"/>
    <sheet name="таблица шкафов" sheetId="1" r:id="rId3"/>
  </sheets>
  <definedNames>
    <definedName name="_xlnm.Print_Area" localSheetId="2">'таблица шкафов'!$B$2:$K$28</definedName>
    <definedName name="_xlnm.Print_Area" localSheetId="1">учёт!#REF!</definedName>
  </definedNames>
  <calcPr calcId="144525"/>
</workbook>
</file>

<file path=xl/calcChain.xml><?xml version="1.0" encoding="utf-8"?>
<calcChain xmlns="http://schemas.openxmlformats.org/spreadsheetml/2006/main">
  <c r="H3" i="10" l="1"/>
  <c r="H4" i="10"/>
  <c r="H5" i="10"/>
  <c r="H6" i="10"/>
  <c r="H7" i="10"/>
  <c r="H8" i="10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5" i="1"/>
  <c r="K6" i="1"/>
  <c r="K7" i="1"/>
  <c r="K8" i="1"/>
  <c r="K9" i="1"/>
  <c r="K10" i="1"/>
  <c r="K11" i="1"/>
  <c r="K12" i="1"/>
  <c r="K13" i="1"/>
  <c r="K4" i="1"/>
  <c r="C1" i="10" l="1"/>
  <c r="J20" i="1" l="1"/>
  <c r="G54" i="17" l="1"/>
  <c r="Y54" i="17"/>
  <c r="N12" i="17"/>
  <c r="J29" i="1"/>
  <c r="J30" i="1"/>
  <c r="J31" i="1"/>
  <c r="J32" i="1"/>
  <c r="J33" i="1"/>
  <c r="J34" i="1"/>
  <c r="J35" i="1"/>
  <c r="J36" i="1"/>
  <c r="J37" i="1"/>
  <c r="J28" i="1" l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  <c r="L8" i="1"/>
  <c r="J8" i="1"/>
  <c r="L7" i="1"/>
  <c r="J7" i="1"/>
  <c r="L6" i="1"/>
  <c r="J6" i="1"/>
  <c r="L5" i="1"/>
  <c r="J5" i="1"/>
  <c r="L4" i="1"/>
  <c r="J4" i="1"/>
  <c r="E2" i="1"/>
  <c r="D2" i="1"/>
  <c r="AF86" i="17"/>
</calcChain>
</file>

<file path=xl/comments1.xml><?xml version="1.0" encoding="utf-8"?>
<comments xmlns="http://schemas.openxmlformats.org/spreadsheetml/2006/main">
  <authors>
    <author>Levykin Vladislav</author>
  </authors>
  <commentList>
    <comment ref="D31" authorId="0">
      <text>
        <r>
          <rPr>
            <b/>
            <sz val="9"/>
            <color indexed="81"/>
            <rFont val="Tahoma"/>
            <family val="2"/>
            <charset val="204"/>
          </rPr>
          <t>Levykin Vladislav:</t>
        </r>
        <r>
          <rPr>
            <sz val="9"/>
            <color indexed="81"/>
            <rFont val="Tahoma"/>
            <family val="2"/>
            <charset val="204"/>
          </rPr>
          <t xml:space="preserve">
5 насосов(1й пульт)
4 задвижки 3ф(2й пульт)
2 отдельных панели управления (2пульта)</t>
        </r>
      </text>
    </comment>
  </commentList>
</comments>
</file>

<file path=xl/sharedStrings.xml><?xml version="1.0" encoding="utf-8"?>
<sst xmlns="http://schemas.openxmlformats.org/spreadsheetml/2006/main" count="63" uniqueCount="58">
  <si>
    <t>SK-FFS/2-3,0(8A)/J-4,0A/V-3~1,0A</t>
  </si>
  <si>
    <t>SK-FFS/2-75(150A)/J-10A/V-3~1,0A</t>
  </si>
  <si>
    <t>SK-FFS/2-22(50A)/J-10A/V-3~1,0A</t>
  </si>
  <si>
    <t>SK-FFS/2-1,5(4A)/J-2,5A/V-3~1,0A</t>
  </si>
  <si>
    <t>SK-FFS/2-0,75(2,5A)/J-2,5A/V-3~1,0A</t>
  </si>
  <si>
    <t>3~400</t>
  </si>
  <si>
    <t>SK-FFS/2-4,0(10A)/J-4,0A/V-3~1,0A</t>
  </si>
  <si>
    <t>SK-FFS/2-15(32A)/J-6,3A/V-3~1,0A</t>
  </si>
  <si>
    <t>Х</t>
  </si>
  <si>
    <t>SK-FFS/1-250(590A)/J-4,0A/SS/D</t>
  </si>
  <si>
    <t>SK-FFS/2-7,5(18A)/J-6,3A/V-3~1,0A</t>
  </si>
  <si>
    <t>SK-FFS/2-11(24A)/J-6,3A/V-3~1,0A</t>
  </si>
  <si>
    <t>SK-FFS/2-30(65A)/J-10A/V-3~1,0A</t>
  </si>
  <si>
    <t>SK-FFS/2-37(80A)/J-10A/V-3~1,0A</t>
  </si>
  <si>
    <t>SK-FFS/2-2,2(6A)/J-2,5A/V-3~1,0A</t>
  </si>
  <si>
    <t>SK-FFS/2-5,5(12A)/J-6,3A/V-3~1,0A</t>
  </si>
  <si>
    <t>SK-FFS/2-132(265A)/J-10A/V-3~1,0A</t>
  </si>
  <si>
    <t>SK-FFS/2-18(40A)/J-10A/V-3~1,0A</t>
  </si>
  <si>
    <t>SK-FFS/2-55(95A)/J-10A/V-3~1,0A</t>
  </si>
  <si>
    <t>SK-FFS/2-15(32A)/V2-1~1,0A</t>
  </si>
  <si>
    <t>SK-FFS/4-63(115A)/M2/SP2</t>
  </si>
  <si>
    <t>SK-FFS/2-7,5(18A)/V2-3~2,5A</t>
  </si>
  <si>
    <t>SK-FFS/2-11(24A)/V2-3~1,0A</t>
  </si>
  <si>
    <t>SK-FFS/2-3,0(8A)/V2-3~1,0A</t>
  </si>
  <si>
    <t>SK-FFS/2-4,0(10A)/V2-1~1,0A/X8</t>
  </si>
  <si>
    <t>SK-FFS/3-90(185A)/J-14A</t>
  </si>
  <si>
    <t>SK-FFS/2-15(32A)/J-6,3A/V2-3~0,63A/Х8</t>
  </si>
  <si>
    <t>SK-FFS/2-37(80A)/V6-3~1,0A/Х16/RC2</t>
  </si>
  <si>
    <t>1000х1800х400
600х600х210
260х310х315</t>
  </si>
  <si>
    <t>600х600х210</t>
  </si>
  <si>
    <t>025-17-D1</t>
  </si>
  <si>
    <t>33кг</t>
  </si>
  <si>
    <t>136кг
хх
хх</t>
  </si>
  <si>
    <t>SK-FFS/4-30(65A)</t>
  </si>
  <si>
    <t>SK-FFS/2-37(80A)/J-4,0A/V-3~1,0A/X16</t>
  </si>
  <si>
    <t>SK-FFS/2-4,0(10A)/V-3~1,0A/X16</t>
  </si>
  <si>
    <t>SK-FFS/5-37(80A)/V6-3~1,0A/Х16/RC2</t>
  </si>
  <si>
    <t>SK-FFS/2-7,5(18A)/V2-3~0,40A</t>
  </si>
  <si>
    <t>SK-FFS/3-30(65A)/J6,A/Х16</t>
  </si>
  <si>
    <t>800х1000х300</t>
  </si>
  <si>
    <t>59кг</t>
  </si>
  <si>
    <t>SK-FFS/3-30(65A)/SD/X8</t>
  </si>
  <si>
    <t>SK-FFS/3-18(40A)/J-10A/V-3~1,0A</t>
  </si>
  <si>
    <t>SK-FFS/2-5,5(12A)/V2-1~1,0A</t>
  </si>
  <si>
    <t>SK-FFS/3-37(80A)J-10A/V-3~1,0A/PN40</t>
  </si>
  <si>
    <t>SK-FFS/3-30(65A)J-10A/V-3~1,0A</t>
  </si>
  <si>
    <t>1708-3050</t>
  </si>
  <si>
    <t>1706-2834</t>
  </si>
  <si>
    <t>1706-2673</t>
  </si>
  <si>
    <t>1707-2871</t>
  </si>
  <si>
    <t>1706-2833</t>
  </si>
  <si>
    <t>1706-2538</t>
  </si>
  <si>
    <t>Артикул</t>
  </si>
  <si>
    <t>Серийник</t>
  </si>
  <si>
    <t>Дата</t>
  </si>
  <si>
    <t>Кириллов</t>
  </si>
  <si>
    <t>Иванов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</si>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</sst>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\ mmm\ yy;@"/>
    <numFmt numFmtId="165" formatCode="ddd/dd/mmm/yy"/>
    <numFmt numFmtId="166" formatCode="dd/mm/yy;@"/>
    <numFmt numFmtId="167" formatCode="0.0"/>
  </numFmts>
  <fonts count="16" x14ac:knownFonts="1">
    <font>
      <sz val="11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u/>
      <sz val="16"/>
      <color theme="5" tint="-0.499984740745262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Protection="1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9" fillId="3" borderId="0" xfId="0" applyFont="1" applyFill="1" applyBorder="1" applyAlignment="1" applyProtection="1">
      <alignment vertical="center"/>
    </xf>
    <xf numFmtId="164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0" fillId="0" borderId="0" xfId="0" applyFont="1" applyAlignment="1" applyProtection="1">
      <alignment horizontal="center" vertical="center"/>
      <protection locked="0"/>
    </xf>
    <xf numFmtId="166" fontId="0" fillId="0" borderId="0" xfId="0" applyNumberFormat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166" fontId="8" fillId="0" borderId="5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14" fontId="12" fillId="0" borderId="0" xfId="0" applyNumberFormat="1" applyFont="1"/>
    <xf numFmtId="0" fontId="1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8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14" fontId="9" fillId="3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0" fillId="2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top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87310"/>
      <color rgb="FFFA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C92"/>
  <sheetViews>
    <sheetView topLeftCell="A42" zoomScale="90" zoomScaleNormal="90" workbookViewId="0">
      <selection activeCell="AF86" sqref="AF86:AQ88"/>
    </sheetView>
  </sheetViews>
  <sheetFormatPr defaultColWidth="1.42578125" defaultRowHeight="15" x14ac:dyDescent="0.25"/>
  <cols>
    <col min="1" max="2" width="1.42578125" style="7" customWidth="1"/>
    <col min="3" max="60" width="1.42578125" style="5" customWidth="1"/>
    <col min="61" max="16384" width="1.42578125" style="5"/>
  </cols>
  <sheetData>
    <row r="1" spans="1:81" s="6" customFormat="1" ht="8.25" customHeight="1" x14ac:dyDescent="0.25">
      <c r="A1" s="40">
        <v>1</v>
      </c>
      <c r="B1" s="40"/>
      <c r="C1" s="40">
        <v>2</v>
      </c>
      <c r="D1" s="40"/>
      <c r="E1" s="40">
        <v>3</v>
      </c>
      <c r="F1" s="40"/>
      <c r="G1" s="40">
        <v>4</v>
      </c>
      <c r="H1" s="40"/>
      <c r="I1" s="40">
        <v>5</v>
      </c>
      <c r="J1" s="40"/>
      <c r="K1" s="40">
        <v>6</v>
      </c>
      <c r="L1" s="40"/>
      <c r="M1" s="40">
        <v>7</v>
      </c>
      <c r="N1" s="40"/>
      <c r="O1" s="40">
        <v>8</v>
      </c>
      <c r="P1" s="40"/>
      <c r="Q1" s="40">
        <v>9</v>
      </c>
      <c r="R1" s="40"/>
      <c r="S1" s="40">
        <v>10</v>
      </c>
      <c r="T1" s="40"/>
      <c r="U1" s="40">
        <v>11</v>
      </c>
      <c r="V1" s="40"/>
      <c r="W1" s="40">
        <v>12</v>
      </c>
      <c r="X1" s="40"/>
      <c r="Y1" s="40">
        <v>13</v>
      </c>
      <c r="Z1" s="40"/>
      <c r="AA1" s="40">
        <v>14</v>
      </c>
      <c r="AB1" s="40"/>
      <c r="AC1" s="40">
        <v>15</v>
      </c>
      <c r="AD1" s="40"/>
      <c r="AE1" s="40">
        <v>16</v>
      </c>
      <c r="AF1" s="40"/>
      <c r="AG1" s="40">
        <v>17</v>
      </c>
      <c r="AH1" s="40"/>
      <c r="AI1" s="40">
        <v>18</v>
      </c>
      <c r="AJ1" s="40"/>
      <c r="AK1" s="40">
        <v>19</v>
      </c>
      <c r="AL1" s="40"/>
      <c r="AM1" s="40">
        <v>20</v>
      </c>
      <c r="AN1" s="40"/>
      <c r="AO1" s="40">
        <v>21</v>
      </c>
      <c r="AP1" s="40"/>
      <c r="AQ1" s="40">
        <v>22</v>
      </c>
      <c r="AR1" s="40"/>
      <c r="AS1" s="40">
        <v>23</v>
      </c>
      <c r="AT1" s="40"/>
      <c r="AU1" s="40">
        <v>24</v>
      </c>
      <c r="AV1" s="40"/>
      <c r="AW1" s="40">
        <v>25</v>
      </c>
      <c r="AX1" s="40"/>
      <c r="AY1" s="40">
        <v>26</v>
      </c>
      <c r="AZ1" s="40"/>
      <c r="BA1" s="40">
        <v>27</v>
      </c>
      <c r="BB1" s="40"/>
      <c r="BC1" s="40">
        <v>28</v>
      </c>
      <c r="BD1" s="40"/>
      <c r="BE1" s="40">
        <v>29</v>
      </c>
      <c r="BF1" s="40"/>
      <c r="BG1" s="40">
        <v>30</v>
      </c>
      <c r="BH1" s="40"/>
    </row>
    <row r="2" spans="1:81" s="7" customFormat="1" ht="8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</row>
    <row r="3" spans="1:81" ht="8.25" customHeight="1" x14ac:dyDescent="0.25">
      <c r="A3" s="40">
        <v>3</v>
      </c>
      <c r="B3" s="4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</row>
    <row r="4" spans="1:81" ht="8.25" customHeight="1" x14ac:dyDescent="0.25">
      <c r="A4" s="40"/>
      <c r="B4" s="40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1:81" ht="8.25" customHeight="1" x14ac:dyDescent="0.25">
      <c r="A5" s="40">
        <v>5</v>
      </c>
      <c r="B5" s="40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</row>
    <row r="6" spans="1:81" ht="8.25" customHeight="1" x14ac:dyDescent="0.25">
      <c r="A6" s="40"/>
      <c r="B6" s="40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8.25" customHeight="1" x14ac:dyDescent="0.25">
      <c r="A7" s="40">
        <v>7</v>
      </c>
      <c r="B7" s="40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</row>
    <row r="8" spans="1:81" ht="8.25" customHeight="1" x14ac:dyDescent="0.25">
      <c r="A8" s="40"/>
      <c r="B8" s="40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</row>
    <row r="9" spans="1:81" ht="8.25" customHeight="1" x14ac:dyDescent="0.25">
      <c r="A9" s="40">
        <v>9</v>
      </c>
      <c r="B9" s="4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</row>
    <row r="10" spans="1:81" ht="8.25" customHeight="1" x14ac:dyDescent="0.25">
      <c r="A10" s="40"/>
      <c r="B10" s="4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</row>
    <row r="11" spans="1:81" ht="8.25" customHeight="1" x14ac:dyDescent="0.25">
      <c r="A11" s="40">
        <v>11</v>
      </c>
      <c r="B11" s="40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</row>
    <row r="12" spans="1:81" ht="8.25" customHeight="1" x14ac:dyDescent="0.25">
      <c r="A12" s="40"/>
      <c r="B12" s="40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51" t="str">
        <f>VLOOKUP(N21,'таблица шкафов'!C3:E300,2)</f>
        <v>SK-FFS/2-2,2(6A)/J-2,5A/V-3~1,0A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</row>
    <row r="13" spans="1:81" ht="8.25" customHeight="1" x14ac:dyDescent="0.25">
      <c r="A13" s="40">
        <v>13</v>
      </c>
      <c r="B13" s="40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</row>
    <row r="14" spans="1:81" ht="8.25" customHeight="1" x14ac:dyDescent="0.25">
      <c r="A14" s="40"/>
      <c r="B14" s="40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</row>
    <row r="15" spans="1:81" ht="8.25" customHeight="1" x14ac:dyDescent="0.25">
      <c r="A15" s="40">
        <v>15</v>
      </c>
      <c r="B15" s="40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</row>
    <row r="16" spans="1:81" ht="8.25" customHeight="1" x14ac:dyDescent="0.25">
      <c r="A16" s="40"/>
      <c r="B16" s="40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</row>
    <row r="17" spans="1:81" ht="8.25" customHeight="1" x14ac:dyDescent="0.25">
      <c r="A17" s="40">
        <v>17</v>
      </c>
      <c r="B17" s="40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</row>
    <row r="18" spans="1:81" ht="8.25" customHeight="1" x14ac:dyDescent="0.25">
      <c r="A18" s="40"/>
      <c r="B18" s="40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8.25" customHeight="1" x14ac:dyDescent="0.25">
      <c r="A19" s="40">
        <v>19</v>
      </c>
      <c r="B19" s="40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  <row r="20" spans="1:81" ht="8.25" customHeight="1" x14ac:dyDescent="0.25">
      <c r="A20" s="40"/>
      <c r="B20" s="40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</row>
    <row r="21" spans="1:81" ht="8.25" customHeight="1" x14ac:dyDescent="0.25">
      <c r="A21" s="40">
        <v>21</v>
      </c>
      <c r="B21" s="40"/>
      <c r="C21" s="44" t="s">
        <v>52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58">
        <v>2898064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44"/>
      <c r="BD21" s="44"/>
      <c r="BE21" s="44"/>
      <c r="BF21" s="44"/>
      <c r="BG21" s="44"/>
      <c r="BH21" s="44"/>
    </row>
    <row r="22" spans="1:81" ht="8.25" customHeight="1" x14ac:dyDescent="0.25">
      <c r="A22" s="40"/>
      <c r="B22" s="40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44"/>
      <c r="BD22" s="44"/>
      <c r="BE22" s="44"/>
      <c r="BF22" s="44"/>
      <c r="BG22" s="44"/>
      <c r="BH22" s="44"/>
    </row>
    <row r="23" spans="1:81" ht="8.25" customHeight="1" x14ac:dyDescent="0.25">
      <c r="A23" s="40">
        <v>23</v>
      </c>
      <c r="B23" s="40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44"/>
      <c r="BD23" s="44"/>
      <c r="BE23" s="44"/>
      <c r="BF23" s="44"/>
      <c r="BG23" s="44"/>
      <c r="BH23" s="44"/>
    </row>
    <row r="24" spans="1:81" ht="8.25" customHeight="1" x14ac:dyDescent="0.25">
      <c r="A24" s="40"/>
      <c r="B24" s="40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44"/>
      <c r="BD24" s="44"/>
      <c r="BE24" s="44"/>
      <c r="BF24" s="44"/>
      <c r="BG24" s="44"/>
      <c r="BH24" s="44"/>
    </row>
    <row r="25" spans="1:81" ht="8.25" customHeight="1" x14ac:dyDescent="0.25">
      <c r="A25" s="40">
        <v>25</v>
      </c>
      <c r="B25" s="40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44"/>
      <c r="BD25" s="44"/>
      <c r="BE25" s="44"/>
      <c r="BF25" s="44"/>
      <c r="BG25" s="44"/>
      <c r="BH25" s="44"/>
    </row>
    <row r="26" spans="1:81" ht="8.25" customHeight="1" x14ac:dyDescent="0.25">
      <c r="A26" s="40"/>
      <c r="B26" s="40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</row>
    <row r="27" spans="1:81" ht="8.25" customHeight="1" x14ac:dyDescent="0.25">
      <c r="A27" s="40">
        <v>27</v>
      </c>
      <c r="B27" s="40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</row>
    <row r="28" spans="1:81" ht="8.25" customHeight="1" x14ac:dyDescent="0.25">
      <c r="A28" s="40"/>
      <c r="B28" s="40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</row>
    <row r="29" spans="1:81" ht="8.25" customHeight="1" x14ac:dyDescent="0.25">
      <c r="A29" s="40">
        <v>29</v>
      </c>
      <c r="B29" s="40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</row>
    <row r="30" spans="1:81" ht="8.25" customHeight="1" x14ac:dyDescent="0.25">
      <c r="A30" s="40"/>
      <c r="B30" s="40"/>
      <c r="C30" s="44" t="s">
        <v>53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58">
        <v>250058535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44"/>
      <c r="BD30" s="44"/>
      <c r="BE30" s="44"/>
      <c r="BF30" s="44"/>
      <c r="BG30" s="44"/>
      <c r="BH30" s="44"/>
    </row>
    <row r="31" spans="1:81" ht="8.25" customHeight="1" x14ac:dyDescent="0.25">
      <c r="A31" s="40">
        <v>31</v>
      </c>
      <c r="B31" s="40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44"/>
      <c r="BD31" s="44"/>
      <c r="BE31" s="44"/>
      <c r="BF31" s="44"/>
      <c r="BG31" s="44"/>
      <c r="BH31" s="44"/>
    </row>
    <row r="32" spans="1:81" ht="8.25" customHeight="1" x14ac:dyDescent="0.25">
      <c r="A32" s="40"/>
      <c r="B32" s="40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44"/>
      <c r="BD32" s="44"/>
      <c r="BE32" s="44"/>
      <c r="BF32" s="44"/>
      <c r="BG32" s="44"/>
      <c r="BH32" s="44"/>
      <c r="BI32" s="8"/>
    </row>
    <row r="33" spans="1:61" ht="8.25" customHeight="1" x14ac:dyDescent="0.25">
      <c r="A33" s="40">
        <v>33</v>
      </c>
      <c r="B33" s="40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44"/>
      <c r="BD33" s="44"/>
      <c r="BE33" s="44"/>
      <c r="BF33" s="44"/>
      <c r="BG33" s="44"/>
      <c r="BH33" s="44"/>
      <c r="BI33" s="8"/>
    </row>
    <row r="34" spans="1:61" ht="8.25" customHeight="1" x14ac:dyDescent="0.25">
      <c r="A34" s="40"/>
      <c r="B34" s="40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44"/>
      <c r="BD34" s="44"/>
      <c r="BE34" s="44"/>
      <c r="BF34" s="44"/>
      <c r="BG34" s="44"/>
      <c r="BH34" s="44"/>
      <c r="BI34" s="8"/>
    </row>
    <row r="35" spans="1:61" ht="8.25" customHeight="1" x14ac:dyDescent="0.25">
      <c r="A35" s="40">
        <v>35</v>
      </c>
      <c r="B35" s="40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8"/>
    </row>
    <row r="36" spans="1:61" ht="8.25" customHeight="1" x14ac:dyDescent="0.25">
      <c r="A36" s="40"/>
      <c r="B36" s="40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8"/>
    </row>
    <row r="37" spans="1:61" ht="8.25" customHeight="1" x14ac:dyDescent="0.25">
      <c r="A37" s="40">
        <v>37</v>
      </c>
      <c r="B37" s="40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</row>
    <row r="38" spans="1:61" ht="8.25" customHeight="1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</row>
    <row r="39" spans="1:61" ht="8.25" customHeight="1" x14ac:dyDescent="0.25">
      <c r="A39" s="40">
        <v>39</v>
      </c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</row>
    <row r="40" spans="1:61" ht="8.25" customHeight="1" x14ac:dyDescent="0.25">
      <c r="A40" s="40"/>
      <c r="B40" s="40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</row>
    <row r="41" spans="1:61" ht="8.25" customHeight="1" x14ac:dyDescent="0.25">
      <c r="A41" s="40">
        <v>41</v>
      </c>
      <c r="B41" s="4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</row>
    <row r="42" spans="1:61" ht="8.25" customHeight="1" x14ac:dyDescent="0.25">
      <c r="A42" s="40"/>
      <c r="B42" s="40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7">
        <v>0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4"/>
      <c r="BF42" s="44"/>
      <c r="BG42" s="44"/>
      <c r="BH42" s="44"/>
    </row>
    <row r="43" spans="1:61" ht="8.25" customHeight="1" x14ac:dyDescent="0.25">
      <c r="A43" s="40">
        <v>43</v>
      </c>
      <c r="B43" s="40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4"/>
      <c r="BF43" s="44"/>
      <c r="BG43" s="44"/>
      <c r="BH43" s="44"/>
    </row>
    <row r="44" spans="1:61" ht="8.25" customHeight="1" x14ac:dyDescent="0.25">
      <c r="A44" s="40"/>
      <c r="B44" s="40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4"/>
      <c r="BF44" s="44"/>
      <c r="BG44" s="44"/>
      <c r="BH44" s="44"/>
    </row>
    <row r="45" spans="1:61" ht="8.25" customHeight="1" x14ac:dyDescent="0.25">
      <c r="A45" s="40">
        <v>45</v>
      </c>
      <c r="B45" s="40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4"/>
      <c r="BF45" s="44"/>
      <c r="BG45" s="44"/>
      <c r="BH45" s="44"/>
    </row>
    <row r="46" spans="1:61" ht="8.25" customHeight="1" x14ac:dyDescent="0.25">
      <c r="A46" s="40"/>
      <c r="B46" s="40"/>
      <c r="C46" s="44"/>
      <c r="D46" s="44"/>
      <c r="E46" s="44"/>
      <c r="F46" s="44"/>
      <c r="G46" s="48" t="s">
        <v>5</v>
      </c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7"/>
      <c r="X46" s="47"/>
      <c r="Y46" s="47"/>
      <c r="Z46" s="48">
        <v>50</v>
      </c>
      <c r="AA46" s="48"/>
      <c r="AB46" s="48"/>
      <c r="AC46" s="48"/>
      <c r="AD46" s="48"/>
      <c r="AE46" s="48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</row>
    <row r="47" spans="1:61" ht="8.25" customHeight="1" x14ac:dyDescent="0.25">
      <c r="A47" s="40">
        <v>47</v>
      </c>
      <c r="B47" s="40"/>
      <c r="C47" s="44"/>
      <c r="D47" s="44"/>
      <c r="E47" s="44"/>
      <c r="F47" s="44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7"/>
      <c r="X47" s="47"/>
      <c r="Y47" s="47"/>
      <c r="Z47" s="48"/>
      <c r="AA47" s="48"/>
      <c r="AB47" s="48"/>
      <c r="AC47" s="48"/>
      <c r="AD47" s="48"/>
      <c r="AE47" s="48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</row>
    <row r="48" spans="1:61" ht="8.25" customHeight="1" x14ac:dyDescent="0.25">
      <c r="A48" s="40"/>
      <c r="B48" s="40"/>
      <c r="C48" s="44"/>
      <c r="D48" s="44"/>
      <c r="E48" s="44"/>
      <c r="F48" s="44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7"/>
      <c r="X48" s="47"/>
      <c r="Y48" s="47"/>
      <c r="Z48" s="48"/>
      <c r="AA48" s="48"/>
      <c r="AB48" s="48"/>
      <c r="AC48" s="48"/>
      <c r="AD48" s="48"/>
      <c r="AE48" s="48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</row>
    <row r="49" spans="1:60" ht="8.25" customHeight="1" x14ac:dyDescent="0.25">
      <c r="A49" s="40">
        <v>49</v>
      </c>
      <c r="B49" s="40"/>
      <c r="C49" s="44"/>
      <c r="D49" s="44"/>
      <c r="E49" s="44"/>
      <c r="F49" s="44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7"/>
      <c r="X49" s="47"/>
      <c r="Y49" s="47"/>
      <c r="Z49" s="48"/>
      <c r="AA49" s="48"/>
      <c r="AB49" s="48"/>
      <c r="AC49" s="48"/>
      <c r="AD49" s="48"/>
      <c r="AE49" s="48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</row>
    <row r="50" spans="1:60" ht="8.25" customHeight="1" x14ac:dyDescent="0.25">
      <c r="A50" s="40"/>
      <c r="B50" s="40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>
        <v>2</v>
      </c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4"/>
      <c r="BF50" s="44"/>
      <c r="BG50" s="44"/>
      <c r="BH50" s="44"/>
    </row>
    <row r="51" spans="1:60" ht="8.25" customHeight="1" x14ac:dyDescent="0.25">
      <c r="A51" s="40">
        <v>51</v>
      </c>
      <c r="B51" s="40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4"/>
      <c r="BF51" s="44"/>
      <c r="BG51" s="44"/>
      <c r="BH51" s="44"/>
    </row>
    <row r="52" spans="1:60" ht="8.25" customHeight="1" x14ac:dyDescent="0.25">
      <c r="A52" s="40"/>
      <c r="B52" s="40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4"/>
      <c r="BF52" s="44"/>
      <c r="BG52" s="44"/>
      <c r="BH52" s="44"/>
    </row>
    <row r="53" spans="1:60" ht="8.25" customHeight="1" x14ac:dyDescent="0.25">
      <c r="A53" s="40">
        <v>53</v>
      </c>
      <c r="B53" s="40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4"/>
      <c r="BF53" s="44"/>
      <c r="BG53" s="44"/>
      <c r="BH53" s="44"/>
    </row>
    <row r="54" spans="1:60" ht="8.25" customHeight="1" x14ac:dyDescent="0.25">
      <c r="A54" s="40"/>
      <c r="B54" s="40"/>
      <c r="C54" s="44"/>
      <c r="D54" s="44"/>
      <c r="E54" s="44"/>
      <c r="F54" s="44"/>
      <c r="G54" s="49">
        <f>VLOOKUP(N21,'таблица шкафов'!C4:E300,3)</f>
        <v>2.2000000000000002</v>
      </c>
      <c r="H54" s="49"/>
      <c r="I54" s="49"/>
      <c r="J54" s="49"/>
      <c r="K54" s="49"/>
      <c r="L54" s="49"/>
      <c r="M54" s="49"/>
      <c r="N54" s="49"/>
      <c r="O54" s="47"/>
      <c r="P54" s="47"/>
      <c r="Q54" s="48">
        <v>1</v>
      </c>
      <c r="R54" s="48"/>
      <c r="S54" s="48"/>
      <c r="T54" s="48"/>
      <c r="U54" s="48"/>
      <c r="V54" s="48"/>
      <c r="W54" s="50"/>
      <c r="X54" s="50"/>
      <c r="Y54" s="49">
        <f>VLOOKUP(N21,'таблица шкафов'!C4:E300,3)</f>
        <v>2.2000000000000002</v>
      </c>
      <c r="Z54" s="49"/>
      <c r="AA54" s="49"/>
      <c r="AB54" s="49"/>
      <c r="AC54" s="49"/>
      <c r="AD54" s="49"/>
      <c r="AE54" s="49"/>
      <c r="AF54" s="49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</row>
    <row r="55" spans="1:60" ht="8.25" customHeight="1" x14ac:dyDescent="0.25">
      <c r="A55" s="40">
        <v>55</v>
      </c>
      <c r="B55" s="40"/>
      <c r="C55" s="44"/>
      <c r="D55" s="44"/>
      <c r="E55" s="44"/>
      <c r="F55" s="44"/>
      <c r="G55" s="49"/>
      <c r="H55" s="49"/>
      <c r="I55" s="49"/>
      <c r="J55" s="49"/>
      <c r="K55" s="49"/>
      <c r="L55" s="49"/>
      <c r="M55" s="49"/>
      <c r="N55" s="49"/>
      <c r="O55" s="47"/>
      <c r="P55" s="47"/>
      <c r="Q55" s="48"/>
      <c r="R55" s="48"/>
      <c r="S55" s="48"/>
      <c r="T55" s="48"/>
      <c r="U55" s="48"/>
      <c r="V55" s="48"/>
      <c r="W55" s="50"/>
      <c r="X55" s="50"/>
      <c r="Y55" s="49"/>
      <c r="Z55" s="49"/>
      <c r="AA55" s="49"/>
      <c r="AB55" s="49"/>
      <c r="AC55" s="49"/>
      <c r="AD55" s="49"/>
      <c r="AE55" s="49"/>
      <c r="AF55" s="49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</row>
    <row r="56" spans="1:60" ht="8.25" customHeight="1" x14ac:dyDescent="0.25">
      <c r="A56" s="40"/>
      <c r="B56" s="40"/>
      <c r="C56" s="44"/>
      <c r="D56" s="44"/>
      <c r="E56" s="44"/>
      <c r="F56" s="44"/>
      <c r="G56" s="49"/>
      <c r="H56" s="49"/>
      <c r="I56" s="49"/>
      <c r="J56" s="49"/>
      <c r="K56" s="49"/>
      <c r="L56" s="49"/>
      <c r="M56" s="49"/>
      <c r="N56" s="49"/>
      <c r="O56" s="47"/>
      <c r="P56" s="47"/>
      <c r="Q56" s="48"/>
      <c r="R56" s="48"/>
      <c r="S56" s="48"/>
      <c r="T56" s="48"/>
      <c r="U56" s="48"/>
      <c r="V56" s="48"/>
      <c r="W56" s="50"/>
      <c r="X56" s="50"/>
      <c r="Y56" s="49"/>
      <c r="Z56" s="49"/>
      <c r="AA56" s="49"/>
      <c r="AB56" s="49"/>
      <c r="AC56" s="49"/>
      <c r="AD56" s="49"/>
      <c r="AE56" s="49"/>
      <c r="AF56" s="49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</row>
    <row r="57" spans="1:60" ht="8.25" customHeight="1" x14ac:dyDescent="0.25">
      <c r="A57" s="40">
        <v>57</v>
      </c>
      <c r="B57" s="40"/>
      <c r="C57" s="44"/>
      <c r="D57" s="44"/>
      <c r="E57" s="44"/>
      <c r="F57" s="44"/>
      <c r="G57" s="49"/>
      <c r="H57" s="49"/>
      <c r="I57" s="49"/>
      <c r="J57" s="49"/>
      <c r="K57" s="49"/>
      <c r="L57" s="49"/>
      <c r="M57" s="49"/>
      <c r="N57" s="49"/>
      <c r="O57" s="47"/>
      <c r="P57" s="47"/>
      <c r="Q57" s="48"/>
      <c r="R57" s="48"/>
      <c r="S57" s="48"/>
      <c r="T57" s="48"/>
      <c r="U57" s="48"/>
      <c r="V57" s="48"/>
      <c r="W57" s="50"/>
      <c r="X57" s="50"/>
      <c r="Y57" s="49"/>
      <c r="Z57" s="49"/>
      <c r="AA57" s="49"/>
      <c r="AB57" s="49"/>
      <c r="AC57" s="49"/>
      <c r="AD57" s="49"/>
      <c r="AE57" s="49"/>
      <c r="AF57" s="49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</row>
    <row r="58" spans="1:60" ht="8.25" customHeight="1" x14ac:dyDescent="0.25">
      <c r="A58" s="40"/>
      <c r="B58" s="40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7">
        <v>1</v>
      </c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4"/>
      <c r="BF58" s="44"/>
      <c r="BG58" s="44"/>
      <c r="BH58" s="44"/>
    </row>
    <row r="59" spans="1:60" ht="8.25" customHeight="1" x14ac:dyDescent="0.25">
      <c r="A59" s="40">
        <v>59</v>
      </c>
      <c r="B59" s="40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4"/>
      <c r="BF59" s="44"/>
      <c r="BG59" s="44"/>
      <c r="BH59" s="44"/>
    </row>
    <row r="60" spans="1:60" ht="8.25" customHeight="1" x14ac:dyDescent="0.25">
      <c r="A60" s="40"/>
      <c r="B60" s="40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4"/>
      <c r="BF60" s="44"/>
      <c r="BG60" s="44"/>
      <c r="BH60" s="44"/>
    </row>
    <row r="61" spans="1:60" ht="8.25" customHeight="1" x14ac:dyDescent="0.25">
      <c r="A61" s="40">
        <v>61</v>
      </c>
      <c r="B61" s="40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4"/>
      <c r="BF61" s="44"/>
      <c r="BG61" s="44"/>
      <c r="BH61" s="44"/>
    </row>
    <row r="62" spans="1:60" ht="8.25" customHeight="1" x14ac:dyDescent="0.25">
      <c r="A62" s="40"/>
      <c r="B62" s="40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</row>
    <row r="63" spans="1:60" ht="8.25" customHeight="1" x14ac:dyDescent="0.25">
      <c r="A63" s="40">
        <v>63</v>
      </c>
      <c r="B63" s="40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</row>
    <row r="64" spans="1:60" ht="8.25" customHeight="1" x14ac:dyDescent="0.25">
      <c r="A64" s="40"/>
      <c r="B64" s="40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</row>
    <row r="65" spans="1:60" ht="8.25" customHeight="1" x14ac:dyDescent="0.25">
      <c r="A65" s="40">
        <v>65</v>
      </c>
      <c r="B65" s="40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</row>
    <row r="66" spans="1:60" ht="8.25" customHeight="1" x14ac:dyDescent="0.25">
      <c r="A66" s="40"/>
      <c r="B66" s="40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</row>
    <row r="67" spans="1:60" ht="8.25" customHeight="1" x14ac:dyDescent="0.25">
      <c r="A67" s="40">
        <v>67</v>
      </c>
      <c r="B67" s="40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</row>
    <row r="68" spans="1:60" ht="8.25" customHeight="1" x14ac:dyDescent="0.25">
      <c r="A68" s="40"/>
      <c r="B68" s="40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</row>
    <row r="69" spans="1:60" ht="8.25" customHeight="1" x14ac:dyDescent="0.25">
      <c r="A69" s="40">
        <v>69</v>
      </c>
      <c r="B69" s="40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</row>
    <row r="70" spans="1:60" ht="8.25" customHeight="1" x14ac:dyDescent="0.25">
      <c r="A70" s="40"/>
      <c r="B70" s="40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</row>
    <row r="71" spans="1:60" ht="8.25" customHeight="1" x14ac:dyDescent="0.25">
      <c r="A71" s="40">
        <v>71</v>
      </c>
      <c r="B71" s="40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</row>
    <row r="72" spans="1:60" ht="8.25" customHeight="1" x14ac:dyDescent="0.25">
      <c r="A72" s="40"/>
      <c r="B72" s="40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</row>
    <row r="73" spans="1:60" ht="8.25" customHeight="1" x14ac:dyDescent="0.25">
      <c r="A73" s="40">
        <v>73</v>
      </c>
      <c r="B73" s="40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6" t="s">
        <v>8</v>
      </c>
      <c r="BC73" s="46"/>
      <c r="BD73" s="44"/>
      <c r="BE73" s="44"/>
      <c r="BF73" s="46" t="s">
        <v>8</v>
      </c>
      <c r="BG73" s="46"/>
      <c r="BH73" s="44"/>
    </row>
    <row r="74" spans="1:60" ht="8.25" customHeight="1" x14ac:dyDescent="0.25">
      <c r="A74" s="40"/>
      <c r="B74" s="40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6"/>
      <c r="BC74" s="46"/>
      <c r="BD74" s="44"/>
      <c r="BE74" s="44"/>
      <c r="BF74" s="46"/>
      <c r="BG74" s="46"/>
      <c r="BH74" s="44"/>
    </row>
    <row r="75" spans="1:60" ht="8.25" customHeight="1" x14ac:dyDescent="0.25">
      <c r="A75" s="40">
        <v>75</v>
      </c>
      <c r="B75" s="40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</row>
    <row r="76" spans="1:60" ht="8.25" customHeight="1" x14ac:dyDescent="0.25">
      <c r="A76" s="40"/>
      <c r="B76" s="40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</row>
    <row r="77" spans="1:60" ht="8.25" customHeight="1" x14ac:dyDescent="0.25">
      <c r="A77" s="40">
        <v>77</v>
      </c>
      <c r="B77" s="40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</row>
    <row r="78" spans="1:60" ht="8.25" customHeight="1" x14ac:dyDescent="0.25">
      <c r="A78" s="40"/>
      <c r="B78" s="40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</row>
    <row r="79" spans="1:60" ht="8.25" customHeight="1" x14ac:dyDescent="0.25">
      <c r="A79" s="40">
        <v>79</v>
      </c>
      <c r="B79" s="40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</row>
    <row r="80" spans="1:60" ht="8.25" customHeight="1" x14ac:dyDescent="0.25">
      <c r="A80" s="40"/>
      <c r="B80" s="40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</row>
    <row r="81" spans="1:60" ht="8.25" customHeight="1" x14ac:dyDescent="0.25">
      <c r="A81" s="40">
        <v>81</v>
      </c>
      <c r="B81" s="40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</row>
    <row r="82" spans="1:60" ht="8.25" customHeight="1" x14ac:dyDescent="0.25">
      <c r="A82" s="40"/>
      <c r="B82" s="40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</row>
    <row r="83" spans="1:60" ht="8.25" customHeight="1" x14ac:dyDescent="0.25">
      <c r="A83" s="40">
        <v>83</v>
      </c>
      <c r="B83" s="40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</row>
    <row r="84" spans="1:60" ht="8.25" customHeight="1" x14ac:dyDescent="0.25">
      <c r="A84" s="40"/>
      <c r="B84" s="40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</row>
    <row r="85" spans="1:60" ht="8.25" customHeight="1" x14ac:dyDescent="0.25">
      <c r="A85" s="40">
        <v>85</v>
      </c>
      <c r="B85" s="40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</row>
    <row r="86" spans="1:60" ht="8.25" customHeight="1" x14ac:dyDescent="0.25">
      <c r="A86" s="40"/>
      <c r="B86" s="40"/>
      <c r="C86" s="59" t="s">
        <v>54</v>
      </c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41">
        <f ca="1" xml:space="preserve"> TODAY()</f>
        <v>43021</v>
      </c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AS86" s="45"/>
      <c r="AT86" s="45"/>
      <c r="AU86" s="45"/>
      <c r="AV86" s="42" t="s">
        <v>55</v>
      </c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</row>
    <row r="87" spans="1:60" ht="8.25" customHeight="1" x14ac:dyDescent="0.25">
      <c r="A87" s="40">
        <v>87</v>
      </c>
      <c r="B87" s="40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5"/>
      <c r="AS87" s="45"/>
      <c r="AT87" s="45"/>
      <c r="AU87" s="45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</row>
    <row r="88" spans="1:60" ht="8.25" customHeight="1" x14ac:dyDescent="0.25">
      <c r="A88" s="40"/>
      <c r="B88" s="40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AS88" s="45"/>
      <c r="AT88" s="45"/>
      <c r="AU88" s="45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</row>
    <row r="89" spans="1:60" ht="8.25" customHeight="1" x14ac:dyDescent="0.25">
      <c r="A89" s="40">
        <v>89</v>
      </c>
      <c r="B89" s="40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45"/>
      <c r="AS89" s="45"/>
      <c r="AT89" s="45"/>
      <c r="AU89" s="45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</row>
    <row r="90" spans="1:60" ht="8.25" customHeight="1" x14ac:dyDescent="0.25">
      <c r="A90" s="40"/>
      <c r="B90" s="40"/>
    </row>
    <row r="91" spans="1:60" ht="8.25" customHeight="1" x14ac:dyDescent="0.25">
      <c r="A91" s="40">
        <v>91</v>
      </c>
      <c r="B91" s="40"/>
    </row>
    <row r="92" spans="1:60" ht="8.25" customHeight="1" x14ac:dyDescent="0.25">
      <c r="A92" s="40"/>
      <c r="B92" s="40"/>
    </row>
  </sheetData>
  <sheetProtection selectLockedCells="1"/>
  <mergeCells count="119">
    <mergeCell ref="O54:P57"/>
    <mergeCell ref="W54:X57"/>
    <mergeCell ref="AG54:BH57"/>
    <mergeCell ref="BE58:BH61"/>
    <mergeCell ref="C58:AP61"/>
    <mergeCell ref="BF73:BG74"/>
    <mergeCell ref="BA1:BB2"/>
    <mergeCell ref="BC1:BD2"/>
    <mergeCell ref="K1:L2"/>
    <mergeCell ref="M1:N2"/>
    <mergeCell ref="O1:P2"/>
    <mergeCell ref="Q1:R2"/>
    <mergeCell ref="S1:T2"/>
    <mergeCell ref="U1:V2"/>
    <mergeCell ref="AW1:AX2"/>
    <mergeCell ref="AY1:AZ2"/>
    <mergeCell ref="W1:X2"/>
    <mergeCell ref="A3:B4"/>
    <mergeCell ref="A5:B6"/>
    <mergeCell ref="A7:B8"/>
    <mergeCell ref="A9:B10"/>
    <mergeCell ref="A11:B12"/>
    <mergeCell ref="BE50:BH53"/>
    <mergeCell ref="C30:M34"/>
    <mergeCell ref="BC30:BH34"/>
    <mergeCell ref="C35:BH41"/>
    <mergeCell ref="C42:AP45"/>
    <mergeCell ref="BE42:BH45"/>
    <mergeCell ref="A15:B16"/>
    <mergeCell ref="C3:BH11"/>
    <mergeCell ref="C12:M16"/>
    <mergeCell ref="N12:BH16"/>
    <mergeCell ref="A13:B14"/>
    <mergeCell ref="A35:B36"/>
    <mergeCell ref="A17:B18"/>
    <mergeCell ref="A19:B20"/>
    <mergeCell ref="A21:B22"/>
    <mergeCell ref="N21:BB25"/>
    <mergeCell ref="A23:B24"/>
    <mergeCell ref="A25:B26"/>
    <mergeCell ref="A27:B28"/>
    <mergeCell ref="A1:B2"/>
    <mergeCell ref="C1:D2"/>
    <mergeCell ref="BE1:BF2"/>
    <mergeCell ref="BG1:BH2"/>
    <mergeCell ref="AK1:AL2"/>
    <mergeCell ref="AM1:AN2"/>
    <mergeCell ref="AO1:AP2"/>
    <mergeCell ref="AQ1:AR2"/>
    <mergeCell ref="AS1:AT2"/>
    <mergeCell ref="AU1:AV2"/>
    <mergeCell ref="Y1:Z2"/>
    <mergeCell ref="AA1:AB2"/>
    <mergeCell ref="AC1:AD2"/>
    <mergeCell ref="AE1:AF2"/>
    <mergeCell ref="AG1:AH2"/>
    <mergeCell ref="AI1:AJ2"/>
    <mergeCell ref="E1:F2"/>
    <mergeCell ref="G1:H2"/>
    <mergeCell ref="I1:J2"/>
    <mergeCell ref="A29:B30"/>
    <mergeCell ref="N30:BB34"/>
    <mergeCell ref="A31:B32"/>
    <mergeCell ref="A33:B34"/>
    <mergeCell ref="C17:BH20"/>
    <mergeCell ref="C21:M25"/>
    <mergeCell ref="BC21:BH25"/>
    <mergeCell ref="C26:BH29"/>
    <mergeCell ref="A37:B38"/>
    <mergeCell ref="A39:B40"/>
    <mergeCell ref="A41:B42"/>
    <mergeCell ref="AQ42:BD45"/>
    <mergeCell ref="A43:B44"/>
    <mergeCell ref="A45:B46"/>
    <mergeCell ref="G46:V49"/>
    <mergeCell ref="Z46:AE49"/>
    <mergeCell ref="A47:B48"/>
    <mergeCell ref="A49:B50"/>
    <mergeCell ref="AQ50:BD53"/>
    <mergeCell ref="A51:B52"/>
    <mergeCell ref="A53:B54"/>
    <mergeCell ref="G54:N57"/>
    <mergeCell ref="Q54:V57"/>
    <mergeCell ref="Y54:AF57"/>
    <mergeCell ref="A55:B56"/>
    <mergeCell ref="A57:B58"/>
    <mergeCell ref="AQ58:BD61"/>
    <mergeCell ref="A59:B60"/>
    <mergeCell ref="C50:AP53"/>
    <mergeCell ref="C46:F49"/>
    <mergeCell ref="W46:Y49"/>
    <mergeCell ref="AF46:BH49"/>
    <mergeCell ref="C54:F57"/>
    <mergeCell ref="A77:B78"/>
    <mergeCell ref="A61:B62"/>
    <mergeCell ref="A63:B64"/>
    <mergeCell ref="A65:B66"/>
    <mergeCell ref="A67:B68"/>
    <mergeCell ref="A69:B70"/>
    <mergeCell ref="A71:B72"/>
    <mergeCell ref="A73:B74"/>
    <mergeCell ref="BB73:BC74"/>
    <mergeCell ref="A75:B76"/>
    <mergeCell ref="C75:BH85"/>
    <mergeCell ref="C62:BH72"/>
    <mergeCell ref="C73:BA74"/>
    <mergeCell ref="BD73:BE74"/>
    <mergeCell ref="BH73:BH74"/>
    <mergeCell ref="A89:B90"/>
    <mergeCell ref="A91:B92"/>
    <mergeCell ref="A79:B80"/>
    <mergeCell ref="A81:B82"/>
    <mergeCell ref="A83:B84"/>
    <mergeCell ref="A85:B86"/>
    <mergeCell ref="AF86:AQ88"/>
    <mergeCell ref="A87:B88"/>
    <mergeCell ref="AV86:BH89"/>
    <mergeCell ref="C86:AE89"/>
    <mergeCell ref="AR86:AU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"/>
  <sheetViews>
    <sheetView tabSelected="1" zoomScale="90" zoomScaleNormal="90" workbookViewId="0">
      <selection activeCell="F16" sqref="F16"/>
    </sheetView>
  </sheetViews>
  <sheetFormatPr defaultRowHeight="15" x14ac:dyDescent="0.25"/>
  <cols>
    <col min="1" max="1" width="2.5703125" style="11" customWidth="1"/>
    <col min="2" max="2" width="6.42578125" style="20" customWidth="1"/>
    <col min="3" max="3" width="16.140625" style="12" customWidth="1"/>
    <col min="4" max="4" width="15" style="15" customWidth="1"/>
    <col min="5" max="5" width="12.28515625" style="15" customWidth="1"/>
    <col min="6" max="6" width="13.5703125" style="15" customWidth="1"/>
    <col min="7" max="7" width="9.140625" style="15"/>
    <col min="8" max="8" width="9" style="16" customWidth="1"/>
    <col min="9" max="9" width="14.5703125" style="21" customWidth="1"/>
    <col min="10" max="10" width="24.42578125" style="15" customWidth="1"/>
    <col min="11" max="16384" width="9.140625" style="16"/>
  </cols>
  <sheetData>
    <row r="1" spans="1:10" ht="15.75" customHeight="1" thickTop="1" x14ac:dyDescent="0.25">
      <c r="C1" s="26">
        <f ca="1">TODAY()</f>
        <v>43021</v>
      </c>
      <c r="E1" s="13"/>
      <c r="F1" s="14"/>
    </row>
    <row r="2" spans="1:10" s="19" customFormat="1" ht="15" customHeight="1" x14ac:dyDescent="0.25">
      <c r="A2" s="17"/>
      <c r="B2" s="37"/>
      <c r="C2" s="17"/>
      <c r="D2" s="18"/>
      <c r="E2" s="22"/>
      <c r="F2" s="22"/>
      <c r="G2" s="22"/>
      <c r="H2" s="23"/>
      <c r="I2" s="24"/>
      <c r="J2" s="17"/>
    </row>
    <row r="3" spans="1:10" x14ac:dyDescent="0.25">
      <c r="C3" s="12">
        <v>43013</v>
      </c>
      <c r="D3" s="15">
        <v>250058301</v>
      </c>
      <c r="E3" s="15">
        <v>2898905</v>
      </c>
      <c r="F3" s="15" t="s">
        <v>46</v>
      </c>
      <c r="G3" s="15">
        <v>341</v>
      </c>
      <c r="H3" s="17" t="e">
        <f>VLOOKUP(E3,'таблица шкафов'!$C$4:$E$34,3,0)</f>
        <v>#N/A</v>
      </c>
      <c r="I3" s="15" t="s">
        <v>55</v>
      </c>
    </row>
    <row r="4" spans="1:10" x14ac:dyDescent="0.25">
      <c r="C4" s="12">
        <v>43013</v>
      </c>
      <c r="D4" s="15">
        <v>250058302</v>
      </c>
      <c r="E4" s="15">
        <v>2898067</v>
      </c>
      <c r="F4" s="15" t="s">
        <v>47</v>
      </c>
      <c r="G4" s="15">
        <v>341</v>
      </c>
      <c r="H4" s="17">
        <f>VLOOKUP(E4,'таблица шкафов'!$C$4:$E$34,3,0)</f>
        <v>5.5</v>
      </c>
      <c r="I4" s="15" t="s">
        <v>55</v>
      </c>
    </row>
    <row r="5" spans="1:10" x14ac:dyDescent="0.25">
      <c r="C5" s="12">
        <v>43017</v>
      </c>
      <c r="D5" s="15">
        <v>250057631</v>
      </c>
      <c r="E5" s="15">
        <v>2898070</v>
      </c>
      <c r="F5" s="15" t="s">
        <v>48</v>
      </c>
      <c r="G5" s="15">
        <v>341</v>
      </c>
      <c r="H5" s="17">
        <f>VLOOKUP(E5,'таблица шкафов'!$C$4:$E$34,3,0)</f>
        <v>15</v>
      </c>
      <c r="I5" s="15" t="s">
        <v>55</v>
      </c>
    </row>
    <row r="6" spans="1:10" x14ac:dyDescent="0.25">
      <c r="C6" s="12">
        <v>43017</v>
      </c>
      <c r="D6" s="15">
        <v>250058355</v>
      </c>
      <c r="E6" s="15">
        <v>2898070</v>
      </c>
      <c r="F6" s="15" t="s">
        <v>49</v>
      </c>
      <c r="G6" s="15">
        <v>341</v>
      </c>
      <c r="H6" s="17">
        <f>VLOOKUP(E6,'таблица шкафов'!$C$4:$E$34,3,0)</f>
        <v>15</v>
      </c>
      <c r="I6" s="15" t="s">
        <v>56</v>
      </c>
    </row>
    <row r="7" spans="1:10" x14ac:dyDescent="0.25">
      <c r="C7" s="12">
        <v>43018</v>
      </c>
      <c r="D7" s="15">
        <v>250058534</v>
      </c>
      <c r="E7" s="15">
        <v>2898063</v>
      </c>
      <c r="F7" s="15" t="s">
        <v>50</v>
      </c>
      <c r="G7" s="15">
        <v>341</v>
      </c>
      <c r="H7" s="17">
        <f>VLOOKUP(E7,'таблица шкафов'!$C$4:$E$34,3,0)</f>
        <v>1.5</v>
      </c>
      <c r="I7" s="15" t="s">
        <v>57</v>
      </c>
    </row>
    <row r="8" spans="1:10" x14ac:dyDescent="0.25">
      <c r="C8" s="12">
        <v>43021</v>
      </c>
      <c r="D8" s="15">
        <v>250058535</v>
      </c>
      <c r="E8" s="15">
        <v>2898064</v>
      </c>
      <c r="F8" s="15" t="s">
        <v>51</v>
      </c>
      <c r="G8" s="15">
        <v>341</v>
      </c>
      <c r="H8" s="17">
        <f>VLOOKUP(E8,'таблица шкафов'!$C$4:$E$34,3,0)</f>
        <v>2.2000000000000002</v>
      </c>
      <c r="I8" s="15" t="s">
        <v>55</v>
      </c>
    </row>
  </sheetData>
  <sortState ref="D241:D244">
    <sortCondition ref="D241"/>
  </sortState>
  <conditionalFormatting sqref="H2:H8">
    <cfRule type="cellIs" dxfId="5" priority="34" operator="equal">
      <formula>$H$2</formula>
    </cfRule>
  </conditionalFormatting>
  <conditionalFormatting sqref="C3:C361 I9:I174">
    <cfRule type="cellIs" dxfId="4" priority="32" operator="equal">
      <formula>$C$1</formula>
    </cfRule>
  </conditionalFormatting>
  <conditionalFormatting sqref="D1:D1048576">
    <cfRule type="duplicateValues" dxfId="3" priority="54"/>
  </conditionalFormatting>
  <conditionalFormatting sqref="F1:F1048576">
    <cfRule type="duplicateValues" dxfId="2" priority="57"/>
  </conditionalFormatting>
  <conditionalFormatting sqref="D1:D1048576">
    <cfRule type="duplicateValues" dxfId="1" priority="60"/>
  </conditionalFormatting>
  <conditionalFormatting sqref="F1:F1048576">
    <cfRule type="duplicateValues" dxfId="0" priority="6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P142"/>
  <sheetViews>
    <sheetView topLeftCell="A10" workbookViewId="0">
      <selection activeCell="D2" sqref="D2:D3"/>
    </sheetView>
  </sheetViews>
  <sheetFormatPr defaultRowHeight="16.5" customHeight="1" x14ac:dyDescent="0.25"/>
  <cols>
    <col min="1" max="1" width="3.7109375" style="1" customWidth="1"/>
    <col min="2" max="2" width="5.28515625" style="1" customWidth="1"/>
    <col min="3" max="3" width="12.28515625" style="1" bestFit="1" customWidth="1"/>
    <col min="4" max="4" width="39.28515625" style="1" customWidth="1"/>
    <col min="5" max="5" width="9.140625" style="1"/>
    <col min="6" max="6" width="14.42578125" style="1" customWidth="1"/>
    <col min="7" max="7" width="0.140625" customWidth="1"/>
    <col min="8" max="8" width="5.85546875" hidden="1" customWidth="1"/>
    <col min="9" max="9" width="9.140625" hidden="1" customWidth="1"/>
    <col min="10" max="11" width="6.28515625" style="1" customWidth="1"/>
    <col min="12" max="12" width="5.5703125" style="1" customWidth="1"/>
    <col min="13" max="16384" width="9.140625" style="1"/>
  </cols>
  <sheetData>
    <row r="1" spans="2:12" ht="16.5" customHeight="1" x14ac:dyDescent="0.25">
      <c r="F1" s="2"/>
    </row>
    <row r="2" spans="2:12" ht="16.5" customHeight="1" x14ac:dyDescent="0.25">
      <c r="B2" s="3"/>
      <c r="C2" s="53">
        <v>2898068</v>
      </c>
      <c r="D2" s="52" t="str">
        <f>VLOOKUP(C2,C4:E34,2,)</f>
        <v>SK-FFS/2-7,5(18A)/J-6,3A/V-3~1,0A</v>
      </c>
      <c r="E2" s="52">
        <f>VLOOKUP(C2,C4:E34,3,)</f>
        <v>7.5</v>
      </c>
      <c r="F2" s="56"/>
      <c r="G2" s="54"/>
      <c r="H2" s="55"/>
      <c r="J2" s="3"/>
      <c r="K2" s="3"/>
    </row>
    <row r="3" spans="2:12" ht="16.5" customHeight="1" x14ac:dyDescent="0.25">
      <c r="B3" s="3"/>
      <c r="C3" s="53"/>
      <c r="D3" s="52"/>
      <c r="E3" s="52"/>
      <c r="F3" s="57"/>
      <c r="G3" s="54"/>
      <c r="H3" s="55"/>
      <c r="J3" s="3">
        <v>2016</v>
      </c>
      <c r="K3" s="3">
        <v>2017</v>
      </c>
      <c r="L3" s="3">
        <v>2018</v>
      </c>
    </row>
    <row r="4" spans="2:12" ht="16.5" customHeight="1" x14ac:dyDescent="0.25">
      <c r="B4" s="3">
        <v>1</v>
      </c>
      <c r="C4" s="3">
        <v>2898062</v>
      </c>
      <c r="D4" s="4" t="s">
        <v>4</v>
      </c>
      <c r="E4" s="3">
        <v>0.75</v>
      </c>
      <c r="F4" s="3">
        <v>2798123</v>
      </c>
      <c r="J4" s="3" t="e">
        <f>COUNTIF(учёт!#REF!,C4)</f>
        <v>#REF!</v>
      </c>
      <c r="K4" s="3">
        <f>COUNTIF(учёт!$E$3:$E$73,C4)</f>
        <v>0</v>
      </c>
      <c r="L4" s="27" t="e">
        <f>COUNTIF(учёт!#REF!,C4)</f>
        <v>#REF!</v>
      </c>
    </row>
    <row r="5" spans="2:12" ht="16.5" customHeight="1" x14ac:dyDescent="0.25">
      <c r="B5" s="3">
        <v>2</v>
      </c>
      <c r="C5" s="4">
        <v>2898063</v>
      </c>
      <c r="D5" s="4" t="s">
        <v>3</v>
      </c>
      <c r="E5" s="3">
        <v>1.5</v>
      </c>
      <c r="F5" s="3">
        <v>2798124</v>
      </c>
      <c r="J5" s="3" t="e">
        <f>COUNTIF(учёт!#REF!,C5)</f>
        <v>#REF!</v>
      </c>
      <c r="K5" s="38">
        <f>COUNTIF(учёт!$E$3:$E$73,C5)</f>
        <v>1</v>
      </c>
      <c r="L5" s="27" t="e">
        <f>COUNTIF(учёт!#REF!,C5)</f>
        <v>#REF!</v>
      </c>
    </row>
    <row r="6" spans="2:12" ht="16.5" customHeight="1" x14ac:dyDescent="0.25">
      <c r="B6" s="3">
        <v>3</v>
      </c>
      <c r="C6" s="4">
        <v>2898064</v>
      </c>
      <c r="D6" s="4" t="s">
        <v>14</v>
      </c>
      <c r="E6" s="3">
        <v>2.2000000000000002</v>
      </c>
      <c r="F6" s="3">
        <v>2798125</v>
      </c>
      <c r="J6" s="3" t="e">
        <f>COUNTIF(учёт!#REF!,C6)</f>
        <v>#REF!</v>
      </c>
      <c r="K6" s="38">
        <f>COUNTIF(учёт!$E$3:$E$73,C6)</f>
        <v>1</v>
      </c>
      <c r="L6" s="27" t="e">
        <f>COUNTIF(учёт!#REF!,C6)</f>
        <v>#REF!</v>
      </c>
    </row>
    <row r="7" spans="2:12" ht="16.5" customHeight="1" x14ac:dyDescent="0.25">
      <c r="B7" s="3">
        <v>4</v>
      </c>
      <c r="C7" s="4">
        <v>2898065</v>
      </c>
      <c r="D7" s="4" t="s">
        <v>0</v>
      </c>
      <c r="E7" s="3">
        <v>3</v>
      </c>
      <c r="F7" s="3">
        <v>2798126</v>
      </c>
      <c r="J7" s="3" t="e">
        <f>COUNTIF(учёт!#REF!,C7)</f>
        <v>#REF!</v>
      </c>
      <c r="K7" s="38">
        <f>COUNTIF(учёт!$E$3:$E$73,C7)</f>
        <v>0</v>
      </c>
      <c r="L7" s="27" t="e">
        <f>COUNTIF(учёт!#REF!,C7)</f>
        <v>#REF!</v>
      </c>
    </row>
    <row r="8" spans="2:12" ht="16.5" customHeight="1" x14ac:dyDescent="0.25">
      <c r="B8" s="3">
        <v>5</v>
      </c>
      <c r="C8" s="3">
        <v>2898066</v>
      </c>
      <c r="D8" s="4" t="s">
        <v>6</v>
      </c>
      <c r="E8" s="3">
        <v>4</v>
      </c>
      <c r="F8" s="3">
        <v>2798127</v>
      </c>
      <c r="J8" s="3" t="e">
        <f>COUNTIF(учёт!#REF!,C8)</f>
        <v>#REF!</v>
      </c>
      <c r="K8" s="38">
        <f>COUNTIF(учёт!$E$3:$E$73,C8)</f>
        <v>0</v>
      </c>
      <c r="L8" s="27" t="e">
        <f>COUNTIF(учёт!#REF!,C8)</f>
        <v>#REF!</v>
      </c>
    </row>
    <row r="9" spans="2:12" ht="16.5" customHeight="1" x14ac:dyDescent="0.25">
      <c r="B9" s="3">
        <v>6</v>
      </c>
      <c r="C9" s="3">
        <v>2898067</v>
      </c>
      <c r="D9" s="4" t="s">
        <v>15</v>
      </c>
      <c r="E9" s="3">
        <v>5.5</v>
      </c>
      <c r="F9" s="3">
        <v>2798128</v>
      </c>
      <c r="J9" s="3" t="e">
        <f>COUNTIF(учёт!#REF!,C9)</f>
        <v>#REF!</v>
      </c>
      <c r="K9" s="38">
        <f>COUNTIF(учёт!$E$3:$E$73,C9)</f>
        <v>1</v>
      </c>
      <c r="L9" s="27" t="e">
        <f>COUNTIF(учёт!#REF!,C9)</f>
        <v>#REF!</v>
      </c>
    </row>
    <row r="10" spans="2:12" ht="16.5" customHeight="1" x14ac:dyDescent="0.25">
      <c r="B10" s="3">
        <v>7</v>
      </c>
      <c r="C10" s="3">
        <v>2898068</v>
      </c>
      <c r="D10" s="4" t="s">
        <v>10</v>
      </c>
      <c r="E10" s="3">
        <v>7.5</v>
      </c>
      <c r="F10" s="3">
        <v>2798129</v>
      </c>
      <c r="J10" s="3" t="e">
        <f>COUNTIF(учёт!#REF!,C10)</f>
        <v>#REF!</v>
      </c>
      <c r="K10" s="38">
        <f>COUNTIF(учёт!$E$3:$E$73,C10)</f>
        <v>0</v>
      </c>
      <c r="L10" s="27" t="e">
        <f>COUNTIF(учёт!#REF!,C10)</f>
        <v>#REF!</v>
      </c>
    </row>
    <row r="11" spans="2:12" ht="16.5" customHeight="1" x14ac:dyDescent="0.25">
      <c r="B11" s="3">
        <v>8</v>
      </c>
      <c r="C11" s="3">
        <v>2898069</v>
      </c>
      <c r="D11" s="4" t="s">
        <v>11</v>
      </c>
      <c r="E11" s="3">
        <v>11</v>
      </c>
      <c r="F11" s="3">
        <v>2798130</v>
      </c>
      <c r="G11" t="s">
        <v>29</v>
      </c>
      <c r="H11" t="s">
        <v>31</v>
      </c>
      <c r="I11" t="s">
        <v>30</v>
      </c>
      <c r="J11" s="3" t="e">
        <f>COUNTIF(учёт!#REF!,C11)</f>
        <v>#REF!</v>
      </c>
      <c r="K11" s="38">
        <f>COUNTIF(учёт!$E$3:$E$73,C11)</f>
        <v>0</v>
      </c>
      <c r="L11" s="27" t="e">
        <f>COUNTIF(учёт!#REF!,C11)</f>
        <v>#REF!</v>
      </c>
    </row>
    <row r="12" spans="2:12" ht="16.5" customHeight="1" x14ac:dyDescent="0.25">
      <c r="B12" s="3">
        <v>9</v>
      </c>
      <c r="C12" s="4">
        <v>2898070</v>
      </c>
      <c r="D12" s="4" t="s">
        <v>7</v>
      </c>
      <c r="E12" s="3">
        <v>15</v>
      </c>
      <c r="F12" s="3">
        <v>2798131</v>
      </c>
      <c r="J12" s="3" t="e">
        <f>COUNTIF(учёт!#REF!,C12)</f>
        <v>#REF!</v>
      </c>
      <c r="K12" s="38">
        <f>COUNTIF(учёт!$E$3:$E$73,C12)</f>
        <v>2</v>
      </c>
      <c r="L12" s="27" t="e">
        <f>COUNTIF(учёт!#REF!,C12)</f>
        <v>#REF!</v>
      </c>
    </row>
    <row r="13" spans="2:12" ht="16.5" customHeight="1" x14ac:dyDescent="0.25">
      <c r="B13" s="3">
        <v>10</v>
      </c>
      <c r="C13" s="4">
        <v>2898071</v>
      </c>
      <c r="D13" s="4" t="s">
        <v>17</v>
      </c>
      <c r="E13" s="3">
        <v>18</v>
      </c>
      <c r="F13" s="3">
        <v>2798132</v>
      </c>
      <c r="J13" s="3" t="e">
        <f>COUNTIF(учёт!#REF!,C13)</f>
        <v>#REF!</v>
      </c>
      <c r="K13" s="38">
        <f>COUNTIF(учёт!$E$3:$E$73,C13)</f>
        <v>0</v>
      </c>
      <c r="L13" s="27" t="e">
        <f>COUNTIF(учёт!#REF!,C13)</f>
        <v>#REF!</v>
      </c>
    </row>
    <row r="14" spans="2:12" ht="16.5" customHeight="1" x14ac:dyDescent="0.25">
      <c r="B14" s="3">
        <v>11</v>
      </c>
      <c r="C14" s="4">
        <v>2898072</v>
      </c>
      <c r="D14" s="4" t="s">
        <v>2</v>
      </c>
      <c r="E14" s="3">
        <v>22</v>
      </c>
      <c r="F14" s="3">
        <v>2798133</v>
      </c>
      <c r="J14" s="3" t="e">
        <f>COUNTIF(учёт!#REF!,C14)</f>
        <v>#REF!</v>
      </c>
      <c r="K14" s="38">
        <f>COUNTIF(учёт!$E$3:$E$73,C14)</f>
        <v>0</v>
      </c>
      <c r="L14" s="27" t="e">
        <f>COUNTIF(учёт!#REF!,C14)</f>
        <v>#REF!</v>
      </c>
    </row>
    <row r="15" spans="2:12" ht="16.5" customHeight="1" x14ac:dyDescent="0.25">
      <c r="B15" s="3">
        <v>12</v>
      </c>
      <c r="C15" s="4">
        <v>2898073</v>
      </c>
      <c r="D15" s="4" t="s">
        <v>12</v>
      </c>
      <c r="E15" s="3">
        <v>30</v>
      </c>
      <c r="F15" s="3">
        <v>2798134</v>
      </c>
      <c r="J15" s="3" t="e">
        <f>COUNTIF(учёт!#REF!,C15)</f>
        <v>#REF!</v>
      </c>
      <c r="K15" s="38">
        <f>COUNTIF(учёт!$E$3:$E$73,C15)</f>
        <v>0</v>
      </c>
      <c r="L15" s="27" t="e">
        <f>COUNTIF(учёт!#REF!,C15)</f>
        <v>#REF!</v>
      </c>
    </row>
    <row r="16" spans="2:12" ht="16.5" customHeight="1" x14ac:dyDescent="0.25">
      <c r="B16" s="3">
        <v>13</v>
      </c>
      <c r="C16" s="4">
        <v>2898074</v>
      </c>
      <c r="D16" s="4" t="s">
        <v>13</v>
      </c>
      <c r="E16" s="3">
        <v>37</v>
      </c>
      <c r="F16" s="3">
        <v>2798135</v>
      </c>
      <c r="J16" s="3" t="e">
        <f>COUNTIF(учёт!#REF!,C16)</f>
        <v>#REF!</v>
      </c>
      <c r="K16" s="38">
        <f>COUNTIF(учёт!$E$3:$E$73,C16)</f>
        <v>0</v>
      </c>
      <c r="L16" s="27" t="e">
        <f>COUNTIF(учёт!#REF!,C16)</f>
        <v>#REF!</v>
      </c>
    </row>
    <row r="17" spans="2:16" ht="16.5" customHeight="1" x14ac:dyDescent="0.25">
      <c r="B17" s="3">
        <v>14</v>
      </c>
      <c r="C17" s="4">
        <v>2898075</v>
      </c>
      <c r="D17" s="4" t="s">
        <v>18</v>
      </c>
      <c r="E17" s="3">
        <v>55</v>
      </c>
      <c r="F17" s="3">
        <v>2798136</v>
      </c>
      <c r="J17" s="3" t="e">
        <f>COUNTIF(учёт!#REF!,C17)</f>
        <v>#REF!</v>
      </c>
      <c r="K17" s="38">
        <f>COUNTIF(учёт!$E$3:$E$73,C17)</f>
        <v>0</v>
      </c>
      <c r="L17" s="27" t="e">
        <f>COUNTIF(учёт!#REF!,C17)</f>
        <v>#REF!</v>
      </c>
    </row>
    <row r="18" spans="2:16" ht="16.5" customHeight="1" x14ac:dyDescent="0.25">
      <c r="B18" s="3">
        <v>15</v>
      </c>
      <c r="C18" s="4">
        <v>2898077</v>
      </c>
      <c r="D18" s="4" t="s">
        <v>1</v>
      </c>
      <c r="E18" s="3">
        <v>75</v>
      </c>
      <c r="F18" s="3">
        <v>2798138</v>
      </c>
      <c r="J18" s="3" t="e">
        <f>COUNTIF(учёт!#REF!,C18)</f>
        <v>#REF!</v>
      </c>
      <c r="K18" s="38">
        <f>COUNTIF(учёт!$E$3:$E$73,C18)</f>
        <v>0</v>
      </c>
      <c r="L18" s="27" t="e">
        <f>COUNTIF(учёт!#REF!,C18)</f>
        <v>#REF!</v>
      </c>
    </row>
    <row r="19" spans="2:16" ht="16.5" customHeight="1" x14ac:dyDescent="0.25">
      <c r="B19" s="3">
        <v>16</v>
      </c>
      <c r="C19" s="4">
        <v>2898080</v>
      </c>
      <c r="D19" s="4" t="s">
        <v>16</v>
      </c>
      <c r="E19" s="3">
        <v>132</v>
      </c>
      <c r="F19" s="3">
        <v>2798196</v>
      </c>
      <c r="J19" s="3" t="e">
        <f>COUNTIF(учёт!#REF!,C19)</f>
        <v>#REF!</v>
      </c>
      <c r="K19" s="38">
        <f>COUNTIF(учёт!$E$3:$E$73,C19)</f>
        <v>0</v>
      </c>
      <c r="L19" s="27" t="e">
        <f>COUNTIF(учёт!#REF!,C19)</f>
        <v>#REF!</v>
      </c>
    </row>
    <row r="20" spans="2:16" ht="16.5" customHeight="1" x14ac:dyDescent="0.25">
      <c r="B20" s="3">
        <v>17</v>
      </c>
      <c r="C20" s="1">
        <v>2898093</v>
      </c>
      <c r="D20" s="4" t="s">
        <v>42</v>
      </c>
      <c r="E20" s="1">
        <v>18</v>
      </c>
      <c r="J20" s="36" t="e">
        <f>COUNTIF(учёт!#REF!,C20)</f>
        <v>#REF!</v>
      </c>
      <c r="K20" s="38">
        <f>COUNTIF(учёт!$E$3:$E$73,C20)</f>
        <v>0</v>
      </c>
      <c r="O20" s="15"/>
      <c r="P20" s="15"/>
    </row>
    <row r="21" spans="2:16" ht="16.5" customHeight="1" x14ac:dyDescent="0.25">
      <c r="B21" s="3">
        <v>18</v>
      </c>
      <c r="C21" s="3">
        <v>2898821</v>
      </c>
      <c r="D21" s="4" t="s">
        <v>22</v>
      </c>
      <c r="E21" s="3">
        <v>11</v>
      </c>
      <c r="F21" s="3"/>
      <c r="J21" s="3" t="e">
        <f>COUNTIF(учёт!#REF!,C21)</f>
        <v>#REF!</v>
      </c>
      <c r="K21" s="38">
        <f>COUNTIF(учёт!$E$3:$E$73,C21)</f>
        <v>0</v>
      </c>
      <c r="L21" s="27" t="e">
        <f>COUNTIF(учёт!#REF!,C21)</f>
        <v>#REF!</v>
      </c>
      <c r="O21" s="15"/>
      <c r="P21" s="15"/>
    </row>
    <row r="22" spans="2:16" ht="16.5" customHeight="1" x14ac:dyDescent="0.25">
      <c r="B22" s="3">
        <v>19</v>
      </c>
      <c r="C22" s="3">
        <v>2898837</v>
      </c>
      <c r="D22" s="4" t="s">
        <v>9</v>
      </c>
      <c r="E22" s="3">
        <v>250</v>
      </c>
      <c r="F22" s="3">
        <v>2785603</v>
      </c>
      <c r="J22" s="3" t="e">
        <f>COUNTIF(учёт!#REF!,C22)</f>
        <v>#REF!</v>
      </c>
      <c r="K22" s="38">
        <f>COUNTIF(учёт!$E$3:$E$73,C22)</f>
        <v>0</v>
      </c>
      <c r="L22" s="27" t="e">
        <f>COUNTIF(учёт!#REF!,C22)</f>
        <v>#REF!</v>
      </c>
      <c r="N22" s="15"/>
      <c r="O22" s="15"/>
      <c r="P22" s="15"/>
    </row>
    <row r="23" spans="2:16" ht="16.5" customHeight="1" x14ac:dyDescent="0.25">
      <c r="B23" s="3">
        <v>20</v>
      </c>
      <c r="C23" s="3">
        <v>2898846</v>
      </c>
      <c r="D23" s="4" t="s">
        <v>20</v>
      </c>
      <c r="E23" s="3">
        <v>63</v>
      </c>
      <c r="F23" s="3">
        <v>2785607</v>
      </c>
      <c r="J23" s="3" t="e">
        <f>COUNTIF(учёт!#REF!,C23)</f>
        <v>#REF!</v>
      </c>
      <c r="K23" s="38">
        <f>COUNTIF(учёт!$E$3:$E$73,C23)</f>
        <v>0</v>
      </c>
      <c r="L23" s="27" t="e">
        <f>COUNTIF(учёт!#REF!,C23)</f>
        <v>#REF!</v>
      </c>
      <c r="N23" s="15"/>
      <c r="O23" s="15"/>
      <c r="P23" s="15"/>
    </row>
    <row r="24" spans="2:16" ht="16.5" customHeight="1" x14ac:dyDescent="0.25">
      <c r="B24" s="3">
        <v>21</v>
      </c>
      <c r="C24" s="3">
        <v>2898848</v>
      </c>
      <c r="D24" s="4" t="s">
        <v>24</v>
      </c>
      <c r="E24" s="3">
        <v>4</v>
      </c>
      <c r="F24" s="3"/>
      <c r="J24" s="3" t="e">
        <f>COUNTIF(учёт!#REF!,C24)</f>
        <v>#REF!</v>
      </c>
      <c r="K24" s="38">
        <f>COUNTIF(учёт!$E$3:$E$73,C24)</f>
        <v>0</v>
      </c>
      <c r="L24" s="27" t="e">
        <f>COUNTIF(учёт!#REF!,C24)</f>
        <v>#REF!</v>
      </c>
      <c r="N24" s="15"/>
      <c r="O24" s="15"/>
      <c r="P24" s="15"/>
    </row>
    <row r="25" spans="2:16" ht="16.5" customHeight="1" x14ac:dyDescent="0.25">
      <c r="B25" s="3">
        <v>22</v>
      </c>
      <c r="C25" s="3">
        <v>2898849</v>
      </c>
      <c r="D25" s="4" t="s">
        <v>21</v>
      </c>
      <c r="E25" s="3">
        <v>7.5</v>
      </c>
      <c r="F25" s="3"/>
      <c r="J25" s="3" t="e">
        <f>COUNTIF(учёт!#REF!,C25)</f>
        <v>#REF!</v>
      </c>
      <c r="K25" s="38">
        <f>COUNTIF(учёт!$E$3:$E$73,C25)</f>
        <v>0</v>
      </c>
      <c r="L25" s="27" t="e">
        <f>COUNTIF(учёт!#REF!,C25)</f>
        <v>#REF!</v>
      </c>
      <c r="N25" s="15"/>
      <c r="O25" s="15"/>
      <c r="P25" s="15"/>
    </row>
    <row r="26" spans="2:16" ht="16.5" customHeight="1" x14ac:dyDescent="0.25">
      <c r="B26" s="3">
        <v>23</v>
      </c>
      <c r="C26" s="3">
        <v>2898850</v>
      </c>
      <c r="D26" s="4" t="s">
        <v>19</v>
      </c>
      <c r="E26" s="3">
        <v>15</v>
      </c>
      <c r="F26" s="3">
        <v>2785611</v>
      </c>
      <c r="J26" s="3" t="e">
        <f>COUNTIF(учёт!#REF!,C26)</f>
        <v>#REF!</v>
      </c>
      <c r="K26" s="38">
        <f>COUNTIF(учёт!$E$3:$E$73,C26)</f>
        <v>0</v>
      </c>
      <c r="L26" s="27" t="e">
        <f>COUNTIF(учёт!#REF!,C26)</f>
        <v>#REF!</v>
      </c>
    </row>
    <row r="27" spans="2:16" ht="16.5" customHeight="1" x14ac:dyDescent="0.25">
      <c r="B27" s="3">
        <v>24</v>
      </c>
      <c r="C27" s="3">
        <v>2898854</v>
      </c>
      <c r="D27" s="4" t="s">
        <v>23</v>
      </c>
      <c r="E27" s="3">
        <v>3</v>
      </c>
      <c r="F27" s="3"/>
      <c r="J27" s="3" t="e">
        <f>COUNTIF(учёт!#REF!,C27)</f>
        <v>#REF!</v>
      </c>
      <c r="K27" s="38">
        <f>COUNTIF(учёт!$E$3:$E$73,C27)</f>
        <v>0</v>
      </c>
      <c r="L27" s="27" t="e">
        <f>COUNTIF(учёт!#REF!,C27)</f>
        <v>#REF!</v>
      </c>
    </row>
    <row r="28" spans="2:16" ht="16.5" customHeight="1" x14ac:dyDescent="0.25">
      <c r="B28" s="3">
        <v>25</v>
      </c>
      <c r="C28" s="3">
        <v>2898855</v>
      </c>
      <c r="D28" s="3" t="s">
        <v>25</v>
      </c>
      <c r="E28" s="3">
        <v>90</v>
      </c>
      <c r="F28" s="3">
        <v>2785615</v>
      </c>
      <c r="J28" s="29" t="e">
        <f>COUNTIF(учёт!#REF!,C28)</f>
        <v>#REF!</v>
      </c>
      <c r="K28" s="38">
        <f>COUNTIF(учёт!$E$3:$E$73,C28)</f>
        <v>0</v>
      </c>
    </row>
    <row r="29" spans="2:16" ht="16.5" customHeight="1" x14ac:dyDescent="0.25">
      <c r="B29" s="3">
        <v>26</v>
      </c>
      <c r="C29" s="3">
        <v>2898887</v>
      </c>
      <c r="D29" s="4" t="s">
        <v>26</v>
      </c>
      <c r="E29" s="3">
        <v>15</v>
      </c>
      <c r="F29" s="3"/>
      <c r="J29" s="35" t="e">
        <f>COUNTIF(учёт!#REF!,C29)</f>
        <v>#REF!</v>
      </c>
      <c r="K29" s="38">
        <f>COUNTIF(учёт!$E$3:$E$73,C29)</f>
        <v>0</v>
      </c>
    </row>
    <row r="30" spans="2:16" ht="16.5" customHeight="1" x14ac:dyDescent="0.25">
      <c r="B30" s="3">
        <v>27</v>
      </c>
      <c r="C30" s="28">
        <v>2898893</v>
      </c>
      <c r="D30" s="4" t="s">
        <v>27</v>
      </c>
      <c r="E30" s="3">
        <v>37</v>
      </c>
      <c r="F30" s="3">
        <v>2785616</v>
      </c>
      <c r="J30" s="35" t="e">
        <f>COUNTIF(учёт!#REF!,C30)</f>
        <v>#REF!</v>
      </c>
      <c r="K30" s="38">
        <f>COUNTIF(учёт!$E$3:$E$73,C30)</f>
        <v>0</v>
      </c>
    </row>
    <row r="31" spans="2:16" ht="16.5" customHeight="1" x14ac:dyDescent="0.25">
      <c r="B31" s="3">
        <v>28</v>
      </c>
      <c r="C31" s="32">
        <v>2898894</v>
      </c>
      <c r="D31" s="4" t="s">
        <v>36</v>
      </c>
      <c r="E31" s="32">
        <v>37</v>
      </c>
      <c r="F31" s="32">
        <v>2785617</v>
      </c>
      <c r="G31" s="30" t="s">
        <v>28</v>
      </c>
      <c r="H31" s="31" t="s">
        <v>32</v>
      </c>
      <c r="J31" s="35" t="e">
        <f>COUNTIF(учёт!#REF!,C31)</f>
        <v>#REF!</v>
      </c>
      <c r="K31" s="38">
        <f>COUNTIF(учёт!$E$3:$E$73,C31)</f>
        <v>0</v>
      </c>
    </row>
    <row r="32" spans="2:16" ht="16.5" customHeight="1" x14ac:dyDescent="0.25">
      <c r="B32" s="3">
        <v>29</v>
      </c>
      <c r="C32" s="32">
        <v>2898896</v>
      </c>
      <c r="D32" s="34" t="s">
        <v>38</v>
      </c>
      <c r="E32" s="32">
        <v>30</v>
      </c>
      <c r="F32" s="32">
        <v>2784702</v>
      </c>
      <c r="G32" t="s">
        <v>39</v>
      </c>
      <c r="H32" t="s">
        <v>40</v>
      </c>
      <c r="J32" s="35" t="e">
        <f>COUNTIF(учёт!#REF!,C32)</f>
        <v>#REF!</v>
      </c>
      <c r="K32" s="38">
        <f>COUNTIF(учёт!$E$3:$E$73,C32)</f>
        <v>0</v>
      </c>
    </row>
    <row r="33" spans="2:11" ht="16.5" customHeight="1" x14ac:dyDescent="0.25">
      <c r="B33" s="3">
        <v>30</v>
      </c>
      <c r="C33" s="32">
        <v>2898897</v>
      </c>
      <c r="D33" s="4" t="s">
        <v>35</v>
      </c>
      <c r="E33" s="32">
        <v>4</v>
      </c>
      <c r="F33" s="32">
        <v>2784703</v>
      </c>
      <c r="J33" s="35" t="e">
        <f>COUNTIF(учёт!#REF!,C33)</f>
        <v>#REF!</v>
      </c>
      <c r="K33" s="38">
        <f>COUNTIF(учёт!$E$3:$E$73,C33)</f>
        <v>0</v>
      </c>
    </row>
    <row r="34" spans="2:11" ht="16.5" customHeight="1" x14ac:dyDescent="0.25">
      <c r="B34" s="25">
        <v>31</v>
      </c>
      <c r="C34" s="32">
        <v>2898898</v>
      </c>
      <c r="D34" s="4" t="s">
        <v>34</v>
      </c>
      <c r="E34" s="32">
        <v>37</v>
      </c>
      <c r="F34" s="32">
        <v>2784704</v>
      </c>
      <c r="J34" s="35" t="e">
        <f>COUNTIF(учёт!#REF!,C34)</f>
        <v>#REF!</v>
      </c>
      <c r="K34" s="38">
        <f>COUNTIF(учёт!$E$3:$E$73,C34)</f>
        <v>0</v>
      </c>
    </row>
    <row r="35" spans="2:11" ht="16.5" customHeight="1" x14ac:dyDescent="0.25">
      <c r="B35" s="3">
        <v>32</v>
      </c>
      <c r="C35" s="32">
        <v>2898899</v>
      </c>
      <c r="D35" s="4" t="s">
        <v>33</v>
      </c>
      <c r="E35" s="32">
        <v>30</v>
      </c>
      <c r="F35" s="32">
        <v>2784705</v>
      </c>
      <c r="J35" s="35" t="e">
        <f>COUNTIF(учёт!#REF!,C35)</f>
        <v>#REF!</v>
      </c>
      <c r="K35" s="38">
        <f>COUNTIF(учёт!$E$3:$E$73,C35)</f>
        <v>0</v>
      </c>
    </row>
    <row r="36" spans="2:11" ht="16.5" customHeight="1" x14ac:dyDescent="0.25">
      <c r="B36" s="3">
        <v>33</v>
      </c>
      <c r="C36" s="33">
        <v>2898902</v>
      </c>
      <c r="D36" s="4" t="s">
        <v>37</v>
      </c>
      <c r="E36" s="33">
        <v>7.5</v>
      </c>
      <c r="F36" s="33">
        <v>2784706</v>
      </c>
      <c r="J36" s="35" t="e">
        <f>COUNTIF(учёт!#REF!,C36)</f>
        <v>#REF!</v>
      </c>
      <c r="K36" s="38">
        <f>COUNTIF(учёт!$E$3:$E$73,C36)</f>
        <v>0</v>
      </c>
    </row>
    <row r="37" spans="2:11" ht="16.5" customHeight="1" x14ac:dyDescent="0.25">
      <c r="B37" s="3">
        <v>34</v>
      </c>
      <c r="C37" s="35">
        <v>2898903</v>
      </c>
      <c r="D37" s="4" t="s">
        <v>41</v>
      </c>
      <c r="E37" s="35">
        <v>30</v>
      </c>
      <c r="F37" s="35"/>
      <c r="J37" s="35" t="e">
        <f>COUNTIF(учёт!#REF!,C37)</f>
        <v>#REF!</v>
      </c>
      <c r="K37" s="38">
        <f>COUNTIF(учёт!$E$3:$E$73,C37)</f>
        <v>0</v>
      </c>
    </row>
    <row r="38" spans="2:11" ht="16.5" customHeight="1" x14ac:dyDescent="0.25">
      <c r="B38" s="3">
        <v>35</v>
      </c>
      <c r="C38" s="39">
        <v>2898904</v>
      </c>
      <c r="D38" s="4" t="s">
        <v>45</v>
      </c>
      <c r="E38" s="1">
        <v>30</v>
      </c>
      <c r="F38" s="32"/>
    </row>
    <row r="39" spans="2:11" ht="16.5" customHeight="1" x14ac:dyDescent="0.25">
      <c r="B39" s="3">
        <v>36</v>
      </c>
      <c r="C39" s="39">
        <v>2898905</v>
      </c>
      <c r="D39" s="4" t="s">
        <v>44</v>
      </c>
      <c r="E39" s="39">
        <v>37</v>
      </c>
      <c r="F39" s="32"/>
    </row>
    <row r="40" spans="2:11" ht="16.5" customHeight="1" x14ac:dyDescent="0.25">
      <c r="B40" s="3">
        <v>37</v>
      </c>
      <c r="C40" s="32">
        <v>2898920</v>
      </c>
      <c r="D40" s="4" t="s">
        <v>43</v>
      </c>
      <c r="E40" s="32">
        <v>5.5</v>
      </c>
      <c r="F40" s="32"/>
    </row>
    <row r="41" spans="2:11" ht="16.5" customHeight="1" x14ac:dyDescent="0.25">
      <c r="B41" s="3">
        <v>38</v>
      </c>
    </row>
    <row r="42" spans="2:11" ht="16.5" customHeight="1" x14ac:dyDescent="0.25">
      <c r="B42" s="3">
        <v>39</v>
      </c>
    </row>
    <row r="43" spans="2:11" ht="16.5" customHeight="1" x14ac:dyDescent="0.25">
      <c r="B43" s="3">
        <v>40</v>
      </c>
    </row>
    <row r="44" spans="2:11" ht="16.5" customHeight="1" x14ac:dyDescent="0.25">
      <c r="B44" s="3">
        <v>41</v>
      </c>
    </row>
    <row r="45" spans="2:11" ht="16.5" customHeight="1" x14ac:dyDescent="0.25">
      <c r="B45" s="3">
        <v>42</v>
      </c>
    </row>
    <row r="46" spans="2:11" ht="16.5" customHeight="1" x14ac:dyDescent="0.25">
      <c r="B46" s="3">
        <v>43</v>
      </c>
    </row>
    <row r="47" spans="2:11" ht="16.5" customHeight="1" x14ac:dyDescent="0.25">
      <c r="B47" s="3">
        <v>44</v>
      </c>
    </row>
    <row r="48" spans="2:11" ht="16.5" customHeight="1" x14ac:dyDescent="0.25">
      <c r="B48" s="3">
        <v>45</v>
      </c>
    </row>
    <row r="49" spans="2:2" ht="16.5" customHeight="1" x14ac:dyDescent="0.25">
      <c r="B49" s="3">
        <v>46</v>
      </c>
    </row>
    <row r="50" spans="2:2" ht="16.5" customHeight="1" x14ac:dyDescent="0.25">
      <c r="B50" s="3">
        <v>47</v>
      </c>
    </row>
    <row r="51" spans="2:2" ht="16.5" customHeight="1" x14ac:dyDescent="0.25">
      <c r="B51" s="3">
        <v>48</v>
      </c>
    </row>
    <row r="52" spans="2:2" ht="16.5" customHeight="1" x14ac:dyDescent="0.25">
      <c r="B52" s="3">
        <v>49</v>
      </c>
    </row>
    <row r="53" spans="2:2" ht="16.5" customHeight="1" x14ac:dyDescent="0.25">
      <c r="B53" s="3">
        <v>50</v>
      </c>
    </row>
    <row r="54" spans="2:2" ht="16.5" customHeight="1" x14ac:dyDescent="0.25">
      <c r="B54" s="3">
        <v>51</v>
      </c>
    </row>
    <row r="55" spans="2:2" ht="16.5" customHeight="1" x14ac:dyDescent="0.25">
      <c r="B55" s="3">
        <v>52</v>
      </c>
    </row>
    <row r="56" spans="2:2" ht="16.5" customHeight="1" x14ac:dyDescent="0.25">
      <c r="B56" s="3">
        <v>53</v>
      </c>
    </row>
    <row r="57" spans="2:2" ht="16.5" customHeight="1" x14ac:dyDescent="0.25">
      <c r="B57" s="3">
        <v>54</v>
      </c>
    </row>
    <row r="58" spans="2:2" ht="16.5" customHeight="1" x14ac:dyDescent="0.25">
      <c r="B58" s="3">
        <v>55</v>
      </c>
    </row>
    <row r="59" spans="2:2" ht="16.5" customHeight="1" x14ac:dyDescent="0.25">
      <c r="B59" s="3">
        <v>56</v>
      </c>
    </row>
    <row r="60" spans="2:2" ht="16.5" customHeight="1" x14ac:dyDescent="0.25">
      <c r="B60" s="3">
        <v>57</v>
      </c>
    </row>
    <row r="61" spans="2:2" ht="16.5" customHeight="1" x14ac:dyDescent="0.25">
      <c r="B61" s="3">
        <v>58</v>
      </c>
    </row>
    <row r="62" spans="2:2" ht="16.5" customHeight="1" x14ac:dyDescent="0.25">
      <c r="B62" s="3">
        <v>59</v>
      </c>
    </row>
    <row r="63" spans="2:2" ht="16.5" customHeight="1" x14ac:dyDescent="0.25">
      <c r="B63" s="3">
        <v>60</v>
      </c>
    </row>
    <row r="64" spans="2:2" ht="16.5" customHeight="1" x14ac:dyDescent="0.25">
      <c r="B64" s="3">
        <v>61</v>
      </c>
    </row>
    <row r="65" spans="2:2" ht="16.5" customHeight="1" x14ac:dyDescent="0.25">
      <c r="B65" s="3">
        <v>62</v>
      </c>
    </row>
    <row r="66" spans="2:2" ht="16.5" customHeight="1" x14ac:dyDescent="0.25">
      <c r="B66" s="3">
        <v>63</v>
      </c>
    </row>
    <row r="67" spans="2:2" ht="16.5" customHeight="1" x14ac:dyDescent="0.25">
      <c r="B67" s="3">
        <v>64</v>
      </c>
    </row>
    <row r="68" spans="2:2" ht="16.5" customHeight="1" x14ac:dyDescent="0.25">
      <c r="B68" s="3">
        <v>65</v>
      </c>
    </row>
    <row r="69" spans="2:2" ht="16.5" customHeight="1" x14ac:dyDescent="0.25">
      <c r="B69" s="3">
        <v>66</v>
      </c>
    </row>
    <row r="70" spans="2:2" ht="16.5" customHeight="1" x14ac:dyDescent="0.25">
      <c r="B70" s="3">
        <v>67</v>
      </c>
    </row>
    <row r="71" spans="2:2" ht="16.5" customHeight="1" x14ac:dyDescent="0.25">
      <c r="B71" s="3">
        <v>68</v>
      </c>
    </row>
    <row r="72" spans="2:2" ht="16.5" customHeight="1" x14ac:dyDescent="0.25">
      <c r="B72" s="3">
        <v>69</v>
      </c>
    </row>
    <row r="73" spans="2:2" ht="16.5" customHeight="1" x14ac:dyDescent="0.25">
      <c r="B73" s="3">
        <v>70</v>
      </c>
    </row>
    <row r="74" spans="2:2" ht="16.5" customHeight="1" x14ac:dyDescent="0.25">
      <c r="B74" s="3">
        <v>71</v>
      </c>
    </row>
    <row r="75" spans="2:2" ht="16.5" customHeight="1" x14ac:dyDescent="0.25">
      <c r="B75" s="3">
        <v>72</v>
      </c>
    </row>
    <row r="76" spans="2:2" ht="16.5" customHeight="1" x14ac:dyDescent="0.25">
      <c r="B76" s="3">
        <v>73</v>
      </c>
    </row>
    <row r="77" spans="2:2" ht="16.5" customHeight="1" x14ac:dyDescent="0.25">
      <c r="B77" s="3">
        <v>74</v>
      </c>
    </row>
    <row r="78" spans="2:2" ht="16.5" customHeight="1" x14ac:dyDescent="0.25">
      <c r="B78" s="3">
        <v>75</v>
      </c>
    </row>
    <row r="79" spans="2:2" ht="16.5" customHeight="1" x14ac:dyDescent="0.25">
      <c r="B79" s="3">
        <v>76</v>
      </c>
    </row>
    <row r="80" spans="2:2" ht="16.5" customHeight="1" x14ac:dyDescent="0.25">
      <c r="B80" s="3">
        <v>77</v>
      </c>
    </row>
    <row r="81" spans="2:2" ht="16.5" customHeight="1" x14ac:dyDescent="0.25">
      <c r="B81" s="3">
        <v>78</v>
      </c>
    </row>
    <row r="82" spans="2:2" ht="16.5" customHeight="1" x14ac:dyDescent="0.25">
      <c r="B82" s="3">
        <v>79</v>
      </c>
    </row>
    <row r="83" spans="2:2" ht="16.5" customHeight="1" x14ac:dyDescent="0.25">
      <c r="B83" s="3">
        <v>80</v>
      </c>
    </row>
    <row r="84" spans="2:2" ht="16.5" customHeight="1" x14ac:dyDescent="0.25">
      <c r="B84" s="3">
        <v>81</v>
      </c>
    </row>
    <row r="85" spans="2:2" ht="16.5" customHeight="1" x14ac:dyDescent="0.25">
      <c r="B85" s="3">
        <v>82</v>
      </c>
    </row>
    <row r="86" spans="2:2" ht="16.5" customHeight="1" x14ac:dyDescent="0.25">
      <c r="B86" s="3">
        <v>83</v>
      </c>
    </row>
    <row r="87" spans="2:2" ht="16.5" customHeight="1" x14ac:dyDescent="0.25">
      <c r="B87" s="3">
        <v>84</v>
      </c>
    </row>
    <row r="88" spans="2:2" ht="16.5" customHeight="1" x14ac:dyDescent="0.25">
      <c r="B88" s="3">
        <v>85</v>
      </c>
    </row>
    <row r="89" spans="2:2" ht="16.5" customHeight="1" x14ac:dyDescent="0.25">
      <c r="B89" s="3">
        <v>86</v>
      </c>
    </row>
    <row r="90" spans="2:2" ht="16.5" customHeight="1" x14ac:dyDescent="0.25">
      <c r="B90" s="3">
        <v>87</v>
      </c>
    </row>
    <row r="91" spans="2:2" ht="16.5" customHeight="1" x14ac:dyDescent="0.25">
      <c r="B91" s="3">
        <v>88</v>
      </c>
    </row>
    <row r="92" spans="2:2" ht="16.5" customHeight="1" x14ac:dyDescent="0.25">
      <c r="B92" s="3">
        <v>89</v>
      </c>
    </row>
    <row r="93" spans="2:2" ht="16.5" customHeight="1" x14ac:dyDescent="0.25">
      <c r="B93" s="3">
        <v>90</v>
      </c>
    </row>
    <row r="94" spans="2:2" ht="16.5" customHeight="1" x14ac:dyDescent="0.25">
      <c r="B94" s="3">
        <v>91</v>
      </c>
    </row>
    <row r="95" spans="2:2" ht="16.5" customHeight="1" x14ac:dyDescent="0.25">
      <c r="B95" s="3">
        <v>92</v>
      </c>
    </row>
    <row r="96" spans="2:2" ht="16.5" customHeight="1" x14ac:dyDescent="0.25">
      <c r="B96" s="3">
        <v>93</v>
      </c>
    </row>
    <row r="97" spans="2:2" ht="16.5" customHeight="1" x14ac:dyDescent="0.25">
      <c r="B97" s="3">
        <v>94</v>
      </c>
    </row>
    <row r="98" spans="2:2" ht="16.5" customHeight="1" x14ac:dyDescent="0.25">
      <c r="B98" s="3">
        <v>95</v>
      </c>
    </row>
    <row r="99" spans="2:2" ht="16.5" customHeight="1" x14ac:dyDescent="0.25">
      <c r="B99" s="3">
        <v>96</v>
      </c>
    </row>
    <row r="100" spans="2:2" ht="16.5" customHeight="1" x14ac:dyDescent="0.25">
      <c r="B100" s="3">
        <v>97</v>
      </c>
    </row>
    <row r="101" spans="2:2" ht="16.5" customHeight="1" x14ac:dyDescent="0.25">
      <c r="B101" s="3">
        <v>98</v>
      </c>
    </row>
    <row r="102" spans="2:2" ht="16.5" customHeight="1" x14ac:dyDescent="0.25">
      <c r="B102" s="3">
        <v>99</v>
      </c>
    </row>
    <row r="103" spans="2:2" ht="16.5" customHeight="1" x14ac:dyDescent="0.25">
      <c r="B103" s="3">
        <v>100</v>
      </c>
    </row>
    <row r="104" spans="2:2" ht="16.5" customHeight="1" x14ac:dyDescent="0.25">
      <c r="B104" s="3">
        <v>101</v>
      </c>
    </row>
    <row r="105" spans="2:2" ht="16.5" customHeight="1" x14ac:dyDescent="0.25">
      <c r="B105" s="3">
        <v>102</v>
      </c>
    </row>
    <row r="106" spans="2:2" ht="16.5" customHeight="1" x14ac:dyDescent="0.25">
      <c r="B106" s="3">
        <v>103</v>
      </c>
    </row>
    <row r="107" spans="2:2" ht="16.5" customHeight="1" x14ac:dyDescent="0.25">
      <c r="B107" s="3">
        <v>104</v>
      </c>
    </row>
    <row r="108" spans="2:2" ht="16.5" customHeight="1" x14ac:dyDescent="0.25">
      <c r="B108" s="3">
        <v>105</v>
      </c>
    </row>
    <row r="109" spans="2:2" ht="16.5" customHeight="1" x14ac:dyDescent="0.25">
      <c r="B109" s="3">
        <v>106</v>
      </c>
    </row>
    <row r="110" spans="2:2" ht="16.5" customHeight="1" x14ac:dyDescent="0.25">
      <c r="B110" s="3">
        <v>107</v>
      </c>
    </row>
    <row r="111" spans="2:2" ht="16.5" customHeight="1" x14ac:dyDescent="0.25">
      <c r="B111" s="3">
        <v>108</v>
      </c>
    </row>
    <row r="112" spans="2:2" ht="16.5" customHeight="1" x14ac:dyDescent="0.25">
      <c r="B112" s="3">
        <v>109</v>
      </c>
    </row>
    <row r="113" spans="2:2" ht="16.5" customHeight="1" x14ac:dyDescent="0.25">
      <c r="B113" s="3">
        <v>110</v>
      </c>
    </row>
    <row r="114" spans="2:2" ht="16.5" customHeight="1" x14ac:dyDescent="0.25">
      <c r="B114" s="3">
        <v>111</v>
      </c>
    </row>
    <row r="115" spans="2:2" ht="16.5" customHeight="1" x14ac:dyDescent="0.25">
      <c r="B115" s="3">
        <v>112</v>
      </c>
    </row>
    <row r="116" spans="2:2" ht="16.5" customHeight="1" x14ac:dyDescent="0.25">
      <c r="B116" s="3">
        <v>113</v>
      </c>
    </row>
    <row r="117" spans="2:2" ht="16.5" customHeight="1" x14ac:dyDescent="0.25">
      <c r="B117" s="3">
        <v>114</v>
      </c>
    </row>
    <row r="118" spans="2:2" ht="16.5" customHeight="1" x14ac:dyDescent="0.25">
      <c r="B118" s="3">
        <v>115</v>
      </c>
    </row>
    <row r="119" spans="2:2" ht="16.5" customHeight="1" x14ac:dyDescent="0.25">
      <c r="B119" s="3">
        <v>116</v>
      </c>
    </row>
    <row r="120" spans="2:2" ht="16.5" customHeight="1" x14ac:dyDescent="0.25">
      <c r="B120" s="3">
        <v>117</v>
      </c>
    </row>
    <row r="121" spans="2:2" ht="16.5" customHeight="1" x14ac:dyDescent="0.25">
      <c r="B121" s="3">
        <v>118</v>
      </c>
    </row>
    <row r="122" spans="2:2" ht="16.5" customHeight="1" x14ac:dyDescent="0.25">
      <c r="B122" s="3">
        <v>119</v>
      </c>
    </row>
    <row r="123" spans="2:2" ht="16.5" customHeight="1" x14ac:dyDescent="0.25">
      <c r="B123" s="3">
        <v>120</v>
      </c>
    </row>
    <row r="124" spans="2:2" ht="16.5" customHeight="1" x14ac:dyDescent="0.25">
      <c r="B124" s="3">
        <v>121</v>
      </c>
    </row>
    <row r="125" spans="2:2" ht="16.5" customHeight="1" x14ac:dyDescent="0.25">
      <c r="B125" s="3">
        <v>122</v>
      </c>
    </row>
    <row r="126" spans="2:2" ht="16.5" customHeight="1" x14ac:dyDescent="0.25">
      <c r="B126" s="3">
        <v>123</v>
      </c>
    </row>
    <row r="127" spans="2:2" ht="16.5" customHeight="1" x14ac:dyDescent="0.25">
      <c r="B127" s="3">
        <v>124</v>
      </c>
    </row>
    <row r="128" spans="2:2" ht="16.5" customHeight="1" x14ac:dyDescent="0.25">
      <c r="B128" s="3">
        <v>125</v>
      </c>
    </row>
    <row r="129" spans="2:2" ht="16.5" customHeight="1" x14ac:dyDescent="0.25">
      <c r="B129" s="3">
        <v>126</v>
      </c>
    </row>
    <row r="130" spans="2:2" ht="16.5" customHeight="1" x14ac:dyDescent="0.25">
      <c r="B130" s="3">
        <v>127</v>
      </c>
    </row>
    <row r="131" spans="2:2" ht="16.5" customHeight="1" x14ac:dyDescent="0.25">
      <c r="B131" s="3">
        <v>128</v>
      </c>
    </row>
    <row r="132" spans="2:2" ht="16.5" customHeight="1" x14ac:dyDescent="0.25">
      <c r="B132" s="3">
        <v>129</v>
      </c>
    </row>
    <row r="133" spans="2:2" ht="16.5" customHeight="1" x14ac:dyDescent="0.25">
      <c r="B133" s="3">
        <v>130</v>
      </c>
    </row>
    <row r="134" spans="2:2" ht="16.5" customHeight="1" x14ac:dyDescent="0.25">
      <c r="B134" s="3">
        <v>131</v>
      </c>
    </row>
    <row r="135" spans="2:2" ht="16.5" customHeight="1" x14ac:dyDescent="0.25">
      <c r="B135" s="3">
        <v>132</v>
      </c>
    </row>
    <row r="136" spans="2:2" ht="16.5" customHeight="1" x14ac:dyDescent="0.25">
      <c r="B136" s="3">
        <v>133</v>
      </c>
    </row>
    <row r="137" spans="2:2" ht="16.5" customHeight="1" x14ac:dyDescent="0.25">
      <c r="B137" s="3">
        <v>134</v>
      </c>
    </row>
    <row r="138" spans="2:2" ht="16.5" customHeight="1" x14ac:dyDescent="0.25">
      <c r="B138" s="3">
        <v>135</v>
      </c>
    </row>
    <row r="139" spans="2:2" ht="16.5" customHeight="1" x14ac:dyDescent="0.25">
      <c r="B139" s="3">
        <v>136</v>
      </c>
    </row>
    <row r="140" spans="2:2" ht="16.5" customHeight="1" x14ac:dyDescent="0.25">
      <c r="B140" s="3">
        <v>137</v>
      </c>
    </row>
    <row r="141" spans="2:2" ht="16.5" customHeight="1" x14ac:dyDescent="0.25">
      <c r="B141" s="3">
        <v>138</v>
      </c>
    </row>
    <row r="142" spans="2:2" ht="16.5" customHeight="1" x14ac:dyDescent="0.25">
      <c r="B142" s="3">
        <v>139</v>
      </c>
    </row>
  </sheetData>
  <sheetProtection deleteColumns="0"/>
  <sortState ref="B2:L142">
    <sortCondition ref="C31"/>
  </sortState>
  <mergeCells count="6">
    <mergeCell ref="E2:E3"/>
    <mergeCell ref="C2:C3"/>
    <mergeCell ref="D2:D3"/>
    <mergeCell ref="G2:G3"/>
    <mergeCell ref="H2:H3"/>
    <mergeCell ref="F2:F3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поиск по артиклу</vt:lpstr>
      <vt:lpstr>учёт</vt:lpstr>
      <vt:lpstr>таблица шкафов</vt:lpstr>
      <vt:lpstr>'таблица шкафов'!Область_печати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2017-10-10T08:01:51Z</cp:lastPrinted>
  <dcterms:created xsi:type="dcterms:W3CDTF">2016-10-19T19:09:11Z</dcterms:created>
  <dcterms:modified xsi:type="dcterms:W3CDTF">2017-10-13T13:20:14Z</dcterms:modified>
</cp:coreProperties>
</file>