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Metal üçün sifar. " sheetId="1" r:id="rId1"/>
  </sheets>
  <externalReferences>
    <externalReference r:id="rId2"/>
  </externalReferences>
  <definedNames>
    <definedName name="meft_mem_say">'Metal üçün sifar. '!$AP$61</definedName>
    <definedName name="xammal">OFFSET([1]Лист3!$B$3,0,0,COUNTA([1]Лист3!$B$3:$B$79),1)</definedName>
    <definedName name="xammal2">[1]base_xam!$C$3:$C$150</definedName>
  </definedNames>
  <calcPr calcId="152511"/>
</workbook>
</file>

<file path=xl/calcChain.xml><?xml version="1.0" encoding="utf-8"?>
<calcChain xmlns="http://schemas.openxmlformats.org/spreadsheetml/2006/main">
  <c r="B22" i="1" l="1" a="1"/>
  <c r="B22" i="1" s="1"/>
  <c r="B20" i="1" a="1"/>
  <c r="B20" i="1" s="1"/>
  <c r="B24" i="1" l="1" a="1"/>
  <c r="B24" i="1" s="1"/>
  <c r="B26" i="1" l="1" a="1"/>
  <c r="B26" i="1" s="1"/>
  <c r="B28" i="1" l="1" a="1"/>
  <c r="B28" i="1" s="1"/>
  <c r="B30" i="1" s="1" a="1"/>
  <c r="B30" i="1" s="1"/>
  <c r="B32" i="1" l="1" a="1"/>
  <c r="B32" i="1" s="1"/>
  <c r="B34" i="1" l="1" a="1"/>
  <c r="B34" i="1" s="1"/>
  <c r="B36" i="1" s="1" a="1"/>
  <c r="B36" i="1" s="1"/>
  <c r="B38" i="1" l="1" a="1"/>
  <c r="B38" i="1" s="1"/>
  <c r="B40" i="1" s="1" a="1"/>
  <c r="B40" i="1" s="1"/>
  <c r="B42" i="1" s="1" a="1"/>
  <c r="B42" i="1" s="1"/>
  <c r="B44" i="1" s="1" a="1"/>
  <c r="B44" i="1" s="1"/>
  <c r="B46" i="1" s="1" a="1"/>
  <c r="B46" i="1" s="1"/>
  <c r="B48" i="1" s="1" a="1"/>
  <c r="B48" i="1" s="1"/>
  <c r="B50" i="1" s="1" a="1"/>
  <c r="B50" i="1" s="1"/>
  <c r="B52" i="1" s="1" a="1"/>
  <c r="B52" i="1" s="1"/>
  <c r="L104" i="1" l="1"/>
  <c r="Q92" i="1"/>
  <c r="Q91" i="1"/>
  <c r="AU83" i="1"/>
  <c r="BH83" i="1" s="1"/>
  <c r="AU82" i="1"/>
  <c r="BH82" i="1" s="1"/>
  <c r="AU81" i="1"/>
  <c r="BH81" i="1" s="1"/>
  <c r="AU80" i="1"/>
  <c r="BH80" i="1" s="1"/>
  <c r="AU79" i="1"/>
  <c r="BH79" i="1" s="1"/>
  <c r="AU78" i="1"/>
  <c r="BH78" i="1" s="1"/>
  <c r="AU77" i="1"/>
  <c r="BH77" i="1" s="1"/>
  <c r="AU76" i="1"/>
  <c r="BH76" i="1" s="1"/>
  <c r="AU75" i="1"/>
  <c r="BH75" i="1" s="1"/>
  <c r="AU73" i="1"/>
  <c r="BH73" i="1" s="1"/>
  <c r="Q89" i="1" s="1"/>
  <c r="AU71" i="1"/>
  <c r="BH71" i="1" s="1"/>
  <c r="AU69" i="1"/>
  <c r="BH69" i="1" s="1"/>
  <c r="Q88" i="1" s="1"/>
  <c r="B63" i="1"/>
  <c r="AP61" i="1"/>
  <c r="AU74" i="1" s="1"/>
  <c r="BH74" i="1" s="1"/>
  <c r="Q90" i="1" s="1"/>
  <c r="K61" i="1"/>
  <c r="G59" i="1"/>
  <c r="Y57" i="1"/>
  <c r="AG52" i="1"/>
  <c r="AK52" i="1" s="1"/>
  <c r="M52" i="1"/>
  <c r="AG50" i="1"/>
  <c r="AK50" i="1" s="1"/>
  <c r="M50" i="1"/>
  <c r="AG48" i="1"/>
  <c r="AK48" i="1" s="1"/>
  <c r="M48" i="1"/>
  <c r="AG46" i="1"/>
  <c r="AK46" i="1" s="1"/>
  <c r="AG44" i="1"/>
  <c r="AK44" i="1" s="1"/>
  <c r="AG42" i="1"/>
  <c r="AK42" i="1" s="1"/>
  <c r="AG40" i="1"/>
  <c r="AK40" i="1" s="1"/>
  <c r="AG38" i="1"/>
  <c r="AK38" i="1" s="1"/>
  <c r="AG36" i="1"/>
  <c r="AK36" i="1" s="1"/>
  <c r="AG34" i="1"/>
  <c r="AK34" i="1" s="1"/>
  <c r="AG32" i="1"/>
  <c r="AK32" i="1" s="1"/>
  <c r="AG30" i="1"/>
  <c r="AK30" i="1" s="1"/>
  <c r="AG28" i="1"/>
  <c r="AK28" i="1" s="1"/>
  <c r="AG26" i="1"/>
  <c r="AK26" i="1" s="1"/>
  <c r="AG24" i="1"/>
  <c r="AK24" i="1" s="1"/>
  <c r="AG22" i="1"/>
  <c r="AK22" i="1" s="1"/>
  <c r="AG20" i="1"/>
  <c r="AK20" i="1" s="1"/>
  <c r="AK18" i="1"/>
  <c r="AQ13" i="1" s="1"/>
  <c r="AK3" i="1"/>
  <c r="BI104" i="1" s="1"/>
  <c r="AG13" i="1" l="1"/>
  <c r="BA13" i="1" s="1"/>
  <c r="M22" i="1"/>
  <c r="M28" i="1"/>
  <c r="M34" i="1"/>
  <c r="M40" i="1"/>
  <c r="M42" i="1"/>
  <c r="M46" i="1"/>
  <c r="AU70" i="1"/>
  <c r="BH70" i="1" s="1"/>
  <c r="AU72" i="1"/>
  <c r="BH72" i="1" s="1"/>
  <c r="M20" i="1"/>
  <c r="M24" i="1"/>
  <c r="M26" i="1"/>
  <c r="M30" i="1"/>
  <c r="M32" i="1"/>
  <c r="M36" i="1"/>
  <c r="M38" i="1"/>
  <c r="M44" i="1"/>
  <c r="AK59" i="1"/>
</calcChain>
</file>

<file path=xl/sharedStrings.xml><?xml version="1.0" encoding="utf-8"?>
<sst xmlns="http://schemas.openxmlformats.org/spreadsheetml/2006/main" count="81" uniqueCount="53">
  <si>
    <t>Xammal üçün sifariş №</t>
  </si>
  <si>
    <t>DS/MT</t>
  </si>
  <si>
    <t>Столбец расчета</t>
  </si>
  <si>
    <t>Firma:</t>
  </si>
  <si>
    <t>Tarix:</t>
  </si>
  <si>
    <t>Məmulatın adı:</t>
  </si>
  <si>
    <t>Sayı:</t>
  </si>
  <si>
    <t>Əsas sifariş</t>
  </si>
  <si>
    <t>Hesab qiyməti (1 əd üçün) (cəmi+10%+30%+iş)</t>
  </si>
  <si>
    <t>Sex rəisi:</t>
  </si>
  <si>
    <t>Xammal + 43%</t>
  </si>
  <si>
    <t>İşçilik</t>
  </si>
  <si>
    <t>Cəmi</t>
  </si>
  <si>
    <t>Texnoloq:</t>
  </si>
  <si>
    <t>Xammal</t>
  </si>
  <si>
    <t>Ölçü vahidi</t>
  </si>
  <si>
    <t>Miqdar</t>
  </si>
  <si>
    <t>Tarix (verilib)</t>
  </si>
  <si>
    <t>Alan şəxs</t>
  </si>
  <si>
    <t>Qiymət</t>
  </si>
  <si>
    <t>Qeyd</t>
  </si>
  <si>
    <t>Ad</t>
  </si>
  <si>
    <t>İmza</t>
  </si>
  <si>
    <t>saat</t>
  </si>
  <si>
    <t>Sıfarişin bütövlüklə verilməsi haqda anbardarın imzası:</t>
  </si>
  <si>
    <t>Məftil üçün sifariş №</t>
  </si>
  <si>
    <t>Sifarişçi:</t>
  </si>
  <si>
    <t>Operator:</t>
  </si>
  <si>
    <t>YLM/Dzl</t>
  </si>
  <si>
    <t>Məftil növü (ø)</t>
  </si>
  <si>
    <t>Uzunluq        (mm)</t>
  </si>
  <si>
    <t>Miqdar                  (1 əd. üçün)</t>
  </si>
  <si>
    <t xml:space="preserve">Ehtiyyat  (əd)  (ümumi sifariş)                 </t>
  </si>
  <si>
    <t>Miqdar ümumi                  (ədəd)</t>
  </si>
  <si>
    <t>Длина</t>
  </si>
  <si>
    <t>YLM</t>
  </si>
  <si>
    <t>Düzləmə</t>
  </si>
  <si>
    <t>Nəticə:</t>
  </si>
  <si>
    <t>Hesab çəkisi (kq)</t>
  </si>
  <si>
    <t>Faktiki çəki     (kq)</t>
  </si>
  <si>
    <t>Fərq</t>
  </si>
  <si>
    <t>Operator</t>
  </si>
  <si>
    <t>İstehsal vərəqi</t>
  </si>
  <si>
    <t>Material sərfiyyatı (1 ədəd üçün)</t>
  </si>
  <si>
    <t>S/N</t>
  </si>
  <si>
    <t>Xammalı adı</t>
  </si>
  <si>
    <t>Öl. vah</t>
  </si>
  <si>
    <t>Ölçülər (mm)</t>
  </si>
  <si>
    <t>Çəmi</t>
  </si>
  <si>
    <t>Ümumi</t>
  </si>
  <si>
    <t>Профиль 20х20</t>
  </si>
  <si>
    <t>Пробка 20х20 (наружн)</t>
  </si>
  <si>
    <t>Краска 1018 зеленая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</si>
</sst>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D\S&quot;/&quot;\M\T\-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  <font>
      <sz val="7"/>
      <color theme="1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5" fillId="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154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protection hidden="1"/>
    </xf>
    <xf numFmtId="0" fontId="2" fillId="2" borderId="16" xfId="0" applyFont="1" applyFill="1" applyBorder="1" applyAlignment="1" applyProtection="1">
      <protection hidden="1"/>
    </xf>
    <xf numFmtId="0" fontId="2" fillId="4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1" fillId="0" borderId="0" xfId="0" applyFont="1" applyFill="1" applyAlignment="1" applyProtection="1">
      <protection hidden="1"/>
    </xf>
    <xf numFmtId="0" fontId="14" fillId="0" borderId="14" xfId="0" applyFont="1" applyFill="1" applyBorder="1" applyAlignment="1" applyProtection="1">
      <alignment horizontal="center"/>
      <protection hidden="1"/>
    </xf>
    <xf numFmtId="0" fontId="14" fillId="0" borderId="8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14" fillId="0" borderId="9" xfId="0" applyFont="1" applyFill="1" applyBorder="1" applyAlignment="1" applyProtection="1">
      <alignment horizontal="center"/>
      <protection hidden="1"/>
    </xf>
    <xf numFmtId="0" fontId="14" fillId="0" borderId="12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4" fillId="0" borderId="13" xfId="0" applyFont="1" applyFill="1" applyBorder="1" applyAlignment="1" applyProtection="1">
      <alignment horizontal="center"/>
      <protection hidden="1"/>
    </xf>
    <xf numFmtId="0" fontId="14" fillId="6" borderId="8" xfId="0" applyFont="1" applyFill="1" applyBorder="1" applyAlignment="1" applyProtection="1">
      <alignment horizontal="center"/>
      <protection hidden="1"/>
    </xf>
    <xf numFmtId="0" fontId="14" fillId="6" borderId="2" xfId="0" applyFont="1" applyFill="1" applyBorder="1" applyAlignment="1" applyProtection="1">
      <alignment horizontal="center"/>
      <protection hidden="1"/>
    </xf>
    <xf numFmtId="0" fontId="14" fillId="6" borderId="9" xfId="0" applyFont="1" applyFill="1" applyBorder="1" applyAlignment="1" applyProtection="1">
      <alignment horizontal="center"/>
      <protection hidden="1"/>
    </xf>
    <xf numFmtId="0" fontId="14" fillId="6" borderId="12" xfId="0" applyFon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6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1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wrapText="1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protection hidden="1"/>
    </xf>
    <xf numFmtId="164" fontId="5" fillId="4" borderId="0" xfId="0" applyNumberFormat="1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protection hidden="1"/>
    </xf>
    <xf numFmtId="0" fontId="6" fillId="4" borderId="0" xfId="0" applyFont="1" applyFill="1" applyAlignment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0" fillId="4" borderId="1" xfId="0" applyFill="1" applyBorder="1" applyAlignment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14" fontId="2" fillId="4" borderId="0" xfId="0" applyNumberFormat="1" applyFont="1" applyFill="1" applyBorder="1" applyAlignment="1" applyProtection="1">
      <alignment horizontal="center"/>
      <protection hidden="1"/>
    </xf>
    <xf numFmtId="14" fontId="2" fillId="4" borderId="1" xfId="0" applyNumberFormat="1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0" borderId="14" xfId="0" applyFont="1" applyFill="1" applyBorder="1" applyAlignment="1" applyProtection="1">
      <alignment horizontal="center"/>
      <protection locked="0"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9" fillId="2" borderId="23" xfId="0" applyFont="1" applyFill="1" applyBorder="1" applyAlignment="1" applyProtection="1">
      <alignment horizontal="center"/>
      <protection hidden="1"/>
    </xf>
    <xf numFmtId="0" fontId="9" fillId="2" borderId="24" xfId="0" applyFont="1" applyFill="1" applyBorder="1" applyAlignment="1" applyProtection="1">
      <alignment horizontal="center"/>
      <protection hidden="1"/>
    </xf>
    <xf numFmtId="0" fontId="9" fillId="2" borderId="25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locked="0"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20" xfId="0" applyFont="1" applyFill="1" applyBorder="1" applyAlignment="1" applyProtection="1">
      <alignment horizontal="center" wrapText="1"/>
      <protection hidden="1"/>
    </xf>
    <xf numFmtId="0" fontId="2" fillId="2" borderId="12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right"/>
      <protection hidden="1"/>
    </xf>
    <xf numFmtId="0" fontId="6" fillId="2" borderId="5" xfId="0" applyFont="1" applyFill="1" applyBorder="1" applyAlignment="1" applyProtection="1">
      <alignment horizontal="right"/>
      <protection hidden="1"/>
    </xf>
    <xf numFmtId="0" fontId="6" fillId="2" borderId="10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 wrapText="1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center"/>
      <protection locked="0" hidden="1"/>
    </xf>
    <xf numFmtId="0" fontId="6" fillId="2" borderId="2" xfId="0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2" fillId="0" borderId="2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0" fontId="5" fillId="2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center"/>
      <protection locked="0" hidden="1"/>
    </xf>
    <xf numFmtId="0" fontId="5" fillId="0" borderId="1" xfId="0" applyNumberFormat="1" applyFont="1" applyFill="1" applyBorder="1" applyAlignment="1" applyProtection="1">
      <alignment horizontal="center"/>
      <protection locked="0" hidden="1"/>
    </xf>
    <xf numFmtId="0" fontId="2" fillId="3" borderId="0" xfId="0" applyFont="1" applyFill="1" applyAlignment="1" applyProtection="1">
      <alignment horizontal="center" wrapText="1"/>
      <protection hidden="1"/>
    </xf>
    <xf numFmtId="0" fontId="6" fillId="2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1" xfId="0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alignment horizontal="center"/>
      <protection locked="0" hidden="1"/>
    </xf>
    <xf numFmtId="14" fontId="2" fillId="0" borderId="1" xfId="0" applyNumberFormat="1" applyFont="1" applyFill="1" applyBorder="1" applyAlignment="1" applyProtection="1">
      <alignment horizontal="center"/>
      <protection locked="0" hidden="1"/>
    </xf>
    <xf numFmtId="0" fontId="9" fillId="6" borderId="7" xfId="0" applyFont="1" applyFill="1" applyBorder="1" applyAlignment="1" applyProtection="1">
      <alignment horizontal="center"/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29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6" borderId="13" xfId="0" applyFont="1" applyFill="1" applyBorder="1" applyAlignment="1" applyProtection="1">
      <alignment horizontal="center"/>
      <protection locked="0" hidden="1"/>
    </xf>
  </cellXfs>
  <cellStyles count="7">
    <cellStyle name="Надпись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63;&#1077;&#1088;&#1090;&#1077;&#1078;2.dwg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Əsas səhifə"/>
      <sheetName val="Şüşə"/>
      <sheetName val="Reklam"/>
      <sheetName val="Metal üçün sifar. "/>
      <sheetName val="Лист3"/>
      <sheetName val="base_xam"/>
    </sheetNames>
    <sheetDataSet>
      <sheetData sheetId="0"/>
      <sheetData sheetId="1"/>
      <sheetData sheetId="2"/>
      <sheetData sheetId="3"/>
      <sheetData sheetId="4">
        <row r="3">
          <cell r="B3" t="str">
            <v>Кр. 1018 светл-желт</v>
          </cell>
        </row>
        <row r="4">
          <cell r="B4" t="str">
            <v>Кр. 1023 светло-желт</v>
          </cell>
        </row>
        <row r="5">
          <cell r="B5" t="str">
            <v>Кр. 1033 темно-желт</v>
          </cell>
        </row>
        <row r="6">
          <cell r="B6" t="str">
            <v>Кр. 2008 оранж</v>
          </cell>
        </row>
        <row r="7">
          <cell r="B7" t="str">
            <v>Кр. 3020 красная</v>
          </cell>
        </row>
        <row r="8">
          <cell r="B8" t="str">
            <v>Кр. 5002 ультрам.</v>
          </cell>
        </row>
        <row r="9">
          <cell r="B9" t="str">
            <v>Кр. 5015 голубая</v>
          </cell>
        </row>
        <row r="10">
          <cell r="B10" t="str">
            <v>Кр. 5018 зеленая</v>
          </cell>
        </row>
        <row r="11">
          <cell r="B11" t="str">
            <v>Кр. 6018 светл-зелен</v>
          </cell>
        </row>
        <row r="12">
          <cell r="B12" t="str">
            <v>Кр. 6029 зеленая</v>
          </cell>
        </row>
        <row r="13">
          <cell r="B13" t="str">
            <v>Кр. 7008 лак</v>
          </cell>
        </row>
        <row r="14">
          <cell r="B14" t="str">
            <v>Кр. 9005 черная</v>
          </cell>
        </row>
        <row r="15">
          <cell r="B15" t="str">
            <v>Кр. 9006 алюмин</v>
          </cell>
        </row>
        <row r="16">
          <cell r="B16" t="str">
            <v>Кр. 9016 белая</v>
          </cell>
        </row>
        <row r="17">
          <cell r="B17" t="str">
            <v>Кр. 8016 коричн.</v>
          </cell>
        </row>
        <row r="18">
          <cell r="B18" t="str">
            <v>Лист (0,4мм)</v>
          </cell>
        </row>
        <row r="19">
          <cell r="B19" t="str">
            <v>Лист (0,5мм)</v>
          </cell>
        </row>
        <row r="20">
          <cell r="B20" t="str">
            <v>Лист (0,9мм)</v>
          </cell>
        </row>
        <row r="21">
          <cell r="B21" t="str">
            <v>Лист (1,2мм)</v>
          </cell>
        </row>
        <row r="22">
          <cell r="B22" t="str">
            <v>Лист (1,5мм)</v>
          </cell>
        </row>
        <row r="23">
          <cell r="B23" t="str">
            <v>Лист (2мм)</v>
          </cell>
        </row>
        <row r="24">
          <cell r="B24" t="str">
            <v>Лист (3мм)</v>
          </cell>
        </row>
        <row r="25">
          <cell r="B25" t="str">
            <v>Лист (1мм)</v>
          </cell>
        </row>
        <row r="26">
          <cell r="B26" t="str">
            <v>Проволока Ф2,5мм</v>
          </cell>
        </row>
        <row r="27">
          <cell r="B27" t="str">
            <v>Проволока Ф2мм</v>
          </cell>
        </row>
        <row r="28">
          <cell r="B28" t="str">
            <v>Проволока Ф3,5мм</v>
          </cell>
        </row>
        <row r="29">
          <cell r="B29" t="str">
            <v>Проволока Ф3мм</v>
          </cell>
        </row>
        <row r="30">
          <cell r="B30" t="str">
            <v>Проволока Ф4,5мм</v>
          </cell>
        </row>
        <row r="31">
          <cell r="B31" t="str">
            <v>Проволока Ф4мм</v>
          </cell>
        </row>
        <row r="32">
          <cell r="B32" t="str">
            <v>Проволока Ф5мм</v>
          </cell>
        </row>
        <row r="33">
          <cell r="B33" t="str">
            <v>Проволока Ф6мм</v>
          </cell>
        </row>
        <row r="34">
          <cell r="B34" t="str">
            <v>Профиль 10х10</v>
          </cell>
        </row>
        <row r="35">
          <cell r="B35" t="str">
            <v>Профиль 15х15</v>
          </cell>
        </row>
        <row r="36">
          <cell r="B36" t="str">
            <v>Профиль 20х10</v>
          </cell>
        </row>
        <row r="37">
          <cell r="B37" t="str">
            <v>Профиль 20х20</v>
          </cell>
        </row>
        <row r="38">
          <cell r="B38" t="str">
            <v>Профиль 25х25</v>
          </cell>
        </row>
        <row r="39">
          <cell r="B39" t="str">
            <v>Профиль 30х10</v>
          </cell>
        </row>
        <row r="40">
          <cell r="B40" t="str">
            <v>Профиль 40х20</v>
          </cell>
        </row>
        <row r="41">
          <cell r="B41" t="str">
            <v>Профиль 40х25</v>
          </cell>
        </row>
        <row r="42">
          <cell r="B42" t="str">
            <v>Профиль 50х25</v>
          </cell>
        </row>
        <row r="43">
          <cell r="B43" t="str">
            <v>Профиль 60х30</v>
          </cell>
        </row>
        <row r="44">
          <cell r="B44" t="str">
            <v>Профиль 80х40</v>
          </cell>
        </row>
        <row r="45">
          <cell r="B45" t="str">
            <v>Бегунок</v>
          </cell>
        </row>
        <row r="46">
          <cell r="B46" t="str">
            <v>Кранштеин</v>
          </cell>
        </row>
        <row r="47">
          <cell r="B47" t="str">
            <v>Прут Ф10 мм</v>
          </cell>
        </row>
        <row r="48">
          <cell r="B48" t="str">
            <v>Прут Ф8мм</v>
          </cell>
        </row>
        <row r="49">
          <cell r="B49" t="str">
            <v>Труба 1 д</v>
          </cell>
        </row>
        <row r="50">
          <cell r="B50" t="str">
            <v>Труба 1/2 д</v>
          </cell>
        </row>
        <row r="51">
          <cell r="B51" t="str">
            <v xml:space="preserve">Труба 3/4 д </v>
          </cell>
        </row>
        <row r="52">
          <cell r="B52" t="str">
            <v>Угольник 25х25</v>
          </cell>
        </row>
        <row r="53">
          <cell r="B53" t="str">
            <v>Угольник 32х32</v>
          </cell>
        </row>
        <row r="54">
          <cell r="B54" t="str">
            <v>Угольник 40х40</v>
          </cell>
        </row>
        <row r="55">
          <cell r="B55" t="str">
            <v>Угольник 50х50</v>
          </cell>
        </row>
        <row r="56">
          <cell r="B56" t="str">
            <v>Хомут (разные)</v>
          </cell>
        </row>
        <row r="57">
          <cell r="B57" t="str">
            <v>Полоса 20</v>
          </cell>
        </row>
        <row r="58">
          <cell r="B58" t="str">
            <v>Полоса 25</v>
          </cell>
        </row>
        <row r="59">
          <cell r="B59" t="str">
            <v>Полоса 30</v>
          </cell>
        </row>
        <row r="60">
          <cell r="B60" t="str">
            <v>Полоса 50</v>
          </cell>
        </row>
        <row r="61">
          <cell r="B61" t="str">
            <v>Полиэтилен</v>
          </cell>
        </row>
        <row r="62">
          <cell r="B62" t="str">
            <v>Пробки 10х10</v>
          </cell>
        </row>
        <row r="63">
          <cell r="B63" t="str">
            <v>Пробки 15х15</v>
          </cell>
        </row>
        <row r="64">
          <cell r="B64" t="str">
            <v>Пробки 20х10</v>
          </cell>
        </row>
        <row r="65">
          <cell r="B65" t="str">
            <v>Пробки 20х20</v>
          </cell>
        </row>
        <row r="66">
          <cell r="B66" t="str">
            <v>Пробки 25х25</v>
          </cell>
        </row>
        <row r="67">
          <cell r="B67" t="str">
            <v>Пробки 40х20</v>
          </cell>
        </row>
        <row r="68">
          <cell r="B68" t="str">
            <v>Пробки 40х25</v>
          </cell>
        </row>
      </sheetData>
      <sheetData sheetId="5">
        <row r="2">
          <cell r="C2" t="str">
            <v>Malın və ya işin adı</v>
          </cell>
          <cell r="D2" t="str">
            <v>F3</v>
          </cell>
        </row>
        <row r="3">
          <cell r="C3" t="str">
            <v>Lampa (gün işığı) 430</v>
          </cell>
          <cell r="D3" t="str">
            <v>ədəd</v>
          </cell>
          <cell r="E3">
            <v>42999</v>
          </cell>
          <cell r="F3">
            <v>1.9</v>
          </cell>
        </row>
        <row r="4">
          <cell r="C4" t="str">
            <v>Lampa (gün işığı) 900</v>
          </cell>
          <cell r="D4" t="str">
            <v>ədəd</v>
          </cell>
          <cell r="E4">
            <v>42999</v>
          </cell>
          <cell r="F4">
            <v>2.6</v>
          </cell>
        </row>
        <row r="5">
          <cell r="C5" t="str">
            <v>Neon işıqı (lent)</v>
          </cell>
          <cell r="D5" t="str">
            <v>m</v>
          </cell>
          <cell r="E5">
            <v>42999</v>
          </cell>
          <cell r="F5">
            <v>2.4</v>
          </cell>
        </row>
        <row r="6">
          <cell r="C6" t="str">
            <v>Qol  15 sm</v>
          </cell>
          <cell r="D6" t="str">
            <v>ədəd</v>
          </cell>
          <cell r="E6">
            <v>42991</v>
          </cell>
          <cell r="F6">
            <v>0.65</v>
          </cell>
        </row>
        <row r="7">
          <cell r="C7" t="str">
            <v>Qol  30 sm</v>
          </cell>
          <cell r="D7" t="str">
            <v>ədəd</v>
          </cell>
          <cell r="E7">
            <v>42999</v>
          </cell>
          <cell r="F7">
            <v>1.05</v>
          </cell>
        </row>
        <row r="8">
          <cell r="C8" t="str">
            <v>Qol  35 sm</v>
          </cell>
          <cell r="D8" t="str">
            <v>ədəd</v>
          </cell>
          <cell r="E8">
            <v>42962</v>
          </cell>
          <cell r="F8">
            <v>1.2</v>
          </cell>
        </row>
        <row r="9">
          <cell r="C9" t="str">
            <v>Qol  40 sm</v>
          </cell>
          <cell r="D9" t="str">
            <v>ədəd</v>
          </cell>
          <cell r="E9">
            <v>42978</v>
          </cell>
          <cell r="F9">
            <v>1.35</v>
          </cell>
        </row>
        <row r="10">
          <cell r="C10" t="str">
            <v>Qol  45 sm</v>
          </cell>
          <cell r="D10" t="str">
            <v>ədəd</v>
          </cell>
          <cell r="E10">
            <v>42873</v>
          </cell>
          <cell r="F10">
            <v>1.4</v>
          </cell>
        </row>
        <row r="11">
          <cell r="C11" t="str">
            <v>Qol 20 sm</v>
          </cell>
          <cell r="D11" t="str">
            <v>ədəd</v>
          </cell>
          <cell r="E11">
            <v>42999</v>
          </cell>
          <cell r="F11">
            <v>0.75</v>
          </cell>
        </row>
        <row r="12">
          <cell r="C12" t="str">
            <v>Qol 25 sm</v>
          </cell>
          <cell r="D12" t="str">
            <v>ədəd</v>
          </cell>
          <cell r="E12">
            <v>42991</v>
          </cell>
          <cell r="F12">
            <v>0.85</v>
          </cell>
        </row>
        <row r="13">
          <cell r="C13" t="str">
            <v>Qol ekonom (Xrom)</v>
          </cell>
          <cell r="D13" t="str">
            <v>ədəd</v>
          </cell>
          <cell r="E13">
            <v>42905</v>
          </cell>
          <cell r="F13">
            <v>2.2000000000000002</v>
          </cell>
        </row>
        <row r="14">
          <cell r="C14" t="str">
            <v>Qol-profil 200 (xrom) (ekonom panel)</v>
          </cell>
          <cell r="D14" t="str">
            <v>ədəd</v>
          </cell>
          <cell r="E14">
            <v>42962</v>
          </cell>
          <cell r="F14">
            <v>1.9</v>
          </cell>
        </row>
        <row r="15">
          <cell r="C15" t="str">
            <v>Qulp xrom</v>
          </cell>
          <cell r="D15" t="str">
            <v>ədəd</v>
          </cell>
          <cell r="E15">
            <v>42813</v>
          </cell>
          <cell r="F15">
            <v>0.4</v>
          </cell>
        </row>
        <row r="16">
          <cell r="C16" t="str">
            <v>Künclük (metal) 25x25</v>
          </cell>
          <cell r="D16" t="str">
            <v>m</v>
          </cell>
          <cell r="E16">
            <v>42922</v>
          </cell>
          <cell r="F16">
            <v>1</v>
          </cell>
        </row>
        <row r="17">
          <cell r="C17" t="str">
            <v>Künclük (metal) 63x63</v>
          </cell>
          <cell r="D17" t="str">
            <v>m</v>
          </cell>
          <cell r="E17">
            <v>42935</v>
          </cell>
          <cell r="F17">
            <v>5.91</v>
          </cell>
        </row>
        <row r="18">
          <cell r="C18" t="str">
            <v>Künclük (metal) 40x40</v>
          </cell>
          <cell r="D18" t="str">
            <v>m</v>
          </cell>
          <cell r="E18">
            <v>42924</v>
          </cell>
          <cell r="F18">
            <v>0.08</v>
          </cell>
        </row>
        <row r="19">
          <cell r="C19" t="str">
            <v>Vərəq 0,7 mm</v>
          </cell>
          <cell r="D19" t="str">
            <v>m2</v>
          </cell>
          <cell r="E19">
            <v>42916</v>
          </cell>
          <cell r="F19">
            <v>7.4</v>
          </cell>
        </row>
        <row r="20">
          <cell r="C20" t="str">
            <v>Vərəq 0,9 mm</v>
          </cell>
          <cell r="D20" t="str">
            <v>m2</v>
          </cell>
          <cell r="E20">
            <v>42999</v>
          </cell>
          <cell r="F20">
            <v>10.48</v>
          </cell>
        </row>
        <row r="21">
          <cell r="C21" t="str">
            <v>Vərəq 0,9 mm (dəlikli)</v>
          </cell>
          <cell r="D21" t="str">
            <v>m2</v>
          </cell>
          <cell r="E21">
            <v>42342</v>
          </cell>
          <cell r="F21">
            <v>17</v>
          </cell>
        </row>
        <row r="22">
          <cell r="C22" t="str">
            <v>Vərəq 1,3 mm</v>
          </cell>
          <cell r="D22" t="str">
            <v>m2</v>
          </cell>
          <cell r="E22">
            <v>42951</v>
          </cell>
          <cell r="F22">
            <v>13.75</v>
          </cell>
        </row>
        <row r="23">
          <cell r="C23" t="str">
            <v>Vərəq 0,5 mm</v>
          </cell>
          <cell r="D23" t="str">
            <v>m2</v>
          </cell>
          <cell r="E23">
            <v>42998</v>
          </cell>
          <cell r="F23">
            <v>5.5</v>
          </cell>
        </row>
        <row r="24">
          <cell r="C24" t="str">
            <v>Vərəq 2 mm</v>
          </cell>
          <cell r="D24" t="str">
            <v>m2</v>
          </cell>
          <cell r="E24">
            <v>42994</v>
          </cell>
          <cell r="F24">
            <v>19.09</v>
          </cell>
        </row>
        <row r="25">
          <cell r="C25" t="str">
            <v>Vərəq (sinklənmış) 0.7mm</v>
          </cell>
          <cell r="D25" t="str">
            <v>m2</v>
          </cell>
          <cell r="E25">
            <v>42569</v>
          </cell>
          <cell r="F25">
            <v>9.1</v>
          </cell>
        </row>
        <row r="26">
          <cell r="C26" t="str">
            <v>Lazer (metal)</v>
          </cell>
          <cell r="D26" t="str">
            <v>m</v>
          </cell>
          <cell r="F26">
            <v>6.3</v>
          </cell>
        </row>
        <row r="27">
          <cell r="C27" t="str">
            <v>Mil (10 mm)</v>
          </cell>
          <cell r="D27" t="str">
            <v>m</v>
          </cell>
          <cell r="E27">
            <v>42829</v>
          </cell>
          <cell r="F27">
            <v>1.3</v>
          </cell>
        </row>
        <row r="28">
          <cell r="C28" t="str">
            <v>Profil (60x60)</v>
          </cell>
          <cell r="D28" t="str">
            <v>m</v>
          </cell>
          <cell r="E28">
            <v>42408</v>
          </cell>
          <cell r="F28">
            <v>0.65</v>
          </cell>
        </row>
        <row r="29">
          <cell r="C29" t="str">
            <v>Profil 10x10</v>
          </cell>
          <cell r="D29" t="str">
            <v>m</v>
          </cell>
          <cell r="E29">
            <v>42913</v>
          </cell>
          <cell r="F29">
            <v>0.49</v>
          </cell>
        </row>
        <row r="30">
          <cell r="C30" t="str">
            <v>Profil 10x20</v>
          </cell>
          <cell r="D30" t="str">
            <v>m</v>
          </cell>
          <cell r="E30">
            <v>42940</v>
          </cell>
          <cell r="F30">
            <v>0.56999999999999995</v>
          </cell>
        </row>
        <row r="31">
          <cell r="C31" t="str">
            <v>Profil 20x20</v>
          </cell>
          <cell r="D31" t="str">
            <v>m</v>
          </cell>
          <cell r="E31">
            <v>42947</v>
          </cell>
          <cell r="F31">
            <v>0.9</v>
          </cell>
        </row>
        <row r="32">
          <cell r="C32" t="str">
            <v>Profil 20x40</v>
          </cell>
          <cell r="D32" t="str">
            <v>m</v>
          </cell>
          <cell r="E32">
            <v>42884</v>
          </cell>
          <cell r="F32">
            <v>1.1000000000000001</v>
          </cell>
        </row>
        <row r="33">
          <cell r="C33" t="str">
            <v>Profil 25x25</v>
          </cell>
          <cell r="D33" t="str">
            <v>m</v>
          </cell>
          <cell r="E33">
            <v>42978</v>
          </cell>
          <cell r="F33">
            <v>0.93</v>
          </cell>
        </row>
        <row r="34">
          <cell r="C34" t="str">
            <v>Profil 25x40</v>
          </cell>
          <cell r="D34" t="str">
            <v>m</v>
          </cell>
          <cell r="E34">
            <v>42991</v>
          </cell>
          <cell r="F34">
            <v>1.52</v>
          </cell>
        </row>
        <row r="35">
          <cell r="C35" t="str">
            <v>Profil 40x25 (dəlikli) 1 tərəfli</v>
          </cell>
          <cell r="E35">
            <v>42573</v>
          </cell>
          <cell r="F35">
            <v>1.1499999999999999</v>
          </cell>
        </row>
        <row r="36">
          <cell r="C36" t="str">
            <v>Profil 40x25 (dəlikli) 2 tərəfli</v>
          </cell>
          <cell r="E36">
            <v>42573</v>
          </cell>
          <cell r="F36">
            <v>1.1499999999999999</v>
          </cell>
        </row>
        <row r="37">
          <cell r="C37" t="str">
            <v>Profil 60x30 (dəlikli) 1 tərəfli</v>
          </cell>
          <cell r="E37">
            <v>42573</v>
          </cell>
          <cell r="F37">
            <v>1.1499999999999999</v>
          </cell>
        </row>
        <row r="38">
          <cell r="C38" t="str">
            <v>Profil 60x30 (dəlikli) 2 tərəfli</v>
          </cell>
          <cell r="E38">
            <v>42573</v>
          </cell>
          <cell r="F38">
            <v>1.1499999999999999</v>
          </cell>
        </row>
        <row r="39">
          <cell r="C39" t="str">
            <v>Profil 60x30x2</v>
          </cell>
          <cell r="D39" t="str">
            <v>m</v>
          </cell>
          <cell r="E39">
            <v>42641</v>
          </cell>
          <cell r="F39">
            <v>3.33</v>
          </cell>
        </row>
        <row r="40">
          <cell r="C40" t="str">
            <v>Təkər Ø100 fırlanan</v>
          </cell>
          <cell r="D40" t="str">
            <v>ədəd</v>
          </cell>
          <cell r="E40">
            <v>42818</v>
          </cell>
          <cell r="F40">
            <v>6.5</v>
          </cell>
        </row>
        <row r="41">
          <cell r="C41" t="str">
            <v>Təkər Ø100 fırlanan tormozsuz</v>
          </cell>
          <cell r="D41" t="str">
            <v>ədəd</v>
          </cell>
          <cell r="E41">
            <v>42818</v>
          </cell>
          <cell r="F41">
            <v>5.5</v>
          </cell>
        </row>
        <row r="42">
          <cell r="C42" t="str">
            <v>Təkər Ø150</v>
          </cell>
          <cell r="D42" t="str">
            <v>ədəd</v>
          </cell>
          <cell r="E42">
            <v>42172</v>
          </cell>
          <cell r="F42">
            <v>5.6</v>
          </cell>
        </row>
        <row r="43">
          <cell r="C43" t="str">
            <v>Təkər Ø200 sərbəst</v>
          </cell>
          <cell r="D43" t="str">
            <v>ədəd</v>
          </cell>
          <cell r="E43">
            <v>42801</v>
          </cell>
          <cell r="F43">
            <v>15</v>
          </cell>
        </row>
        <row r="44">
          <cell r="C44" t="str">
            <v>Təkər Ø200 sərbəst</v>
          </cell>
          <cell r="D44" t="str">
            <v>ədəd</v>
          </cell>
          <cell r="E44">
            <v>42801</v>
          </cell>
          <cell r="F44">
            <v>17</v>
          </cell>
        </row>
        <row r="45">
          <cell r="C45" t="str">
            <v>Təkər  Ø50mm (fırlanan) (tormozsuz)</v>
          </cell>
          <cell r="D45" t="str">
            <v>ədəd</v>
          </cell>
          <cell r="E45">
            <v>42573</v>
          </cell>
          <cell r="F45">
            <v>1.8</v>
          </cell>
        </row>
        <row r="46">
          <cell r="C46" t="str">
            <v xml:space="preserve">Məftil </v>
          </cell>
          <cell r="D46" t="str">
            <v>kq</v>
          </cell>
          <cell r="E46">
            <v>43005</v>
          </cell>
          <cell r="F46">
            <v>1.23</v>
          </cell>
        </row>
        <row r="47">
          <cell r="C47" t="str">
            <v>Boru Ø 22</v>
          </cell>
          <cell r="D47" t="str">
            <v>m</v>
          </cell>
          <cell r="E47">
            <v>42958</v>
          </cell>
          <cell r="F47">
            <v>0.9</v>
          </cell>
        </row>
        <row r="48">
          <cell r="C48" t="str">
            <v>Boru Ø 32</v>
          </cell>
          <cell r="D48" t="str">
            <v>m</v>
          </cell>
          <cell r="E48">
            <v>42905</v>
          </cell>
          <cell r="F48">
            <v>3.15</v>
          </cell>
        </row>
        <row r="49">
          <cell r="C49" t="str">
            <v>Boru  xrom Ø 25 mm</v>
          </cell>
          <cell r="D49" t="str">
            <v>m</v>
          </cell>
          <cell r="E49">
            <v>42936</v>
          </cell>
          <cell r="F49">
            <v>1.4</v>
          </cell>
        </row>
        <row r="50">
          <cell r="C50" t="str">
            <v>Probka  ayaq 20x20</v>
          </cell>
          <cell r="D50" t="str">
            <v>əd</v>
          </cell>
          <cell r="E50">
            <v>43003</v>
          </cell>
          <cell r="F50">
            <v>0.7</v>
          </cell>
        </row>
        <row r="51">
          <cell r="C51" t="str">
            <v>Probka  25x25 iç</v>
          </cell>
          <cell r="D51" t="str">
            <v>əd</v>
          </cell>
          <cell r="E51">
            <v>43004</v>
          </cell>
          <cell r="F51">
            <v>0.6</v>
          </cell>
        </row>
        <row r="52">
          <cell r="C52" t="str">
            <v>Probka 20x20 cöl</v>
          </cell>
          <cell r="D52" t="str">
            <v>əd</v>
          </cell>
          <cell r="E52">
            <v>43004</v>
          </cell>
          <cell r="F52">
            <v>0.5</v>
          </cell>
        </row>
        <row r="53">
          <cell r="C53" t="str">
            <v>Probka  ayaq 25x25</v>
          </cell>
          <cell r="D53" t="str">
            <v>əd</v>
          </cell>
          <cell r="E53">
            <v>43004</v>
          </cell>
          <cell r="F53">
            <v>0.8</v>
          </cell>
        </row>
        <row r="54">
          <cell r="C54" t="str">
            <v>Probka 20x20 iç</v>
          </cell>
          <cell r="D54" t="str">
            <v>əd</v>
          </cell>
          <cell r="E54">
            <v>43004</v>
          </cell>
          <cell r="F54">
            <v>0.3</v>
          </cell>
        </row>
        <row r="55">
          <cell r="C55" t="str">
            <v xml:space="preserve">Boya </v>
          </cell>
          <cell r="D55" t="str">
            <v>kq</v>
          </cell>
          <cell r="E55">
            <v>42928</v>
          </cell>
          <cell r="F55">
            <v>8.5</v>
          </cell>
        </row>
        <row r="56">
          <cell r="C56" t="str">
            <v>Profil 30x30</v>
          </cell>
          <cell r="D56" t="str">
            <v>m</v>
          </cell>
          <cell r="F56">
            <v>1.1100000000000001</v>
          </cell>
        </row>
        <row r="57">
          <cell r="C57" t="str">
            <v>Probka 30x30</v>
          </cell>
          <cell r="D57" t="str">
            <v>əd</v>
          </cell>
          <cell r="F57">
            <v>0.11</v>
          </cell>
        </row>
        <row r="58">
          <cell r="C58" t="str">
            <v>Polietilen</v>
          </cell>
          <cell r="D58" t="str">
            <v>kq</v>
          </cell>
          <cell r="F58">
            <v>2.5499999999999998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G229"/>
  <sheetViews>
    <sheetView tabSelected="1" workbookViewId="0">
      <selection activeCell="B20" sqref="B20:L21"/>
    </sheetView>
  </sheetViews>
  <sheetFormatPr defaultColWidth="1.7109375" defaultRowHeight="9" customHeight="1" x14ac:dyDescent="0.15"/>
  <cols>
    <col min="1" max="1" width="1.7109375" style="3"/>
    <col min="2" max="3" width="2" style="3" bestFit="1" customWidth="1"/>
    <col min="4" max="58" width="1.7109375" style="3"/>
    <col min="59" max="59" width="1.7109375" style="2"/>
    <col min="60" max="60" width="11.5703125" style="2" hidden="1" customWidth="1"/>
    <col min="61" max="215" width="1.7109375" style="2"/>
    <col min="216" max="16384" width="1.7109375" style="3"/>
  </cols>
  <sheetData>
    <row r="1" spans="1:60" ht="9" customHeight="1" x14ac:dyDescent="0.15">
      <c r="A1" s="1"/>
      <c r="B1" s="1"/>
      <c r="C1" s="1"/>
      <c r="D1" s="1"/>
      <c r="E1" s="1"/>
      <c r="F1" s="1"/>
      <c r="G1" s="135" t="s">
        <v>0</v>
      </c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"/>
      <c r="Y1" s="137" t="s">
        <v>1</v>
      </c>
      <c r="Z1" s="137"/>
      <c r="AA1" s="137"/>
      <c r="AB1" s="137"/>
      <c r="AC1" s="137"/>
      <c r="AD1" s="139"/>
      <c r="AE1" s="139"/>
      <c r="AF1" s="139"/>
      <c r="AG1" s="139"/>
      <c r="AH1" s="139"/>
      <c r="AI1" s="139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H1" s="141" t="s">
        <v>2</v>
      </c>
    </row>
    <row r="2" spans="1:60" ht="6" customHeight="1" x14ac:dyDescent="0.15">
      <c r="A2" s="1"/>
      <c r="B2" s="1"/>
      <c r="C2" s="1"/>
      <c r="D2" s="1"/>
      <c r="E2" s="1"/>
      <c r="F2" s="1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"/>
      <c r="Y2" s="138"/>
      <c r="Z2" s="138"/>
      <c r="AA2" s="138"/>
      <c r="AB2" s="138"/>
      <c r="AC2" s="138"/>
      <c r="AD2" s="140"/>
      <c r="AE2" s="140"/>
      <c r="AF2" s="140"/>
      <c r="AG2" s="140"/>
      <c r="AH2" s="140"/>
      <c r="AI2" s="14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H2" s="141"/>
    </row>
    <row r="3" spans="1:60" ht="9" customHeight="1" x14ac:dyDescent="0.15">
      <c r="A3" s="1"/>
      <c r="B3" s="142" t="s">
        <v>3</v>
      </c>
      <c r="C3" s="142"/>
      <c r="D3" s="142"/>
      <c r="E3" s="142"/>
      <c r="F3" s="142"/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63" t="s">
        <v>4</v>
      </c>
      <c r="AG3" s="63"/>
      <c r="AH3" s="63"/>
      <c r="AI3" s="63"/>
      <c r="AJ3" s="63"/>
      <c r="AK3" s="146">
        <f ca="1">NOW()</f>
        <v>43021.523019560183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H3" s="141"/>
    </row>
    <row r="4" spans="1:60" ht="9" customHeight="1" x14ac:dyDescent="0.15">
      <c r="A4" s="1"/>
      <c r="B4" s="142"/>
      <c r="C4" s="142"/>
      <c r="D4" s="142"/>
      <c r="E4" s="142"/>
      <c r="F4" s="142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63"/>
      <c r="AG4" s="63"/>
      <c r="AH4" s="63"/>
      <c r="AI4" s="63"/>
      <c r="AJ4" s="63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60" ht="9" customHeight="1" x14ac:dyDescent="0.15">
      <c r="A5" s="1"/>
      <c r="B5" s="125" t="s">
        <v>5</v>
      </c>
      <c r="C5" s="125"/>
      <c r="D5" s="125"/>
      <c r="E5" s="125"/>
      <c r="F5" s="125"/>
      <c r="G5" s="125"/>
      <c r="H5" s="125"/>
      <c r="I5" s="125"/>
      <c r="J5" s="125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8" t="s">
        <v>6</v>
      </c>
      <c r="AM5" s="128"/>
      <c r="AN5" s="128"/>
      <c r="AO5" s="128"/>
      <c r="AP5" s="130">
        <v>1</v>
      </c>
      <c r="AQ5" s="130"/>
      <c r="AR5" s="130"/>
      <c r="AS5" s="130"/>
      <c r="AT5" s="130"/>
      <c r="AU5" s="130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60" ht="9" customHeight="1" x14ac:dyDescent="0.15">
      <c r="A6" s="1"/>
      <c r="B6" s="125"/>
      <c r="C6" s="125"/>
      <c r="D6" s="125"/>
      <c r="E6" s="125"/>
      <c r="F6" s="125"/>
      <c r="G6" s="125"/>
      <c r="H6" s="125"/>
      <c r="I6" s="125"/>
      <c r="J6" s="125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9"/>
      <c r="AM6" s="129"/>
      <c r="AN6" s="129"/>
      <c r="AO6" s="129"/>
      <c r="AP6" s="127"/>
      <c r="AQ6" s="127"/>
      <c r="AR6" s="127"/>
      <c r="AS6" s="127"/>
      <c r="AT6" s="127"/>
      <c r="AU6" s="127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0" ht="9" customHeight="1" x14ac:dyDescent="0.15">
      <c r="A7" s="1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60" ht="9" customHeight="1" x14ac:dyDescent="0.15">
      <c r="A8" s="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60" ht="9" customHeight="1" x14ac:dyDescent="0.15">
      <c r="A9" s="1"/>
      <c r="B9" s="1"/>
      <c r="C9" s="1"/>
      <c r="D9" s="1"/>
      <c r="E9" s="1"/>
      <c r="F9" s="1"/>
      <c r="G9" s="1"/>
      <c r="H9" s="1"/>
      <c r="I9" s="131" t="s">
        <v>7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"/>
      <c r="Z9" s="1"/>
      <c r="AA9" s="1"/>
      <c r="AB9" s="1"/>
      <c r="AC9" s="1"/>
      <c r="AD9" s="1"/>
      <c r="AE9" s="1"/>
      <c r="AF9" s="1"/>
      <c r="AG9" s="133" t="s">
        <v>8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</row>
    <row r="10" spans="1:60" ht="9" customHeight="1" thickBot="1" x14ac:dyDescent="0.2">
      <c r="A10" s="1"/>
      <c r="B10" s="1"/>
      <c r="C10" s="1"/>
      <c r="D10" s="1"/>
      <c r="E10" s="1"/>
      <c r="F10" s="1"/>
      <c r="G10" s="1"/>
      <c r="H10" s="1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"/>
      <c r="Z10" s="1"/>
      <c r="AA10" s="1"/>
      <c r="AB10" s="1"/>
      <c r="AC10" s="1"/>
      <c r="AD10" s="1"/>
      <c r="AE10" s="1"/>
      <c r="AF10" s="1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</row>
    <row r="11" spans="1:60" ht="5.25" customHeight="1" x14ac:dyDescent="0.15">
      <c r="A11" s="1"/>
      <c r="B11" s="112" t="s">
        <v>9</v>
      </c>
      <c r="C11" s="113"/>
      <c r="D11" s="113"/>
      <c r="E11" s="113"/>
      <c r="F11" s="113"/>
      <c r="G11" s="113"/>
      <c r="H11" s="113"/>
      <c r="I11" s="113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1"/>
      <c r="AG11" s="117" t="s">
        <v>10</v>
      </c>
      <c r="AH11" s="118"/>
      <c r="AI11" s="118"/>
      <c r="AJ11" s="118"/>
      <c r="AK11" s="118"/>
      <c r="AL11" s="118"/>
      <c r="AM11" s="118"/>
      <c r="AN11" s="118"/>
      <c r="AO11" s="118"/>
      <c r="AP11" s="1"/>
      <c r="AQ11" s="1"/>
      <c r="AR11" s="118" t="s">
        <v>11</v>
      </c>
      <c r="AS11" s="118"/>
      <c r="AT11" s="118"/>
      <c r="AU11" s="118"/>
      <c r="AV11" s="118"/>
      <c r="AW11" s="118"/>
      <c r="AX11" s="1"/>
      <c r="AY11" s="1"/>
      <c r="AZ11" s="1"/>
      <c r="BA11" s="120" t="s">
        <v>12</v>
      </c>
      <c r="BB11" s="118"/>
      <c r="BC11" s="118"/>
      <c r="BD11" s="118"/>
      <c r="BE11" s="118"/>
      <c r="BF11" s="121"/>
    </row>
    <row r="12" spans="1:60" ht="7.5" customHeight="1" x14ac:dyDescent="0.15">
      <c r="A12" s="1"/>
      <c r="B12" s="114"/>
      <c r="C12" s="115"/>
      <c r="D12" s="115"/>
      <c r="E12" s="115"/>
      <c r="F12" s="115"/>
      <c r="G12" s="115"/>
      <c r="H12" s="115"/>
      <c r="I12" s="115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116"/>
      <c r="AG12" s="119"/>
      <c r="AH12" s="63"/>
      <c r="AI12" s="63"/>
      <c r="AJ12" s="63"/>
      <c r="AK12" s="63"/>
      <c r="AL12" s="63"/>
      <c r="AM12" s="63"/>
      <c r="AN12" s="63"/>
      <c r="AO12" s="63"/>
      <c r="AP12" s="4"/>
      <c r="AQ12" s="4"/>
      <c r="AR12" s="63"/>
      <c r="AS12" s="63"/>
      <c r="AT12" s="63"/>
      <c r="AU12" s="63"/>
      <c r="AV12" s="63"/>
      <c r="AW12" s="63"/>
      <c r="AX12" s="4"/>
      <c r="AY12" s="4"/>
      <c r="AZ12" s="4"/>
      <c r="BA12" s="122"/>
      <c r="BB12" s="65"/>
      <c r="BC12" s="65"/>
      <c r="BD12" s="65"/>
      <c r="BE12" s="65"/>
      <c r="BF12" s="123"/>
    </row>
    <row r="13" spans="1:60" ht="9" customHeight="1" x14ac:dyDescent="0.15">
      <c r="A13" s="1"/>
      <c r="B13" s="114" t="s">
        <v>13</v>
      </c>
      <c r="C13" s="115"/>
      <c r="D13" s="115"/>
      <c r="E13" s="115"/>
      <c r="F13" s="115"/>
      <c r="G13" s="115"/>
      <c r="H13" s="115"/>
      <c r="I13" s="115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124">
        <f>IFERROR(CEILING((SUM(AK20:AQ53)*1.43/AP5),0.5),0)</f>
        <v>0</v>
      </c>
      <c r="AH13" s="124"/>
      <c r="AI13" s="124"/>
      <c r="AJ13" s="124"/>
      <c r="AK13" s="124"/>
      <c r="AL13" s="124"/>
      <c r="AM13" s="124"/>
      <c r="AN13" s="124"/>
      <c r="AO13" s="124"/>
      <c r="AP13" s="4"/>
      <c r="AQ13" s="124">
        <f>AK18</f>
        <v>0</v>
      </c>
      <c r="AR13" s="124"/>
      <c r="AS13" s="124"/>
      <c r="AT13" s="124"/>
      <c r="AU13" s="124"/>
      <c r="AV13" s="124"/>
      <c r="AW13" s="124"/>
      <c r="AX13" s="124"/>
      <c r="AY13" s="124"/>
      <c r="AZ13" s="4"/>
      <c r="BA13" s="86">
        <f>AQ13+AG13</f>
        <v>0</v>
      </c>
      <c r="BB13" s="86"/>
      <c r="BC13" s="86"/>
      <c r="BD13" s="86"/>
      <c r="BE13" s="86"/>
      <c r="BF13" s="86"/>
    </row>
    <row r="14" spans="1:60" ht="6" customHeight="1" x14ac:dyDescent="0.15">
      <c r="A14" s="1"/>
      <c r="B14" s="114"/>
      <c r="C14" s="115"/>
      <c r="D14" s="115"/>
      <c r="E14" s="115"/>
      <c r="F14" s="115"/>
      <c r="G14" s="115"/>
      <c r="H14" s="115"/>
      <c r="I14" s="115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124"/>
      <c r="AH14" s="124"/>
      <c r="AI14" s="124"/>
      <c r="AJ14" s="124"/>
      <c r="AK14" s="124"/>
      <c r="AL14" s="124"/>
      <c r="AM14" s="124"/>
      <c r="AN14" s="124"/>
      <c r="AO14" s="124"/>
      <c r="AP14" s="4"/>
      <c r="AQ14" s="124"/>
      <c r="AR14" s="124"/>
      <c r="AS14" s="124"/>
      <c r="AT14" s="124"/>
      <c r="AU14" s="124"/>
      <c r="AV14" s="124"/>
      <c r="AW14" s="124"/>
      <c r="AX14" s="124"/>
      <c r="AY14" s="124"/>
      <c r="AZ14" s="4"/>
      <c r="BA14" s="86"/>
      <c r="BB14" s="86"/>
      <c r="BC14" s="86"/>
      <c r="BD14" s="86"/>
      <c r="BE14" s="86"/>
      <c r="BF14" s="86"/>
    </row>
    <row r="15" spans="1:60" ht="9" customHeight="1" thickBot="1" x14ac:dyDescent="0.2">
      <c r="A15" s="1"/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60" ht="13.5" customHeight="1" x14ac:dyDescent="0.15">
      <c r="A16" s="1"/>
      <c r="B16" s="99" t="s">
        <v>14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2" t="s">
        <v>15</v>
      </c>
      <c r="N16" s="103"/>
      <c r="O16" s="103"/>
      <c r="P16" s="104"/>
      <c r="Q16" s="108" t="s">
        <v>16</v>
      </c>
      <c r="R16" s="109"/>
      <c r="S16" s="109"/>
      <c r="T16" s="109"/>
      <c r="U16" s="110"/>
      <c r="V16" s="102" t="s">
        <v>17</v>
      </c>
      <c r="W16" s="103"/>
      <c r="X16" s="103"/>
      <c r="Y16" s="103"/>
      <c r="Z16" s="104"/>
      <c r="AA16" s="108" t="s">
        <v>18</v>
      </c>
      <c r="AB16" s="109"/>
      <c r="AC16" s="109"/>
      <c r="AD16" s="109"/>
      <c r="AE16" s="109"/>
      <c r="AF16" s="111"/>
      <c r="AG16" s="81" t="s">
        <v>19</v>
      </c>
      <c r="AH16" s="81"/>
      <c r="AI16" s="81"/>
      <c r="AJ16" s="82"/>
      <c r="AK16" s="80" t="s">
        <v>12</v>
      </c>
      <c r="AL16" s="81"/>
      <c r="AM16" s="81"/>
      <c r="AN16" s="81"/>
      <c r="AO16" s="81"/>
      <c r="AP16" s="81"/>
      <c r="AQ16" s="82"/>
      <c r="AR16" s="80" t="s">
        <v>20</v>
      </c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2"/>
    </row>
    <row r="17" spans="1:58" ht="12" customHeight="1" x14ac:dyDescent="0.2">
      <c r="A17" s="1"/>
      <c r="B17" s="101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5"/>
      <c r="N17" s="106"/>
      <c r="O17" s="106"/>
      <c r="P17" s="107"/>
      <c r="Q17" s="83"/>
      <c r="R17" s="84"/>
      <c r="S17" s="84"/>
      <c r="T17" s="84"/>
      <c r="U17" s="85"/>
      <c r="V17" s="105"/>
      <c r="W17" s="106"/>
      <c r="X17" s="106"/>
      <c r="Y17" s="106"/>
      <c r="Z17" s="107"/>
      <c r="AA17" s="92" t="s">
        <v>21</v>
      </c>
      <c r="AB17" s="93"/>
      <c r="AC17" s="94"/>
      <c r="AD17" s="92" t="s">
        <v>22</v>
      </c>
      <c r="AE17" s="93"/>
      <c r="AF17" s="95"/>
      <c r="AG17" s="84"/>
      <c r="AH17" s="84"/>
      <c r="AI17" s="84"/>
      <c r="AJ17" s="85"/>
      <c r="AK17" s="83"/>
      <c r="AL17" s="84"/>
      <c r="AM17" s="84"/>
      <c r="AN17" s="84"/>
      <c r="AO17" s="84"/>
      <c r="AP17" s="84"/>
      <c r="AQ17" s="85"/>
      <c r="AR17" s="83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5"/>
    </row>
    <row r="18" spans="1:58" ht="6.95" customHeight="1" x14ac:dyDescent="0.15">
      <c r="A18" s="1"/>
      <c r="B18" s="96" t="s">
        <v>11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79" t="s">
        <v>23</v>
      </c>
      <c r="N18" s="79"/>
      <c r="O18" s="79"/>
      <c r="P18" s="79"/>
      <c r="Q18" s="86"/>
      <c r="R18" s="86"/>
      <c r="S18" s="86"/>
      <c r="T18" s="86"/>
      <c r="U18" s="86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89"/>
      <c r="AG18" s="98">
        <v>12</v>
      </c>
      <c r="AH18" s="86"/>
      <c r="AI18" s="86"/>
      <c r="AJ18" s="86"/>
      <c r="AK18" s="79">
        <f>IFERROR(Q18*AG18/AP5,"")</f>
        <v>0</v>
      </c>
      <c r="AL18" s="79"/>
      <c r="AM18" s="79"/>
      <c r="AN18" s="79"/>
      <c r="AO18" s="79"/>
      <c r="AP18" s="79"/>
      <c r="AQ18" s="79"/>
      <c r="AR18" s="80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2"/>
    </row>
    <row r="19" spans="1:58" ht="6.95" customHeight="1" x14ac:dyDescent="0.15">
      <c r="A19" s="1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79"/>
      <c r="N19" s="79"/>
      <c r="O19" s="79"/>
      <c r="P19" s="79"/>
      <c r="Q19" s="86"/>
      <c r="R19" s="86"/>
      <c r="S19" s="86"/>
      <c r="T19" s="86"/>
      <c r="U19" s="86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89"/>
      <c r="AG19" s="98"/>
      <c r="AH19" s="86"/>
      <c r="AI19" s="86"/>
      <c r="AJ19" s="86"/>
      <c r="AK19" s="79"/>
      <c r="AL19" s="79"/>
      <c r="AM19" s="79"/>
      <c r="AN19" s="79"/>
      <c r="AO19" s="79"/>
      <c r="AP19" s="79"/>
      <c r="AQ19" s="79"/>
      <c r="AR19" s="83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5"/>
    </row>
    <row r="20" spans="1:58" ht="6.95" customHeight="1" x14ac:dyDescent="0.15">
      <c r="A20" s="1"/>
      <c r="B20" s="148" t="str">
        <f t="array" ref="B20">IFERROR(INDEX(F$116:F$172,SMALL(IF((F$116:F$172&lt;&gt;"")*(COUNTIF(B$19:B19,F$116:F$172)=0),ROW(F$116:F$172)-115),1)),"")</f>
        <v>Профиль 20х20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50"/>
      <c r="M20" s="79">
        <f>IFERROR(VLOOKUP(B20,[1]base_xam!C$2:D$270,2,FALSE),0)</f>
        <v>0</v>
      </c>
      <c r="N20" s="79"/>
      <c r="O20" s="79"/>
      <c r="P20" s="79"/>
      <c r="Q20" s="86"/>
      <c r="R20" s="86"/>
      <c r="S20" s="86"/>
      <c r="T20" s="86"/>
      <c r="U20" s="86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89"/>
      <c r="AG20" s="91">
        <f>IFERROR(VLOOKUP(B20,[1]base_xam!C$3:F$270,4,FALSE),0)</f>
        <v>0</v>
      </c>
      <c r="AH20" s="79"/>
      <c r="AI20" s="79"/>
      <c r="AJ20" s="79"/>
      <c r="AK20" s="79" t="str">
        <f t="shared" ref="AK20" si="0">IFERROR(Q20*AG20/AP7,"")</f>
        <v/>
      </c>
      <c r="AL20" s="79"/>
      <c r="AM20" s="79"/>
      <c r="AN20" s="79"/>
      <c r="AO20" s="79"/>
      <c r="AP20" s="79"/>
      <c r="AQ20" s="79"/>
      <c r="AR20" s="80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2"/>
    </row>
    <row r="21" spans="1:58" ht="6.95" customHeight="1" x14ac:dyDescent="0.15">
      <c r="A21" s="1"/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3"/>
      <c r="M21" s="79"/>
      <c r="N21" s="79"/>
      <c r="O21" s="79"/>
      <c r="P21" s="79"/>
      <c r="Q21" s="86"/>
      <c r="R21" s="86"/>
      <c r="S21" s="86"/>
      <c r="T21" s="86"/>
      <c r="U21" s="8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9"/>
      <c r="AG21" s="91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83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5"/>
    </row>
    <row r="22" spans="1:58" ht="6.95" customHeight="1" x14ac:dyDescent="0.2">
      <c r="A22" s="1"/>
      <c r="B22" s="148" t="str">
        <f t="array" ref="B22">IFERROR(INDEX(F$116:F$172,SMALL(IF((F$116:F$172&lt;&gt;"")*(COUNTIF(B$19:B21,F$116:F$172)=0),ROW(F$116:F$172)-115),1)),"")</f>
        <v>Пробка 20х20 (наружн)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50"/>
      <c r="M22" s="79">
        <f>IFERROR(VLOOKUP(B22,[1]base_xam!C$2:D$270,2,FALSE),0)</f>
        <v>0</v>
      </c>
      <c r="N22" s="79"/>
      <c r="O22" s="79"/>
      <c r="P22" s="79"/>
      <c r="Q22" s="86"/>
      <c r="R22" s="86"/>
      <c r="S22" s="86"/>
      <c r="T22" s="86"/>
      <c r="U22" s="86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89"/>
      <c r="AG22" s="91">
        <f>IFERROR(VLOOKUP(B22,[1]base_xam!C$3:F$270,4,FALSE),0)</f>
        <v>0</v>
      </c>
      <c r="AH22" s="79"/>
      <c r="AI22" s="79"/>
      <c r="AJ22" s="79"/>
      <c r="AK22" s="79" t="str">
        <f t="shared" ref="AK22" si="1">IFERROR(Q22*AG22/AP9,"")</f>
        <v/>
      </c>
      <c r="AL22" s="79"/>
      <c r="AM22" s="79"/>
      <c r="AN22" s="79"/>
      <c r="AO22" s="79"/>
      <c r="AP22" s="79"/>
      <c r="AQ22" s="79"/>
      <c r="AR22" s="80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</row>
    <row r="23" spans="1:58" ht="6.95" customHeight="1" x14ac:dyDescent="0.2">
      <c r="A23" s="1"/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3"/>
      <c r="M23" s="79"/>
      <c r="N23" s="79"/>
      <c r="O23" s="79"/>
      <c r="P23" s="79"/>
      <c r="Q23" s="86"/>
      <c r="R23" s="86"/>
      <c r="S23" s="86"/>
      <c r="T23" s="86"/>
      <c r="U23" s="86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9"/>
      <c r="AG23" s="91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83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5"/>
    </row>
    <row r="24" spans="1:58" ht="6.95" customHeight="1" x14ac:dyDescent="0.2">
      <c r="A24" s="1"/>
      <c r="B24" s="148" t="str">
        <f t="array" ref="B24">IFERROR(INDEX(F$116:F$172,SMALL(IF((F$116:F$172&lt;&gt;"")*(COUNTIF(B$19:B23,F$116:F$172)=0),ROW(F$116:F$172)-115),1)),"")</f>
        <v>Краска 1018 зеленая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79">
        <f>IFERROR(VLOOKUP(B24,[1]base_xam!C$2:D$270,2,FALSE),0)</f>
        <v>0</v>
      </c>
      <c r="N24" s="79"/>
      <c r="O24" s="79"/>
      <c r="P24" s="79"/>
      <c r="Q24" s="86"/>
      <c r="R24" s="86"/>
      <c r="S24" s="86"/>
      <c r="T24" s="86"/>
      <c r="U24" s="86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89"/>
      <c r="AG24" s="91">
        <f>IFERROR(VLOOKUP(B24,[1]base_xam!C$3:F$270,4,FALSE),0)</f>
        <v>0</v>
      </c>
      <c r="AH24" s="79"/>
      <c r="AI24" s="79"/>
      <c r="AJ24" s="79"/>
      <c r="AK24" s="79" t="str">
        <f t="shared" ref="AK24" si="2">IFERROR(Q24*AG24/AP11,"")</f>
        <v/>
      </c>
      <c r="AL24" s="79"/>
      <c r="AM24" s="79"/>
      <c r="AN24" s="79"/>
      <c r="AO24" s="79"/>
      <c r="AP24" s="79"/>
      <c r="AQ24" s="79"/>
      <c r="AR24" s="80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2"/>
    </row>
    <row r="25" spans="1:58" ht="6.95" customHeight="1" x14ac:dyDescent="0.2">
      <c r="A25" s="1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3"/>
      <c r="M25" s="79"/>
      <c r="N25" s="79"/>
      <c r="O25" s="79"/>
      <c r="P25" s="79"/>
      <c r="Q25" s="86"/>
      <c r="R25" s="86"/>
      <c r="S25" s="86"/>
      <c r="T25" s="86"/>
      <c r="U25" s="86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89"/>
      <c r="AG25" s="91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83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5"/>
    </row>
    <row r="26" spans="1:58" ht="6.95" customHeight="1" x14ac:dyDescent="0.2">
      <c r="A26" s="1"/>
      <c r="B26" s="148" t="str">
        <f t="array" ref="B26">IFERROR(INDEX(F$116:F$172,SMALL(IF((F$116:F$172&lt;&gt;"")*(COUNTIF(B$19:B25,F$116:F$172)=0),ROW(F$116:F$172)-115),1)),"")</f>
        <v/>
      </c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79">
        <f>IFERROR(VLOOKUP(B26,[1]base_xam!C$2:D$270,2,FALSE),0)</f>
        <v>0</v>
      </c>
      <c r="N26" s="79"/>
      <c r="O26" s="79"/>
      <c r="P26" s="79"/>
      <c r="Q26" s="86"/>
      <c r="R26" s="86"/>
      <c r="S26" s="86"/>
      <c r="T26" s="86"/>
      <c r="U26" s="86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9"/>
      <c r="AG26" s="91">
        <f>IFERROR(VLOOKUP(B26,[1]base_xam!C$3:F$270,4,FALSE),0)</f>
        <v>0</v>
      </c>
      <c r="AH26" s="79"/>
      <c r="AI26" s="79"/>
      <c r="AJ26" s="79"/>
      <c r="AK26" s="79" t="str">
        <f t="shared" ref="AK26" si="3">IFERROR(Q26*AG26/AP13,"")</f>
        <v/>
      </c>
      <c r="AL26" s="79"/>
      <c r="AM26" s="79"/>
      <c r="AN26" s="79"/>
      <c r="AO26" s="79"/>
      <c r="AP26" s="79"/>
      <c r="AQ26" s="79"/>
      <c r="AR26" s="80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2"/>
    </row>
    <row r="27" spans="1:58" ht="6.95" customHeight="1" x14ac:dyDescent="0.2">
      <c r="A27" s="1"/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3"/>
      <c r="M27" s="79"/>
      <c r="N27" s="79"/>
      <c r="O27" s="79"/>
      <c r="P27" s="79"/>
      <c r="Q27" s="86"/>
      <c r="R27" s="86"/>
      <c r="S27" s="86"/>
      <c r="T27" s="86"/>
      <c r="U27" s="86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89"/>
      <c r="AG27" s="91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83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5"/>
    </row>
    <row r="28" spans="1:58" ht="6.95" customHeight="1" x14ac:dyDescent="0.2">
      <c r="A28" s="1"/>
      <c r="B28" s="148" t="str">
        <f t="array" ref="B28">IFERROR(INDEX(F$116:F$172,SMALL(IF((F$116:F$172&lt;&gt;"")*(COUNTIF(B$19:B27,F$116:F$172)=0),ROW(F$116:F$172)-115),1)),"")</f>
        <v/>
      </c>
      <c r="C28" s="149"/>
      <c r="D28" s="149"/>
      <c r="E28" s="149"/>
      <c r="F28" s="149"/>
      <c r="G28" s="149"/>
      <c r="H28" s="149"/>
      <c r="I28" s="149"/>
      <c r="J28" s="149"/>
      <c r="K28" s="149"/>
      <c r="L28" s="150"/>
      <c r="M28" s="79">
        <f>IFERROR(VLOOKUP(B28,[1]base_xam!C$2:D$270,2,FALSE),0)</f>
        <v>0</v>
      </c>
      <c r="N28" s="79"/>
      <c r="O28" s="79"/>
      <c r="P28" s="79"/>
      <c r="Q28" s="86"/>
      <c r="R28" s="86"/>
      <c r="S28" s="86"/>
      <c r="T28" s="86"/>
      <c r="U28" s="86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89"/>
      <c r="AG28" s="91">
        <f>IFERROR(VLOOKUP(B28,[1]base_xam!C$3:F$270,4,FALSE),0)</f>
        <v>0</v>
      </c>
      <c r="AH28" s="79"/>
      <c r="AI28" s="79"/>
      <c r="AJ28" s="79"/>
      <c r="AK28" s="79" t="str">
        <f t="shared" ref="AK28" si="4">IFERROR(Q28*AG28/AP15,"")</f>
        <v/>
      </c>
      <c r="AL28" s="79"/>
      <c r="AM28" s="79"/>
      <c r="AN28" s="79"/>
      <c r="AO28" s="79"/>
      <c r="AP28" s="79"/>
      <c r="AQ28" s="79"/>
      <c r="AR28" s="80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2"/>
    </row>
    <row r="29" spans="1:58" ht="6.95" customHeight="1" x14ac:dyDescent="0.2">
      <c r="A29" s="1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3"/>
      <c r="M29" s="79"/>
      <c r="N29" s="79"/>
      <c r="O29" s="79"/>
      <c r="P29" s="79"/>
      <c r="Q29" s="86"/>
      <c r="R29" s="86"/>
      <c r="S29" s="86"/>
      <c r="T29" s="86"/>
      <c r="U29" s="86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89"/>
      <c r="AG29" s="91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83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5"/>
    </row>
    <row r="30" spans="1:58" ht="6.95" customHeight="1" x14ac:dyDescent="0.2">
      <c r="A30" s="1"/>
      <c r="B30" s="148" t="str">
        <f t="array" ref="B30">IFERROR(INDEX(F$116:F$172,SMALL(IF((F$116:F$172&lt;&gt;"")*(COUNTIF(B$19:B29,F$116:F$172)=0),ROW(F$116:F$172)-115),1)),"")</f>
        <v/>
      </c>
      <c r="C30" s="149"/>
      <c r="D30" s="149"/>
      <c r="E30" s="149"/>
      <c r="F30" s="149"/>
      <c r="G30" s="149"/>
      <c r="H30" s="149"/>
      <c r="I30" s="149"/>
      <c r="J30" s="149"/>
      <c r="K30" s="149"/>
      <c r="L30" s="150"/>
      <c r="M30" s="79">
        <f>IFERROR(VLOOKUP(B30,[1]base_xam!C$2:D$270,2,FALSE),0)</f>
        <v>0</v>
      </c>
      <c r="N30" s="79"/>
      <c r="O30" s="79"/>
      <c r="P30" s="79"/>
      <c r="Q30" s="86"/>
      <c r="R30" s="86"/>
      <c r="S30" s="86"/>
      <c r="T30" s="86"/>
      <c r="U30" s="8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89"/>
      <c r="AG30" s="91">
        <f>IFERROR(VLOOKUP(B30,[1]base_xam!C$3:F$270,4,FALSE),0)</f>
        <v>0</v>
      </c>
      <c r="AH30" s="79"/>
      <c r="AI30" s="79"/>
      <c r="AJ30" s="79"/>
      <c r="AK30" s="79" t="str">
        <f t="shared" ref="AK30" si="5">IFERROR(Q30*AG30/AP17,"")</f>
        <v/>
      </c>
      <c r="AL30" s="79"/>
      <c r="AM30" s="79"/>
      <c r="AN30" s="79"/>
      <c r="AO30" s="79"/>
      <c r="AP30" s="79"/>
      <c r="AQ30" s="79"/>
      <c r="AR30" s="80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2"/>
    </row>
    <row r="31" spans="1:58" ht="6.95" customHeight="1" x14ac:dyDescent="0.2">
      <c r="A31" s="1"/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3"/>
      <c r="M31" s="79"/>
      <c r="N31" s="79"/>
      <c r="O31" s="79"/>
      <c r="P31" s="79"/>
      <c r="Q31" s="86"/>
      <c r="R31" s="86"/>
      <c r="S31" s="86"/>
      <c r="T31" s="86"/>
      <c r="U31" s="86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89"/>
      <c r="AG31" s="91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83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5"/>
    </row>
    <row r="32" spans="1:58" ht="6.95" customHeight="1" x14ac:dyDescent="0.2">
      <c r="A32" s="1"/>
      <c r="B32" s="148" t="str">
        <f t="array" ref="B32">IFERROR(INDEX(F$116:F$172,SMALL(IF((F$116:F$172&lt;&gt;"")*(COUNTIF(B$19:B31,F$116:F$172)=0),ROW(F$116:F$172)-115),1)),"")</f>
        <v/>
      </c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79">
        <f>IFERROR(VLOOKUP(B32,[1]base_xam!C$2:D$270,2,FALSE),0)</f>
        <v>0</v>
      </c>
      <c r="N32" s="79"/>
      <c r="O32" s="79"/>
      <c r="P32" s="79"/>
      <c r="Q32" s="86"/>
      <c r="R32" s="86"/>
      <c r="S32" s="86"/>
      <c r="T32" s="86"/>
      <c r="U32" s="86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89"/>
      <c r="AG32" s="91">
        <f>IFERROR(VLOOKUP(B32,[1]base_xam!C$3:F$270,4,FALSE),0)</f>
        <v>0</v>
      </c>
      <c r="AH32" s="79"/>
      <c r="AI32" s="79"/>
      <c r="AJ32" s="79"/>
      <c r="AK32" s="79" t="str">
        <f t="shared" ref="AK32" si="6">IFERROR(Q32*AG32/AP19,"")</f>
        <v/>
      </c>
      <c r="AL32" s="79"/>
      <c r="AM32" s="79"/>
      <c r="AN32" s="79"/>
      <c r="AO32" s="79"/>
      <c r="AP32" s="79"/>
      <c r="AQ32" s="79"/>
      <c r="AR32" s="80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2"/>
    </row>
    <row r="33" spans="1:58" ht="6.95" customHeight="1" x14ac:dyDescent="0.2">
      <c r="A33" s="1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3"/>
      <c r="M33" s="79"/>
      <c r="N33" s="79"/>
      <c r="O33" s="79"/>
      <c r="P33" s="79"/>
      <c r="Q33" s="86"/>
      <c r="R33" s="86"/>
      <c r="S33" s="86"/>
      <c r="T33" s="86"/>
      <c r="U33" s="86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89"/>
      <c r="AG33" s="91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83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5"/>
    </row>
    <row r="34" spans="1:58" ht="6.95" customHeight="1" x14ac:dyDescent="0.2">
      <c r="A34" s="1"/>
      <c r="B34" s="148" t="str">
        <f t="array" ref="B34">IFERROR(INDEX(F$116:F$172,SMALL(IF((F$116:F$172&lt;&gt;"")*(COUNTIF(B$19:B33,F$116:F$172)=0),ROW(F$116:F$172)-115),1)),"")</f>
        <v/>
      </c>
      <c r="C34" s="149"/>
      <c r="D34" s="149"/>
      <c r="E34" s="149"/>
      <c r="F34" s="149"/>
      <c r="G34" s="149"/>
      <c r="H34" s="149"/>
      <c r="I34" s="149"/>
      <c r="J34" s="149"/>
      <c r="K34" s="149"/>
      <c r="L34" s="150"/>
      <c r="M34" s="79">
        <f>IFERROR(VLOOKUP(B34,[1]base_xam!C$2:D$270,2,FALSE),0)</f>
        <v>0</v>
      </c>
      <c r="N34" s="79"/>
      <c r="O34" s="79"/>
      <c r="P34" s="79"/>
      <c r="Q34" s="86"/>
      <c r="R34" s="86"/>
      <c r="S34" s="86"/>
      <c r="T34" s="86"/>
      <c r="U34" s="86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89"/>
      <c r="AG34" s="91">
        <f>IFERROR(VLOOKUP(B34,[1]base_xam!C$3:F$270,4,FALSE),0)</f>
        <v>0</v>
      </c>
      <c r="AH34" s="79"/>
      <c r="AI34" s="79"/>
      <c r="AJ34" s="79"/>
      <c r="AK34" s="79" t="str">
        <f t="shared" ref="AK34" si="7">IFERROR(Q34*AG34/AP21,"")</f>
        <v/>
      </c>
      <c r="AL34" s="79"/>
      <c r="AM34" s="79"/>
      <c r="AN34" s="79"/>
      <c r="AO34" s="79"/>
      <c r="AP34" s="79"/>
      <c r="AQ34" s="79"/>
      <c r="AR34" s="80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2"/>
    </row>
    <row r="35" spans="1:58" ht="6.95" customHeight="1" x14ac:dyDescent="0.2">
      <c r="A35" s="1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3"/>
      <c r="M35" s="79"/>
      <c r="N35" s="79"/>
      <c r="O35" s="79"/>
      <c r="P35" s="79"/>
      <c r="Q35" s="86"/>
      <c r="R35" s="86"/>
      <c r="S35" s="86"/>
      <c r="T35" s="86"/>
      <c r="U35" s="86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9"/>
      <c r="AG35" s="91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83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5"/>
    </row>
    <row r="36" spans="1:58" ht="6.95" customHeight="1" x14ac:dyDescent="0.2">
      <c r="A36" s="1"/>
      <c r="B36" s="148" t="str">
        <f t="array" ref="B36">IFERROR(INDEX(F$116:F$172,SMALL(IF((F$116:F$172&lt;&gt;"")*(COUNTIF(B$19:B35,F$116:F$172)=0),ROW(F$116:F$172)-115),1)),"")</f>
        <v/>
      </c>
      <c r="C36" s="149"/>
      <c r="D36" s="149"/>
      <c r="E36" s="149"/>
      <c r="F36" s="149"/>
      <c r="G36" s="149"/>
      <c r="H36" s="149"/>
      <c r="I36" s="149"/>
      <c r="J36" s="149"/>
      <c r="K36" s="149"/>
      <c r="L36" s="150"/>
      <c r="M36" s="79">
        <f>IFERROR(VLOOKUP(B36,[1]base_xam!C$2:D$270,2,FALSE),0)</f>
        <v>0</v>
      </c>
      <c r="N36" s="79"/>
      <c r="O36" s="79"/>
      <c r="P36" s="79"/>
      <c r="Q36" s="86"/>
      <c r="R36" s="86"/>
      <c r="S36" s="86"/>
      <c r="T36" s="86"/>
      <c r="U36" s="86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89"/>
      <c r="AG36" s="91">
        <f>IFERROR(VLOOKUP(B36,[1]base_xam!C$3:F$270,4,FALSE),0)</f>
        <v>0</v>
      </c>
      <c r="AH36" s="79"/>
      <c r="AI36" s="79"/>
      <c r="AJ36" s="79"/>
      <c r="AK36" s="79" t="str">
        <f t="shared" ref="AK36" si="8">IFERROR(Q36*AG36/AP23,"")</f>
        <v/>
      </c>
      <c r="AL36" s="79"/>
      <c r="AM36" s="79"/>
      <c r="AN36" s="79"/>
      <c r="AO36" s="79"/>
      <c r="AP36" s="79"/>
      <c r="AQ36" s="79"/>
      <c r="AR36" s="80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2"/>
    </row>
    <row r="37" spans="1:58" ht="6.95" customHeight="1" x14ac:dyDescent="0.2">
      <c r="A37" s="1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3"/>
      <c r="M37" s="79"/>
      <c r="N37" s="79"/>
      <c r="O37" s="79"/>
      <c r="P37" s="79"/>
      <c r="Q37" s="86"/>
      <c r="R37" s="86"/>
      <c r="S37" s="86"/>
      <c r="T37" s="86"/>
      <c r="U37" s="8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89"/>
      <c r="AG37" s="91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83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5"/>
    </row>
    <row r="38" spans="1:58" ht="6.95" customHeight="1" x14ac:dyDescent="0.2">
      <c r="A38" s="1"/>
      <c r="B38" s="148" t="str">
        <f t="array" ref="B38">IFERROR(INDEX(F$116:F$172,SMALL(IF((F$116:F$172&lt;&gt;"")*(COUNTIF(B$19:B37,F$116:F$172)=0),ROW(F$116:F$172)-115),1)),"")</f>
        <v/>
      </c>
      <c r="C38" s="149"/>
      <c r="D38" s="149"/>
      <c r="E38" s="149"/>
      <c r="F38" s="149"/>
      <c r="G38" s="149"/>
      <c r="H38" s="149"/>
      <c r="I38" s="149"/>
      <c r="J38" s="149"/>
      <c r="K38" s="149"/>
      <c r="L38" s="150"/>
      <c r="M38" s="79">
        <f>IFERROR(VLOOKUP(B38,[1]base_xam!C$2:D$270,2,FALSE),0)</f>
        <v>0</v>
      </c>
      <c r="N38" s="79"/>
      <c r="O38" s="79"/>
      <c r="P38" s="79"/>
      <c r="Q38" s="86"/>
      <c r="R38" s="86"/>
      <c r="S38" s="86"/>
      <c r="T38" s="86"/>
      <c r="U38" s="86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89"/>
      <c r="AG38" s="91">
        <f>IFERROR(VLOOKUP(B38,[1]base_xam!C$3:F$270,4,FALSE),0)</f>
        <v>0</v>
      </c>
      <c r="AH38" s="79"/>
      <c r="AI38" s="79"/>
      <c r="AJ38" s="79"/>
      <c r="AK38" s="79" t="str">
        <f t="shared" ref="AK38" si="9">IFERROR(Q38*AG38/AP25,"")</f>
        <v/>
      </c>
      <c r="AL38" s="79"/>
      <c r="AM38" s="79"/>
      <c r="AN38" s="79"/>
      <c r="AO38" s="79"/>
      <c r="AP38" s="79"/>
      <c r="AQ38" s="79"/>
      <c r="AR38" s="80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2"/>
    </row>
    <row r="39" spans="1:58" ht="6.95" customHeight="1" x14ac:dyDescent="0.2">
      <c r="A39" s="1"/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3"/>
      <c r="M39" s="79"/>
      <c r="N39" s="79"/>
      <c r="O39" s="79"/>
      <c r="P39" s="79"/>
      <c r="Q39" s="86"/>
      <c r="R39" s="86"/>
      <c r="S39" s="86"/>
      <c r="T39" s="86"/>
      <c r="U39" s="8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89"/>
      <c r="AG39" s="91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83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5"/>
    </row>
    <row r="40" spans="1:58" ht="6.95" customHeight="1" x14ac:dyDescent="0.2">
      <c r="A40" s="1"/>
      <c r="B40" s="148" t="str">
        <f t="array" ref="B40">IFERROR(INDEX(F$116:F$172,SMALL(IF((F$116:F$172&lt;&gt;"")*(COUNTIF(B$19:B39,F$116:F$172)=0),ROW(F$116:F$172)-115),1)),"")</f>
        <v/>
      </c>
      <c r="C40" s="149"/>
      <c r="D40" s="149"/>
      <c r="E40" s="149"/>
      <c r="F40" s="149"/>
      <c r="G40" s="149"/>
      <c r="H40" s="149"/>
      <c r="I40" s="149"/>
      <c r="J40" s="149"/>
      <c r="K40" s="149"/>
      <c r="L40" s="150"/>
      <c r="M40" s="79">
        <f>IFERROR(VLOOKUP(B40,[1]base_xam!C$2:D$270,2,FALSE),0)</f>
        <v>0</v>
      </c>
      <c r="N40" s="79"/>
      <c r="O40" s="79"/>
      <c r="P40" s="79"/>
      <c r="Q40" s="86"/>
      <c r="R40" s="86"/>
      <c r="S40" s="86"/>
      <c r="T40" s="86"/>
      <c r="U40" s="86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89"/>
      <c r="AG40" s="91">
        <f>IFERROR(VLOOKUP(B40,[1]base_xam!C$3:F$270,4,FALSE),0)</f>
        <v>0</v>
      </c>
      <c r="AH40" s="79"/>
      <c r="AI40" s="79"/>
      <c r="AJ40" s="79"/>
      <c r="AK40" s="79" t="str">
        <f t="shared" ref="AK40" si="10">IFERROR(Q40*AG40/AP27,"")</f>
        <v/>
      </c>
      <c r="AL40" s="79"/>
      <c r="AM40" s="79"/>
      <c r="AN40" s="79"/>
      <c r="AO40" s="79"/>
      <c r="AP40" s="79"/>
      <c r="AQ40" s="79"/>
      <c r="AR40" s="80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2"/>
    </row>
    <row r="41" spans="1:58" ht="6.95" customHeight="1" x14ac:dyDescent="0.2">
      <c r="A41" s="1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3"/>
      <c r="M41" s="79"/>
      <c r="N41" s="79"/>
      <c r="O41" s="79"/>
      <c r="P41" s="79"/>
      <c r="Q41" s="86"/>
      <c r="R41" s="86"/>
      <c r="S41" s="86"/>
      <c r="T41" s="86"/>
      <c r="U41" s="86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89"/>
      <c r="AG41" s="91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3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5"/>
    </row>
    <row r="42" spans="1:58" ht="6.95" customHeight="1" x14ac:dyDescent="0.2">
      <c r="A42" s="1"/>
      <c r="B42" s="148" t="str">
        <f t="array" ref="B42">IFERROR(INDEX(F$116:F$172,SMALL(IF((F$116:F$172&lt;&gt;"")*(COUNTIF(B$19:B41,F$116:F$172)=0),ROW(F$116:F$172)-115),1)),"")</f>
        <v/>
      </c>
      <c r="C42" s="149"/>
      <c r="D42" s="149"/>
      <c r="E42" s="149"/>
      <c r="F42" s="149"/>
      <c r="G42" s="149"/>
      <c r="H42" s="149"/>
      <c r="I42" s="149"/>
      <c r="J42" s="149"/>
      <c r="K42" s="149"/>
      <c r="L42" s="150"/>
      <c r="M42" s="79">
        <f>IFERROR(VLOOKUP(B42,[1]base_xam!C$2:D$270,2,FALSE),0)</f>
        <v>0</v>
      </c>
      <c r="N42" s="79"/>
      <c r="O42" s="79"/>
      <c r="P42" s="79"/>
      <c r="Q42" s="86"/>
      <c r="R42" s="86"/>
      <c r="S42" s="86"/>
      <c r="T42" s="86"/>
      <c r="U42" s="86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89"/>
      <c r="AG42" s="91">
        <f>IFERROR(VLOOKUP(B42,[1]base_xam!C$3:F$270,4,FALSE),0)</f>
        <v>0</v>
      </c>
      <c r="AH42" s="79"/>
      <c r="AI42" s="79"/>
      <c r="AJ42" s="79"/>
      <c r="AK42" s="79" t="str">
        <f t="shared" ref="AK42" si="11">IFERROR(Q42*AG42/AP29,"")</f>
        <v/>
      </c>
      <c r="AL42" s="79"/>
      <c r="AM42" s="79"/>
      <c r="AN42" s="79"/>
      <c r="AO42" s="79"/>
      <c r="AP42" s="79"/>
      <c r="AQ42" s="79"/>
      <c r="AR42" s="80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2"/>
    </row>
    <row r="43" spans="1:58" ht="6.95" customHeight="1" x14ac:dyDescent="0.2">
      <c r="A43" s="1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3"/>
      <c r="M43" s="79"/>
      <c r="N43" s="79"/>
      <c r="O43" s="79"/>
      <c r="P43" s="79"/>
      <c r="Q43" s="86"/>
      <c r="R43" s="86"/>
      <c r="S43" s="86"/>
      <c r="T43" s="86"/>
      <c r="U43" s="86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89"/>
      <c r="AG43" s="91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83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5"/>
    </row>
    <row r="44" spans="1:58" ht="6.95" customHeight="1" x14ac:dyDescent="0.2">
      <c r="A44" s="1"/>
      <c r="B44" s="148" t="str">
        <f t="array" ref="B44">IFERROR(INDEX(F$116:F$172,SMALL(IF((F$116:F$172&lt;&gt;"")*(COUNTIF(B$19:B43,F$116:F$172)=0),ROW(F$116:F$172)-115),1)),"")</f>
        <v/>
      </c>
      <c r="C44" s="149"/>
      <c r="D44" s="149"/>
      <c r="E44" s="149"/>
      <c r="F44" s="149"/>
      <c r="G44" s="149"/>
      <c r="H44" s="149"/>
      <c r="I44" s="149"/>
      <c r="J44" s="149"/>
      <c r="K44" s="149"/>
      <c r="L44" s="150"/>
      <c r="M44" s="79">
        <f>IFERROR(VLOOKUP(B44,[1]base_xam!C$2:D$270,2,FALSE),0)</f>
        <v>0</v>
      </c>
      <c r="N44" s="79"/>
      <c r="O44" s="79"/>
      <c r="P44" s="79"/>
      <c r="Q44" s="86"/>
      <c r="R44" s="86"/>
      <c r="S44" s="86"/>
      <c r="T44" s="86"/>
      <c r="U44" s="86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89"/>
      <c r="AG44" s="91">
        <f>IFERROR(VLOOKUP(B44,[1]base_xam!C$3:F$270,4,FALSE),0)</f>
        <v>0</v>
      </c>
      <c r="AH44" s="79"/>
      <c r="AI44" s="79"/>
      <c r="AJ44" s="79"/>
      <c r="AK44" s="79" t="str">
        <f t="shared" ref="AK44" si="12">IFERROR(Q44*AG44/AP31,"")</f>
        <v/>
      </c>
      <c r="AL44" s="79"/>
      <c r="AM44" s="79"/>
      <c r="AN44" s="79"/>
      <c r="AO44" s="79"/>
      <c r="AP44" s="79"/>
      <c r="AQ44" s="79"/>
      <c r="AR44" s="80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2"/>
    </row>
    <row r="45" spans="1:58" ht="6.95" customHeight="1" x14ac:dyDescent="0.2">
      <c r="A45" s="1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3"/>
      <c r="M45" s="79"/>
      <c r="N45" s="79"/>
      <c r="O45" s="79"/>
      <c r="P45" s="79"/>
      <c r="Q45" s="86"/>
      <c r="R45" s="86"/>
      <c r="S45" s="86"/>
      <c r="T45" s="86"/>
      <c r="U45" s="86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9"/>
      <c r="AG45" s="91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83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5"/>
    </row>
    <row r="46" spans="1:58" ht="6.95" customHeight="1" x14ac:dyDescent="0.2">
      <c r="A46" s="1"/>
      <c r="B46" s="148" t="str">
        <f t="array" ref="B46">IFERROR(INDEX(F$116:F$172,SMALL(IF((F$116:F$172&lt;&gt;"")*(COUNTIF(B$19:B45,F$116:F$172)=0),ROW(F$116:F$172)-115),1)),"")</f>
        <v/>
      </c>
      <c r="C46" s="149"/>
      <c r="D46" s="149"/>
      <c r="E46" s="149"/>
      <c r="F46" s="149"/>
      <c r="G46" s="149"/>
      <c r="H46" s="149"/>
      <c r="I46" s="149"/>
      <c r="J46" s="149"/>
      <c r="K46" s="149"/>
      <c r="L46" s="150"/>
      <c r="M46" s="79">
        <f>IFERROR(VLOOKUP(B46,[1]base_xam!C$2:D$270,2,FALSE),0)</f>
        <v>0</v>
      </c>
      <c r="N46" s="79"/>
      <c r="O46" s="79"/>
      <c r="P46" s="79"/>
      <c r="Q46" s="86"/>
      <c r="R46" s="86"/>
      <c r="S46" s="86"/>
      <c r="T46" s="86"/>
      <c r="U46" s="86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9"/>
      <c r="AG46" s="91">
        <f>IFERROR(VLOOKUP(B46,[1]base_xam!C$3:F$270,4,FALSE),0)</f>
        <v>0</v>
      </c>
      <c r="AH46" s="79"/>
      <c r="AI46" s="79"/>
      <c r="AJ46" s="79"/>
      <c r="AK46" s="79" t="str">
        <f t="shared" ref="AK46" si="13">IFERROR(Q46*AG46/AP33,"")</f>
        <v/>
      </c>
      <c r="AL46" s="79"/>
      <c r="AM46" s="79"/>
      <c r="AN46" s="79"/>
      <c r="AO46" s="79"/>
      <c r="AP46" s="79"/>
      <c r="AQ46" s="79"/>
      <c r="AR46" s="80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2"/>
    </row>
    <row r="47" spans="1:58" ht="6.95" customHeight="1" x14ac:dyDescent="0.2">
      <c r="A47" s="1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3"/>
      <c r="M47" s="79"/>
      <c r="N47" s="79"/>
      <c r="O47" s="79"/>
      <c r="P47" s="79"/>
      <c r="Q47" s="86"/>
      <c r="R47" s="86"/>
      <c r="S47" s="86"/>
      <c r="T47" s="86"/>
      <c r="U47" s="86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89"/>
      <c r="AG47" s="91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3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5"/>
    </row>
    <row r="48" spans="1:58" ht="6.95" customHeight="1" x14ac:dyDescent="0.2">
      <c r="A48" s="1"/>
      <c r="B48" s="148" t="str">
        <f t="array" ref="B48">IFERROR(INDEX(F$116:F$172,SMALL(IF((F$116:F$172&lt;&gt;"")*(COUNTIF(B$19:B47,F$116:F$172)=0),ROW(F$116:F$172)-115),1)),"")</f>
        <v/>
      </c>
      <c r="C48" s="149"/>
      <c r="D48" s="149"/>
      <c r="E48" s="149"/>
      <c r="F48" s="149"/>
      <c r="G48" s="149"/>
      <c r="H48" s="149"/>
      <c r="I48" s="149"/>
      <c r="J48" s="149"/>
      <c r="K48" s="149"/>
      <c r="L48" s="150"/>
      <c r="M48" s="79">
        <f>IFERROR(VLOOKUP(B48,[1]base_xam!C$2:D$270,2,FALSE),0)</f>
        <v>0</v>
      </c>
      <c r="N48" s="79"/>
      <c r="O48" s="79"/>
      <c r="P48" s="79"/>
      <c r="Q48" s="86"/>
      <c r="R48" s="86"/>
      <c r="S48" s="86"/>
      <c r="T48" s="86"/>
      <c r="U48" s="86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89"/>
      <c r="AG48" s="91">
        <f>IFERROR(VLOOKUP(B48,[1]base_xam!C$3:F$270,4,FALSE),0)</f>
        <v>0</v>
      </c>
      <c r="AH48" s="79"/>
      <c r="AI48" s="79"/>
      <c r="AJ48" s="79"/>
      <c r="AK48" s="79" t="str">
        <f t="shared" ref="AK48" si="14">IFERROR(Q48*AG48/AP35,"")</f>
        <v/>
      </c>
      <c r="AL48" s="79"/>
      <c r="AM48" s="79"/>
      <c r="AN48" s="79"/>
      <c r="AO48" s="79"/>
      <c r="AP48" s="79"/>
      <c r="AQ48" s="79"/>
      <c r="AR48" s="80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2"/>
    </row>
    <row r="49" spans="1:58" ht="6.95" customHeight="1" x14ac:dyDescent="0.2">
      <c r="A49" s="1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3"/>
      <c r="M49" s="79"/>
      <c r="N49" s="79"/>
      <c r="O49" s="79"/>
      <c r="P49" s="79"/>
      <c r="Q49" s="86"/>
      <c r="R49" s="86"/>
      <c r="S49" s="86"/>
      <c r="T49" s="86"/>
      <c r="U49" s="86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89"/>
      <c r="AG49" s="91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3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5"/>
    </row>
    <row r="50" spans="1:58" ht="6.95" customHeight="1" x14ac:dyDescent="0.2">
      <c r="A50" s="1"/>
      <c r="B50" s="148" t="str">
        <f t="array" ref="B50">IFERROR(INDEX(F$116:F$172,SMALL(IF((F$116:F$172&lt;&gt;"")*(COUNTIF(B$19:B49,F$116:F$172)=0),ROW(F$116:F$172)-115),1)),"")</f>
        <v/>
      </c>
      <c r="C50" s="149"/>
      <c r="D50" s="149"/>
      <c r="E50" s="149"/>
      <c r="F50" s="149"/>
      <c r="G50" s="149"/>
      <c r="H50" s="149"/>
      <c r="I50" s="149"/>
      <c r="J50" s="149"/>
      <c r="K50" s="149"/>
      <c r="L50" s="150"/>
      <c r="M50" s="79">
        <f>IFERROR(VLOOKUP(B50,[1]base_xam!C$2:D$270,2,FALSE),0)</f>
        <v>0</v>
      </c>
      <c r="N50" s="79"/>
      <c r="O50" s="79"/>
      <c r="P50" s="79"/>
      <c r="Q50" s="86"/>
      <c r="R50" s="86"/>
      <c r="S50" s="86"/>
      <c r="T50" s="86"/>
      <c r="U50" s="86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89"/>
      <c r="AG50" s="91">
        <f>IFERROR(VLOOKUP(B50,[1]base_xam!C$3:F$270,4,FALSE),0)</f>
        <v>0</v>
      </c>
      <c r="AH50" s="79"/>
      <c r="AI50" s="79"/>
      <c r="AJ50" s="79"/>
      <c r="AK50" s="79" t="str">
        <f t="shared" ref="AK50" si="15">IFERROR(Q50*AG50/AP37,"")</f>
        <v/>
      </c>
      <c r="AL50" s="79"/>
      <c r="AM50" s="79"/>
      <c r="AN50" s="79"/>
      <c r="AO50" s="79"/>
      <c r="AP50" s="79"/>
      <c r="AQ50" s="79"/>
      <c r="AR50" s="80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2"/>
    </row>
    <row r="51" spans="1:58" ht="6.95" customHeight="1" x14ac:dyDescent="0.2">
      <c r="A51" s="1"/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3"/>
      <c r="M51" s="79"/>
      <c r="N51" s="79"/>
      <c r="O51" s="79"/>
      <c r="P51" s="79"/>
      <c r="Q51" s="86"/>
      <c r="R51" s="86"/>
      <c r="S51" s="86"/>
      <c r="T51" s="86"/>
      <c r="U51" s="86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89"/>
      <c r="AG51" s="91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3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</row>
    <row r="52" spans="1:58" ht="6.95" customHeight="1" x14ac:dyDescent="0.2">
      <c r="A52" s="1"/>
      <c r="B52" s="148" t="str">
        <f t="array" ref="B52">IFERROR(INDEX(F$116:F$172,SMALL(IF((F$116:F$172&lt;&gt;"")*(COUNTIF(B$19:B51,F$116:F$172)=0),ROW(F$116:F$172)-115),1)),"")</f>
        <v/>
      </c>
      <c r="C52" s="149"/>
      <c r="D52" s="149"/>
      <c r="E52" s="149"/>
      <c r="F52" s="149"/>
      <c r="G52" s="149"/>
      <c r="H52" s="149"/>
      <c r="I52" s="149"/>
      <c r="J52" s="149"/>
      <c r="K52" s="149"/>
      <c r="L52" s="150"/>
      <c r="M52" s="79">
        <f>IFERROR(VLOOKUP(B52,[1]base_xam!C$2:D$270,2,FALSE),0)</f>
        <v>0</v>
      </c>
      <c r="N52" s="79"/>
      <c r="O52" s="79"/>
      <c r="P52" s="79"/>
      <c r="Q52" s="86"/>
      <c r="R52" s="86"/>
      <c r="S52" s="86"/>
      <c r="T52" s="86"/>
      <c r="U52" s="86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89"/>
      <c r="AG52" s="91">
        <f>IFERROR(VLOOKUP(B52,[1]base_xam!C$3:F$270,4,FALSE),0)</f>
        <v>0</v>
      </c>
      <c r="AH52" s="79"/>
      <c r="AI52" s="79"/>
      <c r="AJ52" s="79"/>
      <c r="AK52" s="79" t="str">
        <f t="shared" ref="AK52" si="16">IFERROR(Q52*AG52/AP39,"")</f>
        <v/>
      </c>
      <c r="AL52" s="79"/>
      <c r="AM52" s="79"/>
      <c r="AN52" s="79"/>
      <c r="AO52" s="79"/>
      <c r="AP52" s="79"/>
      <c r="AQ52" s="79"/>
      <c r="AR52" s="80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2"/>
    </row>
    <row r="53" spans="1:58" ht="6.95" customHeight="1" thickBot="1" x14ac:dyDescent="0.25">
      <c r="A53" s="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3"/>
      <c r="M53" s="79"/>
      <c r="N53" s="79"/>
      <c r="O53" s="79"/>
      <c r="P53" s="79"/>
      <c r="Q53" s="87"/>
      <c r="R53" s="87"/>
      <c r="S53" s="87"/>
      <c r="T53" s="87"/>
      <c r="U53" s="87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90"/>
      <c r="AG53" s="91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3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5"/>
    </row>
    <row r="54" spans="1:58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9" customHeight="1" x14ac:dyDescent="0.15">
      <c r="A55" s="1"/>
      <c r="B55" s="63" t="s">
        <v>24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9" customHeight="1" x14ac:dyDescent="0.15">
      <c r="A56" s="1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9" customHeight="1" x14ac:dyDescent="0.15">
      <c r="B57" s="9"/>
      <c r="C57" s="9"/>
      <c r="D57" s="9"/>
      <c r="E57" s="9"/>
      <c r="F57" s="9"/>
      <c r="G57" s="66" t="s">
        <v>25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9"/>
      <c r="Y57" s="68" t="str">
        <f>Y1</f>
        <v>DS/MT</v>
      </c>
      <c r="Z57" s="68"/>
      <c r="AA57" s="68"/>
      <c r="AB57" s="68"/>
      <c r="AC57" s="68"/>
      <c r="AD57" s="68"/>
      <c r="AE57" s="68"/>
      <c r="AF57" s="69"/>
      <c r="AG57" s="69"/>
      <c r="AH57" s="6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1:58" ht="9" customHeight="1" x14ac:dyDescent="0.15">
      <c r="B58" s="9"/>
      <c r="C58" s="9"/>
      <c r="D58" s="9"/>
      <c r="E58" s="9"/>
      <c r="F58" s="9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9"/>
      <c r="Y58" s="70"/>
      <c r="Z58" s="70"/>
      <c r="AA58" s="70"/>
      <c r="AB58" s="70"/>
      <c r="AC58" s="70"/>
      <c r="AD58" s="70"/>
      <c r="AE58" s="70"/>
      <c r="AF58" s="71"/>
      <c r="AG58" s="71"/>
      <c r="AH58" s="71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1:58" ht="9" customHeight="1" x14ac:dyDescent="0.15">
      <c r="B59" s="72" t="s">
        <v>3</v>
      </c>
      <c r="C59" s="72"/>
      <c r="D59" s="72"/>
      <c r="E59" s="72"/>
      <c r="F59" s="72"/>
      <c r="G59" s="73">
        <f>G3</f>
        <v>0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6" t="s">
        <v>4</v>
      </c>
      <c r="AG59" s="76"/>
      <c r="AH59" s="76"/>
      <c r="AI59" s="76"/>
      <c r="AJ59" s="76"/>
      <c r="AK59" s="77">
        <f ca="1">AK3</f>
        <v>43021.523019560183</v>
      </c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1:58" ht="9" customHeight="1" x14ac:dyDescent="0.15">
      <c r="B60" s="72"/>
      <c r="C60" s="72"/>
      <c r="D60" s="72"/>
      <c r="E60" s="72"/>
      <c r="F60" s="72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6"/>
      <c r="AG60" s="76"/>
      <c r="AH60" s="76"/>
      <c r="AI60" s="76"/>
      <c r="AJ60" s="76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1:58" ht="9" customHeight="1" x14ac:dyDescent="0.15">
      <c r="B61" s="52" t="s">
        <v>5</v>
      </c>
      <c r="C61" s="52"/>
      <c r="D61" s="52"/>
      <c r="E61" s="52"/>
      <c r="F61" s="52"/>
      <c r="G61" s="52"/>
      <c r="H61" s="52"/>
      <c r="I61" s="52"/>
      <c r="J61" s="52"/>
      <c r="K61" s="53">
        <f>K5</f>
        <v>0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5" t="s">
        <v>6</v>
      </c>
      <c r="AM61" s="55"/>
      <c r="AN61" s="55"/>
      <c r="AO61" s="55"/>
      <c r="AP61" s="57">
        <f>AP5</f>
        <v>1</v>
      </c>
      <c r="AQ61" s="57"/>
      <c r="AR61" s="57"/>
      <c r="AS61" s="57"/>
      <c r="AT61" s="57"/>
      <c r="AU61" s="57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1:58" ht="9" customHeight="1" x14ac:dyDescent="0.15">
      <c r="B62" s="52"/>
      <c r="C62" s="52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6"/>
      <c r="AM62" s="56"/>
      <c r="AN62" s="56"/>
      <c r="AO62" s="56"/>
      <c r="AP62" s="54"/>
      <c r="AQ62" s="54"/>
      <c r="AR62" s="54"/>
      <c r="AS62" s="54"/>
      <c r="AT62" s="54"/>
      <c r="AU62" s="54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8" ht="9" customHeight="1" x14ac:dyDescent="0.15">
      <c r="B63" s="53">
        <f>B7</f>
        <v>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ht="9" customHeight="1" x14ac:dyDescent="0.1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2:60" ht="9" customHeight="1" x14ac:dyDescent="0.15">
      <c r="B65" s="58" t="s">
        <v>26</v>
      </c>
      <c r="C65" s="58"/>
      <c r="D65" s="58"/>
      <c r="E65" s="58"/>
      <c r="F65" s="58"/>
      <c r="G65" s="58"/>
      <c r="H65" s="58"/>
      <c r="I65" s="58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58" t="s">
        <v>27</v>
      </c>
      <c r="AC65" s="58"/>
      <c r="AD65" s="58"/>
      <c r="AE65" s="58"/>
      <c r="AF65" s="58"/>
      <c r="AG65" s="58"/>
      <c r="AH65" s="58"/>
      <c r="AI65" s="58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</row>
    <row r="66" spans="2:60" ht="9" customHeight="1" x14ac:dyDescent="0.15">
      <c r="B66" s="59"/>
      <c r="C66" s="59"/>
      <c r="D66" s="59"/>
      <c r="E66" s="59"/>
      <c r="F66" s="59"/>
      <c r="G66" s="59"/>
      <c r="H66" s="59"/>
      <c r="I66" s="59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59"/>
      <c r="AC66" s="59"/>
      <c r="AD66" s="59"/>
      <c r="AE66" s="59"/>
      <c r="AF66" s="59"/>
      <c r="AG66" s="59"/>
      <c r="AH66" s="59"/>
      <c r="AI66" s="59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</row>
    <row r="67" spans="2:60" ht="9" customHeight="1" x14ac:dyDescent="0.15">
      <c r="B67" s="44" t="s">
        <v>28</v>
      </c>
      <c r="C67" s="44"/>
      <c r="D67" s="44"/>
      <c r="E67" s="44"/>
      <c r="F67" s="44"/>
      <c r="G67" s="45" t="s">
        <v>29</v>
      </c>
      <c r="H67" s="45"/>
      <c r="I67" s="45"/>
      <c r="J67" s="45"/>
      <c r="K67" s="45"/>
      <c r="L67" s="45"/>
      <c r="M67" s="45"/>
      <c r="N67" s="45"/>
      <c r="O67" s="45"/>
      <c r="P67" s="45"/>
      <c r="Q67" s="41" t="s">
        <v>30</v>
      </c>
      <c r="R67" s="41"/>
      <c r="S67" s="41"/>
      <c r="T67" s="41"/>
      <c r="U67" s="41"/>
      <c r="V67" s="41"/>
      <c r="W67" s="41"/>
      <c r="X67" s="41"/>
      <c r="Y67" s="41"/>
      <c r="Z67" s="41"/>
      <c r="AA67" s="41" t="s">
        <v>31</v>
      </c>
      <c r="AB67" s="41"/>
      <c r="AC67" s="41"/>
      <c r="AD67" s="41"/>
      <c r="AE67" s="41"/>
      <c r="AF67" s="41"/>
      <c r="AG67" s="41"/>
      <c r="AH67" s="41"/>
      <c r="AI67" s="41"/>
      <c r="AJ67" s="41"/>
      <c r="AK67" s="41" t="s">
        <v>32</v>
      </c>
      <c r="AL67" s="41"/>
      <c r="AM67" s="41"/>
      <c r="AN67" s="41"/>
      <c r="AO67" s="41"/>
      <c r="AP67" s="41"/>
      <c r="AQ67" s="41"/>
      <c r="AR67" s="41"/>
      <c r="AS67" s="41"/>
      <c r="AT67" s="41"/>
      <c r="AU67" s="41" t="s">
        <v>33</v>
      </c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</row>
    <row r="68" spans="2:60" ht="18" customHeight="1" x14ac:dyDescent="0.15">
      <c r="B68" s="44"/>
      <c r="C68" s="44"/>
      <c r="D68" s="44"/>
      <c r="E68" s="44"/>
      <c r="F68" s="44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H68" s="2" t="s">
        <v>34</v>
      </c>
    </row>
    <row r="69" spans="2:60" ht="14.1" customHeight="1" x14ac:dyDescent="0.15">
      <c r="B69" s="40" t="s">
        <v>35</v>
      </c>
      <c r="C69" s="40"/>
      <c r="D69" s="40"/>
      <c r="E69" s="40"/>
      <c r="F69" s="40"/>
      <c r="G69" s="40">
        <v>2.5</v>
      </c>
      <c r="H69" s="40"/>
      <c r="I69" s="40"/>
      <c r="J69" s="40"/>
      <c r="K69" s="40"/>
      <c r="L69" s="40"/>
      <c r="M69" s="40"/>
      <c r="N69" s="40"/>
      <c r="O69" s="40"/>
      <c r="P69" s="40"/>
      <c r="Q69" s="40">
        <v>560</v>
      </c>
      <c r="R69" s="40"/>
      <c r="S69" s="40"/>
      <c r="T69" s="40"/>
      <c r="U69" s="40"/>
      <c r="V69" s="40"/>
      <c r="W69" s="40"/>
      <c r="X69" s="40"/>
      <c r="Y69" s="40"/>
      <c r="Z69" s="40"/>
      <c r="AA69" s="40">
        <v>5</v>
      </c>
      <c r="AB69" s="40"/>
      <c r="AC69" s="40"/>
      <c r="AD69" s="40"/>
      <c r="AE69" s="40"/>
      <c r="AF69" s="40"/>
      <c r="AG69" s="40"/>
      <c r="AH69" s="40"/>
      <c r="AI69" s="40"/>
      <c r="AJ69" s="40"/>
      <c r="AK69" s="40">
        <v>1</v>
      </c>
      <c r="AL69" s="40"/>
      <c r="AM69" s="40"/>
      <c r="AN69" s="40"/>
      <c r="AO69" s="40"/>
      <c r="AP69" s="40"/>
      <c r="AQ69" s="40"/>
      <c r="AR69" s="40"/>
      <c r="AS69" s="40"/>
      <c r="AT69" s="40"/>
      <c r="AU69" s="40">
        <f t="shared" ref="AU69:AU83" si="17">IF(G69=0,0,AA69*meft_mem_say+AK69)</f>
        <v>6</v>
      </c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H69" s="2">
        <f>AU69*Q69</f>
        <v>3360</v>
      </c>
    </row>
    <row r="70" spans="2:60" ht="14.1" customHeight="1" x14ac:dyDescent="0.15">
      <c r="B70" s="40" t="s">
        <v>36</v>
      </c>
      <c r="C70" s="40"/>
      <c r="D70" s="40"/>
      <c r="E70" s="40"/>
      <c r="F70" s="40"/>
      <c r="G70" s="40">
        <v>2.5</v>
      </c>
      <c r="H70" s="40"/>
      <c r="I70" s="40"/>
      <c r="J70" s="40"/>
      <c r="K70" s="40"/>
      <c r="L70" s="40"/>
      <c r="M70" s="40"/>
      <c r="N70" s="40"/>
      <c r="O70" s="40"/>
      <c r="P70" s="40"/>
      <c r="Q70" s="40">
        <v>230</v>
      </c>
      <c r="R70" s="40"/>
      <c r="S70" s="40"/>
      <c r="T70" s="40"/>
      <c r="U70" s="40"/>
      <c r="V70" s="40"/>
      <c r="W70" s="40"/>
      <c r="X70" s="40"/>
      <c r="Y70" s="40"/>
      <c r="Z70" s="40"/>
      <c r="AA70" s="40">
        <v>10</v>
      </c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>
        <f t="shared" si="17"/>
        <v>10</v>
      </c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H70" s="2">
        <f t="shared" ref="BH70:BH83" si="18">AU70*Q70</f>
        <v>2300</v>
      </c>
    </row>
    <row r="71" spans="2:60" ht="14.1" customHeight="1" x14ac:dyDescent="0.15">
      <c r="B71" s="40" t="s">
        <v>35</v>
      </c>
      <c r="C71" s="40"/>
      <c r="D71" s="40"/>
      <c r="E71" s="40"/>
      <c r="F71" s="40"/>
      <c r="G71" s="40">
        <v>4</v>
      </c>
      <c r="H71" s="40"/>
      <c r="I71" s="40"/>
      <c r="J71" s="40"/>
      <c r="K71" s="40"/>
      <c r="L71" s="40"/>
      <c r="M71" s="40"/>
      <c r="N71" s="40"/>
      <c r="O71" s="40"/>
      <c r="P71" s="40"/>
      <c r="Q71" s="40">
        <v>220</v>
      </c>
      <c r="R71" s="40"/>
      <c r="S71" s="40"/>
      <c r="T71" s="40"/>
      <c r="U71" s="40"/>
      <c r="V71" s="40"/>
      <c r="W71" s="40"/>
      <c r="X71" s="40"/>
      <c r="Y71" s="40"/>
      <c r="Z71" s="40"/>
      <c r="AA71" s="40">
        <v>2</v>
      </c>
      <c r="AB71" s="40"/>
      <c r="AC71" s="40"/>
      <c r="AD71" s="40"/>
      <c r="AE71" s="40"/>
      <c r="AF71" s="40"/>
      <c r="AG71" s="40"/>
      <c r="AH71" s="40"/>
      <c r="AI71" s="40"/>
      <c r="AJ71" s="40"/>
      <c r="AK71" s="40">
        <v>5</v>
      </c>
      <c r="AL71" s="40"/>
      <c r="AM71" s="40"/>
      <c r="AN71" s="40"/>
      <c r="AO71" s="40"/>
      <c r="AP71" s="40"/>
      <c r="AQ71" s="40"/>
      <c r="AR71" s="40"/>
      <c r="AS71" s="40"/>
      <c r="AT71" s="40"/>
      <c r="AU71" s="40">
        <f t="shared" si="17"/>
        <v>7</v>
      </c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H71" s="2">
        <f t="shared" si="18"/>
        <v>1540</v>
      </c>
    </row>
    <row r="72" spans="2:60" ht="14.1" customHeight="1" x14ac:dyDescent="0.15">
      <c r="B72" s="40" t="s">
        <v>35</v>
      </c>
      <c r="C72" s="40"/>
      <c r="D72" s="40"/>
      <c r="E72" s="40"/>
      <c r="F72" s="40"/>
      <c r="G72" s="40">
        <v>3.5</v>
      </c>
      <c r="H72" s="40"/>
      <c r="I72" s="40"/>
      <c r="J72" s="40"/>
      <c r="K72" s="40"/>
      <c r="L72" s="40"/>
      <c r="M72" s="40"/>
      <c r="N72" s="40"/>
      <c r="O72" s="40"/>
      <c r="P72" s="40"/>
      <c r="Q72" s="40">
        <v>210</v>
      </c>
      <c r="R72" s="40"/>
      <c r="S72" s="40"/>
      <c r="T72" s="40"/>
      <c r="U72" s="40"/>
      <c r="V72" s="40"/>
      <c r="W72" s="40"/>
      <c r="X72" s="40"/>
      <c r="Y72" s="40"/>
      <c r="Z72" s="40"/>
      <c r="AA72" s="40">
        <v>3</v>
      </c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>
        <f t="shared" si="17"/>
        <v>3</v>
      </c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H72" s="2">
        <f t="shared" si="18"/>
        <v>630</v>
      </c>
    </row>
    <row r="73" spans="2:60" ht="14.1" customHeight="1" x14ac:dyDescent="0.15">
      <c r="B73" s="40" t="s">
        <v>36</v>
      </c>
      <c r="C73" s="40"/>
      <c r="D73" s="40"/>
      <c r="E73" s="40"/>
      <c r="F73" s="40"/>
      <c r="G73" s="40">
        <v>4</v>
      </c>
      <c r="H73" s="40"/>
      <c r="I73" s="40"/>
      <c r="J73" s="40"/>
      <c r="K73" s="40"/>
      <c r="L73" s="40"/>
      <c r="M73" s="40"/>
      <c r="N73" s="40"/>
      <c r="O73" s="40"/>
      <c r="P73" s="40"/>
      <c r="Q73" s="40">
        <v>550</v>
      </c>
      <c r="R73" s="40"/>
      <c r="S73" s="40"/>
      <c r="T73" s="40"/>
      <c r="U73" s="40"/>
      <c r="V73" s="40"/>
      <c r="W73" s="40"/>
      <c r="X73" s="40"/>
      <c r="Y73" s="40"/>
      <c r="Z73" s="40"/>
      <c r="AA73" s="40">
        <v>10</v>
      </c>
      <c r="AB73" s="40"/>
      <c r="AC73" s="40"/>
      <c r="AD73" s="40"/>
      <c r="AE73" s="40"/>
      <c r="AF73" s="40"/>
      <c r="AG73" s="40"/>
      <c r="AH73" s="40"/>
      <c r="AI73" s="40"/>
      <c r="AJ73" s="40"/>
      <c r="AK73" s="40">
        <v>3</v>
      </c>
      <c r="AL73" s="40"/>
      <c r="AM73" s="40"/>
      <c r="AN73" s="40"/>
      <c r="AO73" s="40"/>
      <c r="AP73" s="40"/>
      <c r="AQ73" s="40"/>
      <c r="AR73" s="40"/>
      <c r="AS73" s="40"/>
      <c r="AT73" s="40"/>
      <c r="AU73" s="40">
        <f t="shared" si="17"/>
        <v>13</v>
      </c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H73" s="2">
        <f t="shared" si="18"/>
        <v>7150</v>
      </c>
    </row>
    <row r="74" spans="2:60" ht="14.1" customHeight="1" x14ac:dyDescent="0.15">
      <c r="B74" s="40" t="s">
        <v>35</v>
      </c>
      <c r="C74" s="40"/>
      <c r="D74" s="40"/>
      <c r="E74" s="40"/>
      <c r="F74" s="40"/>
      <c r="G74" s="40">
        <v>4.5</v>
      </c>
      <c r="H74" s="40"/>
      <c r="I74" s="40"/>
      <c r="J74" s="40"/>
      <c r="K74" s="40"/>
      <c r="L74" s="40"/>
      <c r="M74" s="40"/>
      <c r="N74" s="40"/>
      <c r="O74" s="40"/>
      <c r="P74" s="40"/>
      <c r="Q74" s="40">
        <v>745</v>
      </c>
      <c r="R74" s="40"/>
      <c r="S74" s="40"/>
      <c r="T74" s="40"/>
      <c r="U74" s="40"/>
      <c r="V74" s="40"/>
      <c r="W74" s="40"/>
      <c r="X74" s="40"/>
      <c r="Y74" s="40"/>
      <c r="Z74" s="40"/>
      <c r="AA74" s="40">
        <v>12</v>
      </c>
      <c r="AB74" s="40"/>
      <c r="AC74" s="40"/>
      <c r="AD74" s="40"/>
      <c r="AE74" s="40"/>
      <c r="AF74" s="40"/>
      <c r="AG74" s="40"/>
      <c r="AH74" s="40"/>
      <c r="AI74" s="40"/>
      <c r="AJ74" s="40"/>
      <c r="AK74" s="40">
        <v>2</v>
      </c>
      <c r="AL74" s="40"/>
      <c r="AM74" s="40"/>
      <c r="AN74" s="40"/>
      <c r="AO74" s="40"/>
      <c r="AP74" s="40"/>
      <c r="AQ74" s="40"/>
      <c r="AR74" s="40"/>
      <c r="AS74" s="40"/>
      <c r="AT74" s="40"/>
      <c r="AU74" s="40">
        <f t="shared" si="17"/>
        <v>14</v>
      </c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H74" s="2">
        <f t="shared" si="18"/>
        <v>10430</v>
      </c>
    </row>
    <row r="75" spans="2:60" ht="14.1" customHeight="1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>
        <f t="shared" si="17"/>
        <v>0</v>
      </c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H75" s="2">
        <f t="shared" si="18"/>
        <v>0</v>
      </c>
    </row>
    <row r="76" spans="2:60" ht="14.1" customHeight="1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>
        <f t="shared" si="17"/>
        <v>0</v>
      </c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H76" s="2">
        <f t="shared" si="18"/>
        <v>0</v>
      </c>
    </row>
    <row r="77" spans="2:60" ht="14.1" customHeight="1" x14ac:dyDescent="0.1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>
        <f t="shared" si="17"/>
        <v>0</v>
      </c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H77" s="2">
        <f t="shared" si="18"/>
        <v>0</v>
      </c>
    </row>
    <row r="78" spans="2:60" ht="14.1" customHeight="1" x14ac:dyDescent="0.1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>
        <f t="shared" si="17"/>
        <v>0</v>
      </c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H78" s="2">
        <f t="shared" si="18"/>
        <v>0</v>
      </c>
    </row>
    <row r="79" spans="2:60" ht="14.1" customHeight="1" x14ac:dyDescent="0.1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>
        <f t="shared" si="17"/>
        <v>0</v>
      </c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H79" s="2">
        <f t="shared" si="18"/>
        <v>0</v>
      </c>
    </row>
    <row r="80" spans="2:60" ht="14.1" customHeight="1" x14ac:dyDescent="0.1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>
        <f t="shared" si="17"/>
        <v>0</v>
      </c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H80" s="2">
        <f t="shared" si="18"/>
        <v>0</v>
      </c>
    </row>
    <row r="81" spans="2:60" ht="14.1" customHeight="1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>
        <f t="shared" si="17"/>
        <v>0</v>
      </c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H81" s="2">
        <f t="shared" si="18"/>
        <v>0</v>
      </c>
    </row>
    <row r="82" spans="2:60" ht="14.1" customHeight="1" x14ac:dyDescent="0.1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>
        <f t="shared" si="17"/>
        <v>0</v>
      </c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H82" s="2">
        <f t="shared" si="18"/>
        <v>0</v>
      </c>
    </row>
    <row r="83" spans="2:60" ht="14.1" customHeight="1" x14ac:dyDescent="0.1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>
        <f t="shared" si="17"/>
        <v>0</v>
      </c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H83" s="2">
        <f t="shared" si="18"/>
        <v>0</v>
      </c>
    </row>
    <row r="84" spans="2:60" ht="9" customHeight="1" x14ac:dyDescent="0.15">
      <c r="W84" s="42" t="s">
        <v>37</v>
      </c>
      <c r="X84" s="42"/>
      <c r="Y84" s="42"/>
      <c r="Z84" s="42"/>
      <c r="AA84" s="42"/>
      <c r="AB84" s="42"/>
      <c r="AC84" s="42"/>
      <c r="AD84" s="42"/>
      <c r="AE84" s="42"/>
      <c r="AF84" s="42"/>
    </row>
    <row r="85" spans="2:60" ht="9" customHeight="1" x14ac:dyDescent="0.15">
      <c r="W85" s="43"/>
      <c r="X85" s="43"/>
      <c r="Y85" s="43"/>
      <c r="Z85" s="43"/>
      <c r="AA85" s="43"/>
      <c r="AB85" s="43"/>
      <c r="AC85" s="43"/>
      <c r="AD85" s="43"/>
      <c r="AE85" s="43"/>
      <c r="AF85" s="43"/>
    </row>
    <row r="86" spans="2:60" ht="14.1" customHeight="1" x14ac:dyDescent="0.15">
      <c r="B86" s="44" t="s">
        <v>28</v>
      </c>
      <c r="C86" s="44"/>
      <c r="D86" s="44"/>
      <c r="E86" s="44"/>
      <c r="F86" s="44"/>
      <c r="G86" s="45" t="s">
        <v>29</v>
      </c>
      <c r="H86" s="45"/>
      <c r="I86" s="45"/>
      <c r="J86" s="45"/>
      <c r="K86" s="45"/>
      <c r="L86" s="45"/>
      <c r="M86" s="45"/>
      <c r="N86" s="45"/>
      <c r="O86" s="45"/>
      <c r="P86" s="45"/>
      <c r="Q86" s="46" t="s">
        <v>38</v>
      </c>
      <c r="R86" s="47"/>
      <c r="S86" s="47"/>
      <c r="T86" s="47"/>
      <c r="U86" s="47"/>
      <c r="V86" s="47"/>
      <c r="W86" s="47"/>
      <c r="X86" s="47"/>
      <c r="Y86" s="47"/>
      <c r="Z86" s="48"/>
      <c r="AA86" s="46" t="s">
        <v>39</v>
      </c>
      <c r="AB86" s="47"/>
      <c r="AC86" s="47"/>
      <c r="AD86" s="47"/>
      <c r="AE86" s="47"/>
      <c r="AF86" s="47"/>
      <c r="AG86" s="47"/>
      <c r="AH86" s="47"/>
      <c r="AI86" s="47"/>
      <c r="AJ86" s="48"/>
      <c r="AK86" s="41" t="s">
        <v>40</v>
      </c>
      <c r="AL86" s="41"/>
      <c r="AM86" s="41"/>
      <c r="AN86" s="41"/>
      <c r="AO86" s="41"/>
      <c r="AP86" s="41"/>
      <c r="AQ86" s="41"/>
      <c r="AR86" s="41"/>
      <c r="AS86" s="41"/>
      <c r="AT86" s="41"/>
      <c r="AU86" s="41" t="s">
        <v>41</v>
      </c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</row>
    <row r="87" spans="2:60" ht="14.1" customHeight="1" x14ac:dyDescent="0.15">
      <c r="B87" s="44"/>
      <c r="C87" s="44"/>
      <c r="D87" s="44"/>
      <c r="E87" s="44"/>
      <c r="F87" s="44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9"/>
      <c r="R87" s="50"/>
      <c r="S87" s="50"/>
      <c r="T87" s="50"/>
      <c r="U87" s="50"/>
      <c r="V87" s="50"/>
      <c r="W87" s="50"/>
      <c r="X87" s="50"/>
      <c r="Y87" s="50"/>
      <c r="Z87" s="51"/>
      <c r="AA87" s="49"/>
      <c r="AB87" s="50"/>
      <c r="AC87" s="50"/>
      <c r="AD87" s="50"/>
      <c r="AE87" s="50"/>
      <c r="AF87" s="50"/>
      <c r="AG87" s="50"/>
      <c r="AH87" s="50"/>
      <c r="AI87" s="50"/>
      <c r="AJ87" s="5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</row>
    <row r="88" spans="2:60" ht="14.1" customHeight="1" x14ac:dyDescent="0.15">
      <c r="B88" s="40" t="s">
        <v>35</v>
      </c>
      <c r="C88" s="40"/>
      <c r="D88" s="40"/>
      <c r="E88" s="40"/>
      <c r="F88" s="40"/>
      <c r="G88" s="40">
        <v>2.5</v>
      </c>
      <c r="H88" s="40"/>
      <c r="I88" s="40"/>
      <c r="J88" s="40"/>
      <c r="K88" s="40"/>
      <c r="L88" s="40"/>
      <c r="M88" s="40"/>
      <c r="N88" s="40"/>
      <c r="O88" s="40"/>
      <c r="P88" s="40"/>
      <c r="Q88" s="40">
        <f>ROUND((G88*G88)*(SUMIFS(BH$69:BH$83,B$69:B$83,B88,G$69:G$83,G88)*24.492)/4000000,2)</f>
        <v>0.13</v>
      </c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</row>
    <row r="89" spans="2:60" ht="14.1" customHeight="1" x14ac:dyDescent="0.15">
      <c r="B89" s="40" t="s">
        <v>36</v>
      </c>
      <c r="C89" s="40"/>
      <c r="D89" s="40"/>
      <c r="E89" s="40"/>
      <c r="F89" s="40"/>
      <c r="G89" s="40">
        <v>4</v>
      </c>
      <c r="H89" s="40"/>
      <c r="I89" s="40"/>
      <c r="J89" s="40"/>
      <c r="K89" s="40"/>
      <c r="L89" s="40"/>
      <c r="M89" s="40"/>
      <c r="N89" s="40"/>
      <c r="O89" s="40"/>
      <c r="P89" s="40"/>
      <c r="Q89" s="40">
        <f t="shared" ref="Q89:Q92" si="19">ROUND((G89*G89)*(SUMIFS(BH$69:BH$83,B$69:B$83,B89,G$69:G$83,G89)*24.492)/4000000,2)</f>
        <v>0.7</v>
      </c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</row>
    <row r="90" spans="2:60" ht="14.1" customHeight="1" x14ac:dyDescent="0.15">
      <c r="B90" s="40" t="s">
        <v>35</v>
      </c>
      <c r="C90" s="40"/>
      <c r="D90" s="40"/>
      <c r="E90" s="40"/>
      <c r="F90" s="40"/>
      <c r="G90" s="40">
        <v>4.5</v>
      </c>
      <c r="H90" s="40"/>
      <c r="I90" s="40"/>
      <c r="J90" s="40"/>
      <c r="K90" s="40"/>
      <c r="L90" s="40"/>
      <c r="M90" s="40"/>
      <c r="N90" s="40"/>
      <c r="O90" s="40"/>
      <c r="P90" s="40"/>
      <c r="Q90" s="40">
        <f t="shared" si="19"/>
        <v>1.29</v>
      </c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</row>
    <row r="91" spans="2:60" ht="14.1" customHeight="1" x14ac:dyDescent="0.1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>
        <f t="shared" si="19"/>
        <v>0</v>
      </c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</row>
    <row r="92" spans="2:60" ht="14.1" customHeight="1" x14ac:dyDescent="0.1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>
        <f t="shared" si="19"/>
        <v>0</v>
      </c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</row>
    <row r="94" spans="2:60" s="2" customFormat="1" ht="9" customHeight="1" x14ac:dyDescent="0.15"/>
    <row r="95" spans="2:60" s="2" customFormat="1" ht="9" customHeight="1" x14ac:dyDescent="0.15"/>
    <row r="96" spans="2:60" s="2" customFormat="1" ht="9" customHeight="1" x14ac:dyDescent="0.15"/>
    <row r="97" spans="1:78" s="2" customFormat="1" ht="9" customHeight="1" x14ac:dyDescent="0.15"/>
    <row r="98" spans="1:78" s="2" customFormat="1" ht="9" customHeight="1" x14ac:dyDescent="0.15"/>
    <row r="99" spans="1:78" s="2" customFormat="1" ht="9" customHeight="1" x14ac:dyDescent="0.15"/>
    <row r="100" spans="1:78" s="2" customFormat="1" ht="9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32" t="s">
        <v>42</v>
      </c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1:78" s="2" customFormat="1" ht="9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</row>
    <row r="102" spans="1:78" s="2" customFormat="1" ht="9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</row>
    <row r="103" spans="1:78" s="2" customFormat="1" ht="9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</row>
    <row r="104" spans="1:78" s="2" customFormat="1" ht="9" customHeight="1" x14ac:dyDescent="0.15">
      <c r="A104" s="33" t="s">
        <v>5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4" t="str">
        <f>K5&amp;" "&amp;B7</f>
        <v xml:space="preserve"> </v>
      </c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3" t="s">
        <v>4</v>
      </c>
      <c r="BB104" s="33"/>
      <c r="BC104" s="33"/>
      <c r="BD104" s="33"/>
      <c r="BE104" s="33"/>
      <c r="BF104" s="33"/>
      <c r="BG104" s="33"/>
      <c r="BH104" s="11"/>
      <c r="BI104" s="36">
        <f ca="1">AK3</f>
        <v>43021.523019560183</v>
      </c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10"/>
      <c r="BW104" s="10"/>
      <c r="BX104" s="10"/>
      <c r="BY104" s="10"/>
      <c r="BZ104" s="10"/>
    </row>
    <row r="105" spans="1:78" s="2" customFormat="1" ht="9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3"/>
      <c r="BB105" s="33"/>
      <c r="BC105" s="33"/>
      <c r="BD105" s="33"/>
      <c r="BE105" s="33"/>
      <c r="BF105" s="33"/>
      <c r="BG105" s="33"/>
      <c r="BH105" s="11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10"/>
      <c r="BW105" s="10"/>
      <c r="BX105" s="10"/>
      <c r="BY105" s="10"/>
      <c r="BZ105" s="10"/>
    </row>
    <row r="106" spans="1:78" s="2" customFormat="1" ht="9" customHeight="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</row>
    <row r="107" spans="1:78" s="2" customFormat="1" ht="9" customHeight="1" x14ac:dyDescent="0.15">
      <c r="A107" s="39" t="s">
        <v>43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</row>
    <row r="108" spans="1:78" s="2" customFormat="1" ht="9" customHeight="1" x14ac:dyDescent="0.1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</row>
    <row r="109" spans="1:78" s="2" customFormat="1" ht="9" customHeight="1" x14ac:dyDescent="0.1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</row>
    <row r="110" spans="1:78" s="2" customFormat="1" ht="9" customHeight="1" x14ac:dyDescent="0.1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</row>
    <row r="111" spans="1:78" s="2" customFormat="1" ht="9" customHeight="1" x14ac:dyDescent="0.1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</row>
    <row r="112" spans="1:78" s="2" customFormat="1" ht="9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</row>
    <row r="113" spans="1:78" s="2" customFormat="1" ht="9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</row>
    <row r="114" spans="1:78" s="2" customFormat="1" ht="9" customHeight="1" x14ac:dyDescent="0.15">
      <c r="A114" s="25" t="s">
        <v>44</v>
      </c>
      <c r="B114" s="25"/>
      <c r="C114" s="25"/>
      <c r="D114" s="25"/>
      <c r="E114" s="25"/>
      <c r="F114" s="26" t="s">
        <v>45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8"/>
      <c r="V114" s="25" t="s">
        <v>46</v>
      </c>
      <c r="W114" s="25"/>
      <c r="X114" s="25"/>
      <c r="Y114" s="25"/>
      <c r="Z114" s="25"/>
      <c r="AA114" s="25"/>
      <c r="AB114" s="25" t="s">
        <v>47</v>
      </c>
      <c r="AC114" s="25"/>
      <c r="AD114" s="25"/>
      <c r="AE114" s="25"/>
      <c r="AF114" s="25"/>
      <c r="AG114" s="25"/>
      <c r="AH114" s="25"/>
      <c r="AI114" s="25"/>
      <c r="AJ114" s="25"/>
      <c r="AK114" s="27" t="s">
        <v>16</v>
      </c>
      <c r="AL114" s="27"/>
      <c r="AM114" s="27"/>
      <c r="AN114" s="27"/>
      <c r="AO114" s="27"/>
      <c r="AP114" s="27"/>
      <c r="AQ114" s="27"/>
      <c r="AR114" s="27"/>
      <c r="AS114" s="28"/>
      <c r="AT114" s="25" t="s">
        <v>48</v>
      </c>
      <c r="AU114" s="25"/>
      <c r="AV114" s="25"/>
      <c r="AW114" s="25"/>
      <c r="AX114" s="25"/>
      <c r="AY114" s="25"/>
      <c r="AZ114" s="25"/>
      <c r="BA114" s="25"/>
      <c r="BB114" s="25" t="s">
        <v>49</v>
      </c>
      <c r="BC114" s="25"/>
      <c r="BD114" s="25"/>
      <c r="BE114" s="25"/>
      <c r="BF114" s="25"/>
      <c r="BG114" s="25"/>
      <c r="BH114" s="25"/>
      <c r="BI114" s="25"/>
      <c r="BJ114" s="25"/>
      <c r="BK114" s="25"/>
      <c r="BL114" s="25" t="s">
        <v>20</v>
      </c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10"/>
    </row>
    <row r="115" spans="1:78" s="2" customFormat="1" ht="9" customHeight="1" x14ac:dyDescent="0.15">
      <c r="A115" s="25"/>
      <c r="B115" s="25"/>
      <c r="C115" s="25"/>
      <c r="D115" s="25"/>
      <c r="E115" s="25"/>
      <c r="F115" s="29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1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30"/>
      <c r="AL115" s="30"/>
      <c r="AM115" s="30"/>
      <c r="AN115" s="30"/>
      <c r="AO115" s="30"/>
      <c r="AP115" s="30"/>
      <c r="AQ115" s="30"/>
      <c r="AR115" s="30"/>
      <c r="AS115" s="31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10"/>
    </row>
    <row r="116" spans="1:78" s="2" customFormat="1" ht="6.95" customHeight="1" x14ac:dyDescent="0.15">
      <c r="A116" s="12"/>
      <c r="B116" s="12"/>
      <c r="C116" s="12"/>
      <c r="D116" s="12"/>
      <c r="E116" s="12"/>
      <c r="F116" s="19" t="s">
        <v>50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1"/>
      <c r="V116" s="12"/>
      <c r="W116" s="12"/>
      <c r="X116" s="12"/>
      <c r="Y116" s="12"/>
      <c r="Z116" s="12"/>
      <c r="AA116" s="12"/>
      <c r="AB116" s="12">
        <v>1000</v>
      </c>
      <c r="AC116" s="12"/>
      <c r="AD116" s="12"/>
      <c r="AE116" s="12"/>
      <c r="AF116" s="12"/>
      <c r="AG116" s="12"/>
      <c r="AH116" s="12"/>
      <c r="AI116" s="12"/>
      <c r="AJ116" s="12"/>
      <c r="AK116" s="14">
        <v>100</v>
      </c>
      <c r="AL116" s="14"/>
      <c r="AM116" s="14"/>
      <c r="AN116" s="14"/>
      <c r="AO116" s="14"/>
      <c r="AP116" s="14"/>
      <c r="AQ116" s="14"/>
      <c r="AR116" s="14"/>
      <c r="AS116" s="15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0"/>
    </row>
    <row r="117" spans="1:78" s="2" customFormat="1" ht="6.95" customHeight="1" x14ac:dyDescent="0.15">
      <c r="A117" s="12"/>
      <c r="B117" s="12"/>
      <c r="C117" s="12"/>
      <c r="D117" s="12"/>
      <c r="E117" s="12"/>
      <c r="F117" s="22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7"/>
      <c r="AL117" s="17"/>
      <c r="AM117" s="17"/>
      <c r="AN117" s="17"/>
      <c r="AO117" s="17"/>
      <c r="AP117" s="17"/>
      <c r="AQ117" s="17"/>
      <c r="AR117" s="17"/>
      <c r="AS117" s="18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0"/>
    </row>
    <row r="118" spans="1:78" s="2" customFormat="1" ht="6.95" customHeight="1" x14ac:dyDescent="0.15">
      <c r="A118" s="12"/>
      <c r="B118" s="12"/>
      <c r="C118" s="12"/>
      <c r="D118" s="12"/>
      <c r="E118" s="12"/>
      <c r="F118" s="19" t="s">
        <v>50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1"/>
      <c r="V118" s="12"/>
      <c r="W118" s="12"/>
      <c r="X118" s="12"/>
      <c r="Y118" s="12"/>
      <c r="Z118" s="12"/>
      <c r="AA118" s="12"/>
      <c r="AB118" s="12">
        <v>550</v>
      </c>
      <c r="AC118" s="12"/>
      <c r="AD118" s="12"/>
      <c r="AE118" s="12"/>
      <c r="AF118" s="12"/>
      <c r="AG118" s="12"/>
      <c r="AH118" s="12"/>
      <c r="AI118" s="12"/>
      <c r="AJ118" s="12"/>
      <c r="AK118" s="14">
        <v>50</v>
      </c>
      <c r="AL118" s="14"/>
      <c r="AM118" s="14"/>
      <c r="AN118" s="14"/>
      <c r="AO118" s="14"/>
      <c r="AP118" s="14"/>
      <c r="AQ118" s="14"/>
      <c r="AR118" s="14"/>
      <c r="AS118" s="15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0"/>
    </row>
    <row r="119" spans="1:78" s="2" customFormat="1" ht="6.95" customHeight="1" x14ac:dyDescent="0.15">
      <c r="A119" s="12"/>
      <c r="B119" s="12"/>
      <c r="C119" s="12"/>
      <c r="D119" s="12"/>
      <c r="E119" s="12"/>
      <c r="F119" s="22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7"/>
      <c r="AL119" s="17"/>
      <c r="AM119" s="17"/>
      <c r="AN119" s="17"/>
      <c r="AO119" s="17"/>
      <c r="AP119" s="17"/>
      <c r="AQ119" s="17"/>
      <c r="AR119" s="17"/>
      <c r="AS119" s="18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0"/>
    </row>
    <row r="120" spans="1:78" s="2" customFormat="1" ht="6.95" customHeight="1" x14ac:dyDescent="0.15">
      <c r="A120" s="12"/>
      <c r="B120" s="12"/>
      <c r="C120" s="12"/>
      <c r="D120" s="12"/>
      <c r="E120" s="12"/>
      <c r="F120" s="19" t="s">
        <v>51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1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4"/>
      <c r="AL120" s="14"/>
      <c r="AM120" s="14"/>
      <c r="AN120" s="14"/>
      <c r="AO120" s="14"/>
      <c r="AP120" s="14"/>
      <c r="AQ120" s="14"/>
      <c r="AR120" s="14"/>
      <c r="AS120" s="15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0"/>
    </row>
    <row r="121" spans="1:78" s="2" customFormat="1" ht="6.95" customHeight="1" x14ac:dyDescent="0.15">
      <c r="A121" s="12"/>
      <c r="B121" s="12"/>
      <c r="C121" s="12"/>
      <c r="D121" s="12"/>
      <c r="E121" s="12"/>
      <c r="F121" s="22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7"/>
      <c r="AL121" s="17"/>
      <c r="AM121" s="17"/>
      <c r="AN121" s="17"/>
      <c r="AO121" s="17"/>
      <c r="AP121" s="17"/>
      <c r="AQ121" s="17"/>
      <c r="AR121" s="17"/>
      <c r="AS121" s="18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0"/>
    </row>
    <row r="122" spans="1:78" s="2" customFormat="1" ht="6.95" customHeight="1" x14ac:dyDescent="0.15">
      <c r="A122" s="12"/>
      <c r="B122" s="12"/>
      <c r="C122" s="12"/>
      <c r="D122" s="12"/>
      <c r="E122" s="12"/>
      <c r="F122" s="19" t="s">
        <v>51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4"/>
      <c r="AL122" s="14"/>
      <c r="AM122" s="14"/>
      <c r="AN122" s="14"/>
      <c r="AO122" s="14"/>
      <c r="AP122" s="14"/>
      <c r="AQ122" s="14"/>
      <c r="AR122" s="14"/>
      <c r="AS122" s="15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0"/>
    </row>
    <row r="123" spans="1:78" s="2" customFormat="1" ht="6.95" customHeight="1" x14ac:dyDescent="0.15">
      <c r="A123" s="12"/>
      <c r="B123" s="12"/>
      <c r="C123" s="12"/>
      <c r="D123" s="12"/>
      <c r="E123" s="12"/>
      <c r="F123" s="22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7"/>
      <c r="AL123" s="17"/>
      <c r="AM123" s="17"/>
      <c r="AN123" s="17"/>
      <c r="AO123" s="17"/>
      <c r="AP123" s="17"/>
      <c r="AQ123" s="17"/>
      <c r="AR123" s="17"/>
      <c r="AS123" s="18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0"/>
    </row>
    <row r="124" spans="1:78" s="2" customFormat="1" ht="6.95" customHeight="1" x14ac:dyDescent="0.15">
      <c r="A124" s="12"/>
      <c r="B124" s="12"/>
      <c r="C124" s="12"/>
      <c r="D124" s="12"/>
      <c r="E124" s="12"/>
      <c r="F124" s="19" t="s">
        <v>51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1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4"/>
      <c r="AL124" s="14"/>
      <c r="AM124" s="14"/>
      <c r="AN124" s="14"/>
      <c r="AO124" s="14"/>
      <c r="AP124" s="14"/>
      <c r="AQ124" s="14"/>
      <c r="AR124" s="14"/>
      <c r="AS124" s="15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0"/>
    </row>
    <row r="125" spans="1:78" s="2" customFormat="1" ht="6.95" customHeight="1" x14ac:dyDescent="0.15">
      <c r="A125" s="12"/>
      <c r="B125" s="12"/>
      <c r="C125" s="12"/>
      <c r="D125" s="12"/>
      <c r="E125" s="12"/>
      <c r="F125" s="22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7"/>
      <c r="AL125" s="17"/>
      <c r="AM125" s="17"/>
      <c r="AN125" s="17"/>
      <c r="AO125" s="17"/>
      <c r="AP125" s="17"/>
      <c r="AQ125" s="17"/>
      <c r="AR125" s="17"/>
      <c r="AS125" s="18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0"/>
    </row>
    <row r="126" spans="1:78" s="2" customFormat="1" ht="6.95" customHeight="1" x14ac:dyDescent="0.15">
      <c r="A126" s="12"/>
      <c r="B126" s="12"/>
      <c r="C126" s="12"/>
      <c r="D126" s="12"/>
      <c r="E126" s="12"/>
      <c r="F126" s="19" t="s">
        <v>51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1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4"/>
      <c r="AL126" s="14"/>
      <c r="AM126" s="14"/>
      <c r="AN126" s="14"/>
      <c r="AO126" s="14"/>
      <c r="AP126" s="14"/>
      <c r="AQ126" s="14"/>
      <c r="AR126" s="14"/>
      <c r="AS126" s="15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0"/>
    </row>
    <row r="127" spans="1:78" s="2" customFormat="1" ht="6.95" customHeight="1" x14ac:dyDescent="0.15">
      <c r="A127" s="12"/>
      <c r="B127" s="12"/>
      <c r="C127" s="12"/>
      <c r="D127" s="12"/>
      <c r="E127" s="12"/>
      <c r="F127" s="22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7"/>
      <c r="AL127" s="17"/>
      <c r="AM127" s="17"/>
      <c r="AN127" s="17"/>
      <c r="AO127" s="17"/>
      <c r="AP127" s="17"/>
      <c r="AQ127" s="17"/>
      <c r="AR127" s="17"/>
      <c r="AS127" s="18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0"/>
    </row>
    <row r="128" spans="1:78" s="2" customFormat="1" ht="6.95" customHeight="1" x14ac:dyDescent="0.15">
      <c r="A128" s="12"/>
      <c r="B128" s="12"/>
      <c r="C128" s="12"/>
      <c r="D128" s="12"/>
      <c r="E128" s="12"/>
      <c r="F128" s="19" t="s">
        <v>51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1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4"/>
      <c r="AL128" s="14"/>
      <c r="AM128" s="14"/>
      <c r="AN128" s="14"/>
      <c r="AO128" s="14"/>
      <c r="AP128" s="14"/>
      <c r="AQ128" s="14"/>
      <c r="AR128" s="14"/>
      <c r="AS128" s="15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0"/>
    </row>
    <row r="129" spans="1:78" s="2" customFormat="1" ht="6.95" customHeight="1" x14ac:dyDescent="0.15">
      <c r="A129" s="12"/>
      <c r="B129" s="12"/>
      <c r="C129" s="12"/>
      <c r="D129" s="12"/>
      <c r="E129" s="12"/>
      <c r="F129" s="22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7"/>
      <c r="AL129" s="17"/>
      <c r="AM129" s="17"/>
      <c r="AN129" s="17"/>
      <c r="AO129" s="17"/>
      <c r="AP129" s="17"/>
      <c r="AQ129" s="17"/>
      <c r="AR129" s="17"/>
      <c r="AS129" s="18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0"/>
    </row>
    <row r="130" spans="1:78" s="2" customFormat="1" ht="6.95" customHeight="1" x14ac:dyDescent="0.15">
      <c r="A130" s="12"/>
      <c r="B130" s="12"/>
      <c r="C130" s="12"/>
      <c r="D130" s="12"/>
      <c r="E130" s="12"/>
      <c r="F130" s="19" t="s">
        <v>52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1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4"/>
      <c r="AL130" s="14"/>
      <c r="AM130" s="14"/>
      <c r="AN130" s="14"/>
      <c r="AO130" s="14"/>
      <c r="AP130" s="14"/>
      <c r="AQ130" s="14"/>
      <c r="AR130" s="14"/>
      <c r="AS130" s="15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0"/>
    </row>
    <row r="131" spans="1:78" s="2" customFormat="1" ht="6.95" customHeight="1" x14ac:dyDescent="0.15">
      <c r="A131" s="12"/>
      <c r="B131" s="12"/>
      <c r="C131" s="12"/>
      <c r="D131" s="12"/>
      <c r="E131" s="12"/>
      <c r="F131" s="22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7"/>
      <c r="AL131" s="17"/>
      <c r="AM131" s="17"/>
      <c r="AN131" s="17"/>
      <c r="AO131" s="17"/>
      <c r="AP131" s="17"/>
      <c r="AQ131" s="17"/>
      <c r="AR131" s="17"/>
      <c r="AS131" s="18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0"/>
    </row>
    <row r="132" spans="1:78" s="2" customFormat="1" ht="6.95" customHeight="1" x14ac:dyDescent="0.15">
      <c r="A132" s="12"/>
      <c r="B132" s="12"/>
      <c r="C132" s="12"/>
      <c r="D132" s="12"/>
      <c r="E132" s="12"/>
      <c r="F132" s="19" t="s">
        <v>52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1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4"/>
      <c r="AL132" s="14"/>
      <c r="AM132" s="14"/>
      <c r="AN132" s="14"/>
      <c r="AO132" s="14"/>
      <c r="AP132" s="14"/>
      <c r="AQ132" s="14"/>
      <c r="AR132" s="14"/>
      <c r="AS132" s="15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0"/>
    </row>
    <row r="133" spans="1:78" s="2" customFormat="1" ht="6.95" customHeight="1" x14ac:dyDescent="0.15">
      <c r="A133" s="12"/>
      <c r="B133" s="12"/>
      <c r="C133" s="12"/>
      <c r="D133" s="12"/>
      <c r="E133" s="12"/>
      <c r="F133" s="22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7"/>
      <c r="AL133" s="17"/>
      <c r="AM133" s="17"/>
      <c r="AN133" s="17"/>
      <c r="AO133" s="17"/>
      <c r="AP133" s="17"/>
      <c r="AQ133" s="17"/>
      <c r="AR133" s="17"/>
      <c r="AS133" s="18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0"/>
    </row>
    <row r="134" spans="1:78" s="2" customFormat="1" ht="6.95" customHeight="1" x14ac:dyDescent="0.15">
      <c r="A134" s="12"/>
      <c r="B134" s="12"/>
      <c r="C134" s="12"/>
      <c r="D134" s="12"/>
      <c r="E134" s="12"/>
      <c r="F134" s="19" t="s">
        <v>52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1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4"/>
      <c r="AL134" s="14"/>
      <c r="AM134" s="14"/>
      <c r="AN134" s="14"/>
      <c r="AO134" s="14"/>
      <c r="AP134" s="14"/>
      <c r="AQ134" s="14"/>
      <c r="AR134" s="14"/>
      <c r="AS134" s="15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0"/>
    </row>
    <row r="135" spans="1:78" s="2" customFormat="1" ht="6.95" customHeight="1" x14ac:dyDescent="0.15">
      <c r="A135" s="12"/>
      <c r="B135" s="12"/>
      <c r="C135" s="12"/>
      <c r="D135" s="12"/>
      <c r="E135" s="12"/>
      <c r="F135" s="22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4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7"/>
      <c r="AL135" s="17"/>
      <c r="AM135" s="17"/>
      <c r="AN135" s="17"/>
      <c r="AO135" s="17"/>
      <c r="AP135" s="17"/>
      <c r="AQ135" s="17"/>
      <c r="AR135" s="17"/>
      <c r="AS135" s="18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0"/>
    </row>
    <row r="136" spans="1:78" s="2" customFormat="1" ht="6.95" customHeight="1" x14ac:dyDescent="0.15">
      <c r="A136" s="12"/>
      <c r="B136" s="12"/>
      <c r="C136" s="12"/>
      <c r="D136" s="12"/>
      <c r="E136" s="12"/>
      <c r="F136" s="19" t="s">
        <v>52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1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4"/>
      <c r="AL136" s="14"/>
      <c r="AM136" s="14"/>
      <c r="AN136" s="14"/>
      <c r="AO136" s="14"/>
      <c r="AP136" s="14"/>
      <c r="AQ136" s="14"/>
      <c r="AR136" s="14"/>
      <c r="AS136" s="15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0"/>
    </row>
    <row r="137" spans="1:78" s="2" customFormat="1" ht="6.95" customHeight="1" x14ac:dyDescent="0.15">
      <c r="A137" s="12"/>
      <c r="B137" s="12"/>
      <c r="C137" s="12"/>
      <c r="D137" s="12"/>
      <c r="E137" s="12"/>
      <c r="F137" s="22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4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7"/>
      <c r="AL137" s="17"/>
      <c r="AM137" s="17"/>
      <c r="AN137" s="17"/>
      <c r="AO137" s="17"/>
      <c r="AP137" s="17"/>
      <c r="AQ137" s="17"/>
      <c r="AR137" s="17"/>
      <c r="AS137" s="18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0"/>
    </row>
    <row r="138" spans="1:78" s="2" customFormat="1" ht="6.95" customHeight="1" x14ac:dyDescent="0.15">
      <c r="A138" s="12"/>
      <c r="B138" s="12"/>
      <c r="C138" s="12"/>
      <c r="D138" s="12"/>
      <c r="E138" s="12"/>
      <c r="F138" s="19" t="s">
        <v>52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1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4"/>
      <c r="AL138" s="14"/>
      <c r="AM138" s="14"/>
      <c r="AN138" s="14"/>
      <c r="AO138" s="14"/>
      <c r="AP138" s="14"/>
      <c r="AQ138" s="14"/>
      <c r="AR138" s="14"/>
      <c r="AS138" s="15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0"/>
    </row>
    <row r="139" spans="1:78" s="2" customFormat="1" ht="6.95" customHeight="1" x14ac:dyDescent="0.15">
      <c r="A139" s="12"/>
      <c r="B139" s="12"/>
      <c r="C139" s="12"/>
      <c r="D139" s="12"/>
      <c r="E139" s="12"/>
      <c r="F139" s="22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4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7"/>
      <c r="AL139" s="17"/>
      <c r="AM139" s="17"/>
      <c r="AN139" s="17"/>
      <c r="AO139" s="17"/>
      <c r="AP139" s="17"/>
      <c r="AQ139" s="17"/>
      <c r="AR139" s="17"/>
      <c r="AS139" s="18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0"/>
    </row>
    <row r="140" spans="1:78" s="2" customFormat="1" ht="6.95" customHeight="1" x14ac:dyDescent="0.15">
      <c r="A140" s="12"/>
      <c r="B140" s="12"/>
      <c r="C140" s="12"/>
      <c r="D140" s="12"/>
      <c r="E140" s="12"/>
      <c r="F140" s="13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5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4"/>
      <c r="AL140" s="14"/>
      <c r="AM140" s="14"/>
      <c r="AN140" s="14"/>
      <c r="AO140" s="14"/>
      <c r="AP140" s="14"/>
      <c r="AQ140" s="14"/>
      <c r="AR140" s="14"/>
      <c r="AS140" s="15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0"/>
    </row>
    <row r="141" spans="1:78" s="2" customFormat="1" ht="6.95" customHeight="1" x14ac:dyDescent="0.15">
      <c r="A141" s="12"/>
      <c r="B141" s="12"/>
      <c r="C141" s="12"/>
      <c r="D141" s="12"/>
      <c r="E141" s="12"/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8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7"/>
      <c r="AL141" s="17"/>
      <c r="AM141" s="17"/>
      <c r="AN141" s="17"/>
      <c r="AO141" s="17"/>
      <c r="AP141" s="17"/>
      <c r="AQ141" s="17"/>
      <c r="AR141" s="17"/>
      <c r="AS141" s="18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0"/>
    </row>
    <row r="142" spans="1:78" s="2" customFormat="1" ht="6.95" customHeight="1" x14ac:dyDescent="0.15">
      <c r="A142" s="12"/>
      <c r="B142" s="12"/>
      <c r="C142" s="12"/>
      <c r="D142" s="12"/>
      <c r="E142" s="12"/>
      <c r="F142" s="13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5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4"/>
      <c r="AL142" s="14"/>
      <c r="AM142" s="14"/>
      <c r="AN142" s="14"/>
      <c r="AO142" s="14"/>
      <c r="AP142" s="14"/>
      <c r="AQ142" s="14"/>
      <c r="AR142" s="14"/>
      <c r="AS142" s="15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0"/>
    </row>
    <row r="143" spans="1:78" s="2" customFormat="1" ht="6.95" customHeight="1" x14ac:dyDescent="0.15">
      <c r="A143" s="12"/>
      <c r="B143" s="12"/>
      <c r="C143" s="12"/>
      <c r="D143" s="12"/>
      <c r="E143" s="12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8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7"/>
      <c r="AL143" s="17"/>
      <c r="AM143" s="17"/>
      <c r="AN143" s="17"/>
      <c r="AO143" s="17"/>
      <c r="AP143" s="17"/>
      <c r="AQ143" s="17"/>
      <c r="AR143" s="17"/>
      <c r="AS143" s="18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0"/>
    </row>
    <row r="144" spans="1:78" s="2" customFormat="1" ht="6.95" customHeight="1" x14ac:dyDescent="0.15">
      <c r="A144" s="12"/>
      <c r="B144" s="12"/>
      <c r="C144" s="12"/>
      <c r="D144" s="12"/>
      <c r="E144" s="12"/>
      <c r="F144" s="13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5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4"/>
      <c r="AL144" s="14"/>
      <c r="AM144" s="14"/>
      <c r="AN144" s="14"/>
      <c r="AO144" s="14"/>
      <c r="AP144" s="14"/>
      <c r="AQ144" s="14"/>
      <c r="AR144" s="14"/>
      <c r="AS144" s="15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0"/>
    </row>
    <row r="145" spans="1:78" s="2" customFormat="1" ht="6.95" customHeight="1" x14ac:dyDescent="0.15">
      <c r="A145" s="12"/>
      <c r="B145" s="12"/>
      <c r="C145" s="12"/>
      <c r="D145" s="12"/>
      <c r="E145" s="12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8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7"/>
      <c r="AL145" s="17"/>
      <c r="AM145" s="17"/>
      <c r="AN145" s="17"/>
      <c r="AO145" s="17"/>
      <c r="AP145" s="17"/>
      <c r="AQ145" s="17"/>
      <c r="AR145" s="17"/>
      <c r="AS145" s="18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0"/>
    </row>
    <row r="146" spans="1:78" s="2" customFormat="1" ht="6.95" customHeight="1" x14ac:dyDescent="0.15">
      <c r="A146" s="12"/>
      <c r="B146" s="12"/>
      <c r="C146" s="12"/>
      <c r="D146" s="12"/>
      <c r="E146" s="12"/>
      <c r="F146" s="13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5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4"/>
      <c r="AL146" s="14"/>
      <c r="AM146" s="14"/>
      <c r="AN146" s="14"/>
      <c r="AO146" s="14"/>
      <c r="AP146" s="14"/>
      <c r="AQ146" s="14"/>
      <c r="AR146" s="14"/>
      <c r="AS146" s="15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0"/>
    </row>
    <row r="147" spans="1:78" s="2" customFormat="1" ht="6.95" customHeight="1" x14ac:dyDescent="0.15">
      <c r="A147" s="12"/>
      <c r="B147" s="12"/>
      <c r="C147" s="12"/>
      <c r="D147" s="12"/>
      <c r="E147" s="12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8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7"/>
      <c r="AL147" s="17"/>
      <c r="AM147" s="17"/>
      <c r="AN147" s="17"/>
      <c r="AO147" s="17"/>
      <c r="AP147" s="17"/>
      <c r="AQ147" s="17"/>
      <c r="AR147" s="17"/>
      <c r="AS147" s="18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0"/>
    </row>
    <row r="148" spans="1:78" s="2" customFormat="1" ht="6.95" customHeight="1" x14ac:dyDescent="0.15">
      <c r="A148" s="12"/>
      <c r="B148" s="12"/>
      <c r="C148" s="12"/>
      <c r="D148" s="12"/>
      <c r="E148" s="12"/>
      <c r="F148" s="13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5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4"/>
      <c r="AL148" s="14"/>
      <c r="AM148" s="14"/>
      <c r="AN148" s="14"/>
      <c r="AO148" s="14"/>
      <c r="AP148" s="14"/>
      <c r="AQ148" s="14"/>
      <c r="AR148" s="14"/>
      <c r="AS148" s="15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0"/>
    </row>
    <row r="149" spans="1:78" s="2" customFormat="1" ht="6.95" customHeight="1" x14ac:dyDescent="0.15">
      <c r="A149" s="12"/>
      <c r="B149" s="12"/>
      <c r="C149" s="12"/>
      <c r="D149" s="12"/>
      <c r="E149" s="12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8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7"/>
      <c r="AL149" s="17"/>
      <c r="AM149" s="17"/>
      <c r="AN149" s="17"/>
      <c r="AO149" s="17"/>
      <c r="AP149" s="17"/>
      <c r="AQ149" s="17"/>
      <c r="AR149" s="17"/>
      <c r="AS149" s="18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0"/>
    </row>
    <row r="150" spans="1:78" s="2" customFormat="1" ht="6.95" customHeight="1" x14ac:dyDescent="0.15">
      <c r="A150" s="12"/>
      <c r="B150" s="12"/>
      <c r="C150" s="12"/>
      <c r="D150" s="12"/>
      <c r="E150" s="12"/>
      <c r="F150" s="13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5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4"/>
      <c r="AL150" s="14"/>
      <c r="AM150" s="14"/>
      <c r="AN150" s="14"/>
      <c r="AO150" s="14"/>
      <c r="AP150" s="14"/>
      <c r="AQ150" s="14"/>
      <c r="AR150" s="14"/>
      <c r="AS150" s="15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0"/>
    </row>
    <row r="151" spans="1:78" s="2" customFormat="1" ht="6.95" customHeight="1" x14ac:dyDescent="0.15">
      <c r="A151" s="12"/>
      <c r="B151" s="12"/>
      <c r="C151" s="12"/>
      <c r="D151" s="12"/>
      <c r="E151" s="12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8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7"/>
      <c r="AL151" s="17"/>
      <c r="AM151" s="17"/>
      <c r="AN151" s="17"/>
      <c r="AO151" s="17"/>
      <c r="AP151" s="17"/>
      <c r="AQ151" s="17"/>
      <c r="AR151" s="17"/>
      <c r="AS151" s="18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0"/>
    </row>
    <row r="152" spans="1:78" s="2" customFormat="1" ht="6.95" customHeight="1" x14ac:dyDescent="0.15">
      <c r="A152" s="12"/>
      <c r="B152" s="12"/>
      <c r="C152" s="12"/>
      <c r="D152" s="12"/>
      <c r="E152" s="12"/>
      <c r="F152" s="13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5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4"/>
      <c r="AL152" s="14"/>
      <c r="AM152" s="14"/>
      <c r="AN152" s="14"/>
      <c r="AO152" s="14"/>
      <c r="AP152" s="14"/>
      <c r="AQ152" s="14"/>
      <c r="AR152" s="14"/>
      <c r="AS152" s="15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0"/>
    </row>
    <row r="153" spans="1:78" s="2" customFormat="1" ht="6.95" customHeight="1" x14ac:dyDescent="0.15">
      <c r="A153" s="12"/>
      <c r="B153" s="12"/>
      <c r="C153" s="12"/>
      <c r="D153" s="12"/>
      <c r="E153" s="12"/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8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7"/>
      <c r="AL153" s="17"/>
      <c r="AM153" s="17"/>
      <c r="AN153" s="17"/>
      <c r="AO153" s="17"/>
      <c r="AP153" s="17"/>
      <c r="AQ153" s="17"/>
      <c r="AR153" s="17"/>
      <c r="AS153" s="18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0"/>
    </row>
    <row r="154" spans="1:78" s="2" customFormat="1" ht="6.95" customHeight="1" x14ac:dyDescent="0.15">
      <c r="A154" s="12"/>
      <c r="B154" s="12"/>
      <c r="C154" s="12"/>
      <c r="D154" s="12"/>
      <c r="E154" s="12"/>
      <c r="F154" s="13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5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4"/>
      <c r="AL154" s="14"/>
      <c r="AM154" s="14"/>
      <c r="AN154" s="14"/>
      <c r="AO154" s="14"/>
      <c r="AP154" s="14"/>
      <c r="AQ154" s="14"/>
      <c r="AR154" s="14"/>
      <c r="AS154" s="15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0"/>
    </row>
    <row r="155" spans="1:78" s="2" customFormat="1" ht="6.95" customHeight="1" x14ac:dyDescent="0.15">
      <c r="A155" s="12"/>
      <c r="B155" s="12"/>
      <c r="C155" s="12"/>
      <c r="D155" s="12"/>
      <c r="E155" s="12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8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7"/>
      <c r="AL155" s="17"/>
      <c r="AM155" s="17"/>
      <c r="AN155" s="17"/>
      <c r="AO155" s="17"/>
      <c r="AP155" s="17"/>
      <c r="AQ155" s="17"/>
      <c r="AR155" s="17"/>
      <c r="AS155" s="18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0"/>
    </row>
    <row r="156" spans="1:78" s="2" customFormat="1" ht="6.95" customHeight="1" x14ac:dyDescent="0.15">
      <c r="A156" s="12"/>
      <c r="B156" s="12"/>
      <c r="C156" s="12"/>
      <c r="D156" s="12"/>
      <c r="E156" s="12"/>
      <c r="F156" s="13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5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4"/>
      <c r="AL156" s="14"/>
      <c r="AM156" s="14"/>
      <c r="AN156" s="14"/>
      <c r="AO156" s="14"/>
      <c r="AP156" s="14"/>
      <c r="AQ156" s="14"/>
      <c r="AR156" s="14"/>
      <c r="AS156" s="15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0"/>
    </row>
    <row r="157" spans="1:78" s="2" customFormat="1" ht="6.95" customHeight="1" x14ac:dyDescent="0.15">
      <c r="A157" s="12"/>
      <c r="B157" s="12"/>
      <c r="C157" s="12"/>
      <c r="D157" s="12"/>
      <c r="E157" s="12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8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7"/>
      <c r="AL157" s="17"/>
      <c r="AM157" s="17"/>
      <c r="AN157" s="17"/>
      <c r="AO157" s="17"/>
      <c r="AP157" s="17"/>
      <c r="AQ157" s="17"/>
      <c r="AR157" s="17"/>
      <c r="AS157" s="18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0"/>
    </row>
    <row r="158" spans="1:78" s="2" customFormat="1" ht="6.95" customHeight="1" x14ac:dyDescent="0.15">
      <c r="A158" s="12"/>
      <c r="B158" s="12"/>
      <c r="C158" s="12"/>
      <c r="D158" s="12"/>
      <c r="E158" s="12"/>
      <c r="F158" s="13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5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4"/>
      <c r="AL158" s="14"/>
      <c r="AM158" s="14"/>
      <c r="AN158" s="14"/>
      <c r="AO158" s="14"/>
      <c r="AP158" s="14"/>
      <c r="AQ158" s="14"/>
      <c r="AR158" s="14"/>
      <c r="AS158" s="15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0"/>
    </row>
    <row r="159" spans="1:78" s="2" customFormat="1" ht="6.95" customHeight="1" x14ac:dyDescent="0.15">
      <c r="A159" s="12"/>
      <c r="B159" s="12"/>
      <c r="C159" s="12"/>
      <c r="D159" s="12"/>
      <c r="E159" s="12"/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8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7"/>
      <c r="AL159" s="17"/>
      <c r="AM159" s="17"/>
      <c r="AN159" s="17"/>
      <c r="AO159" s="17"/>
      <c r="AP159" s="17"/>
      <c r="AQ159" s="17"/>
      <c r="AR159" s="17"/>
      <c r="AS159" s="18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0"/>
    </row>
    <row r="160" spans="1:78" s="2" customFormat="1" ht="6.95" customHeight="1" x14ac:dyDescent="0.15">
      <c r="A160" s="12"/>
      <c r="B160" s="12"/>
      <c r="C160" s="12"/>
      <c r="D160" s="12"/>
      <c r="E160" s="12"/>
      <c r="F160" s="13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5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4"/>
      <c r="AL160" s="14"/>
      <c r="AM160" s="14"/>
      <c r="AN160" s="14"/>
      <c r="AO160" s="14"/>
      <c r="AP160" s="14"/>
      <c r="AQ160" s="14"/>
      <c r="AR160" s="14"/>
      <c r="AS160" s="15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0"/>
    </row>
    <row r="161" spans="1:78" s="2" customFormat="1" ht="6.95" customHeight="1" x14ac:dyDescent="0.15">
      <c r="A161" s="12"/>
      <c r="B161" s="12"/>
      <c r="C161" s="12"/>
      <c r="D161" s="12"/>
      <c r="E161" s="12"/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8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7"/>
      <c r="AL161" s="17"/>
      <c r="AM161" s="17"/>
      <c r="AN161" s="17"/>
      <c r="AO161" s="17"/>
      <c r="AP161" s="17"/>
      <c r="AQ161" s="17"/>
      <c r="AR161" s="17"/>
      <c r="AS161" s="18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0"/>
    </row>
    <row r="162" spans="1:78" s="2" customFormat="1" ht="6.95" customHeight="1" x14ac:dyDescent="0.15">
      <c r="A162" s="12"/>
      <c r="B162" s="12"/>
      <c r="C162" s="12"/>
      <c r="D162" s="12"/>
      <c r="E162" s="12"/>
      <c r="F162" s="13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5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4"/>
      <c r="AL162" s="14"/>
      <c r="AM162" s="14"/>
      <c r="AN162" s="14"/>
      <c r="AO162" s="14"/>
      <c r="AP162" s="14"/>
      <c r="AQ162" s="14"/>
      <c r="AR162" s="14"/>
      <c r="AS162" s="15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0"/>
    </row>
    <row r="163" spans="1:78" s="2" customFormat="1" ht="6.95" customHeight="1" x14ac:dyDescent="0.15">
      <c r="A163" s="12"/>
      <c r="B163" s="12"/>
      <c r="C163" s="12"/>
      <c r="D163" s="12"/>
      <c r="E163" s="12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8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7"/>
      <c r="AL163" s="17"/>
      <c r="AM163" s="17"/>
      <c r="AN163" s="17"/>
      <c r="AO163" s="17"/>
      <c r="AP163" s="17"/>
      <c r="AQ163" s="17"/>
      <c r="AR163" s="17"/>
      <c r="AS163" s="18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0"/>
    </row>
    <row r="164" spans="1:78" s="2" customFormat="1" ht="6.95" customHeight="1" x14ac:dyDescent="0.15">
      <c r="A164" s="12"/>
      <c r="B164" s="12"/>
      <c r="C164" s="12"/>
      <c r="D164" s="12"/>
      <c r="E164" s="12"/>
      <c r="F164" s="13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5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4"/>
      <c r="AL164" s="14"/>
      <c r="AM164" s="14"/>
      <c r="AN164" s="14"/>
      <c r="AO164" s="14"/>
      <c r="AP164" s="14"/>
      <c r="AQ164" s="14"/>
      <c r="AR164" s="14"/>
      <c r="AS164" s="15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0"/>
    </row>
    <row r="165" spans="1:78" s="2" customFormat="1" ht="6.95" customHeight="1" x14ac:dyDescent="0.15">
      <c r="A165" s="12"/>
      <c r="B165" s="12"/>
      <c r="C165" s="12"/>
      <c r="D165" s="12"/>
      <c r="E165" s="12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8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7"/>
      <c r="AL165" s="17"/>
      <c r="AM165" s="17"/>
      <c r="AN165" s="17"/>
      <c r="AO165" s="17"/>
      <c r="AP165" s="17"/>
      <c r="AQ165" s="17"/>
      <c r="AR165" s="17"/>
      <c r="AS165" s="18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0"/>
    </row>
    <row r="166" spans="1:78" s="2" customFormat="1" ht="6.95" customHeight="1" x14ac:dyDescent="0.15">
      <c r="A166" s="12"/>
      <c r="B166" s="12"/>
      <c r="C166" s="12"/>
      <c r="D166" s="12"/>
      <c r="E166" s="12"/>
      <c r="F166" s="13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5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4"/>
      <c r="AL166" s="14"/>
      <c r="AM166" s="14"/>
      <c r="AN166" s="14"/>
      <c r="AO166" s="14"/>
      <c r="AP166" s="14"/>
      <c r="AQ166" s="14"/>
      <c r="AR166" s="14"/>
      <c r="AS166" s="15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0"/>
    </row>
    <row r="167" spans="1:78" s="2" customFormat="1" ht="6.95" customHeight="1" x14ac:dyDescent="0.15">
      <c r="A167" s="12"/>
      <c r="B167" s="12"/>
      <c r="C167" s="12"/>
      <c r="D167" s="12"/>
      <c r="E167" s="12"/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8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7"/>
      <c r="AL167" s="17"/>
      <c r="AM167" s="17"/>
      <c r="AN167" s="17"/>
      <c r="AO167" s="17"/>
      <c r="AP167" s="17"/>
      <c r="AQ167" s="17"/>
      <c r="AR167" s="17"/>
      <c r="AS167" s="18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0"/>
    </row>
    <row r="168" spans="1:78" s="2" customFormat="1" ht="6.95" customHeight="1" x14ac:dyDescent="0.15">
      <c r="A168" s="12"/>
      <c r="B168" s="12"/>
      <c r="C168" s="12"/>
      <c r="D168" s="12"/>
      <c r="E168" s="12"/>
      <c r="F168" s="13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5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4"/>
      <c r="AL168" s="14"/>
      <c r="AM168" s="14"/>
      <c r="AN168" s="14"/>
      <c r="AO168" s="14"/>
      <c r="AP168" s="14"/>
      <c r="AQ168" s="14"/>
      <c r="AR168" s="14"/>
      <c r="AS168" s="15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0"/>
    </row>
    <row r="169" spans="1:78" s="2" customFormat="1" ht="6.95" customHeight="1" x14ac:dyDescent="0.15">
      <c r="A169" s="12"/>
      <c r="B169" s="12"/>
      <c r="C169" s="12"/>
      <c r="D169" s="12"/>
      <c r="E169" s="12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8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7"/>
      <c r="AL169" s="17"/>
      <c r="AM169" s="17"/>
      <c r="AN169" s="17"/>
      <c r="AO169" s="17"/>
      <c r="AP169" s="17"/>
      <c r="AQ169" s="17"/>
      <c r="AR169" s="17"/>
      <c r="AS169" s="18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0"/>
    </row>
    <row r="170" spans="1:78" s="2" customFormat="1" ht="6.95" customHeight="1" x14ac:dyDescent="0.15">
      <c r="A170" s="12"/>
      <c r="B170" s="12"/>
      <c r="C170" s="12"/>
      <c r="D170" s="12"/>
      <c r="E170" s="12"/>
      <c r="F170" s="13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5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4"/>
      <c r="AL170" s="14"/>
      <c r="AM170" s="14"/>
      <c r="AN170" s="14"/>
      <c r="AO170" s="14"/>
      <c r="AP170" s="14"/>
      <c r="AQ170" s="14"/>
      <c r="AR170" s="14"/>
      <c r="AS170" s="15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0"/>
    </row>
    <row r="171" spans="1:78" s="2" customFormat="1" ht="6.95" customHeight="1" x14ac:dyDescent="0.15">
      <c r="A171" s="12"/>
      <c r="B171" s="12"/>
      <c r="C171" s="12"/>
      <c r="D171" s="12"/>
      <c r="E171" s="12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8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7"/>
      <c r="AL171" s="17"/>
      <c r="AM171" s="17"/>
      <c r="AN171" s="17"/>
      <c r="AO171" s="17"/>
      <c r="AP171" s="17"/>
      <c r="AQ171" s="17"/>
      <c r="AR171" s="17"/>
      <c r="AS171" s="18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0"/>
    </row>
    <row r="172" spans="1:78" s="2" customFormat="1" ht="6.95" customHeight="1" x14ac:dyDescent="0.15">
      <c r="A172" s="12"/>
      <c r="B172" s="12"/>
      <c r="C172" s="12"/>
      <c r="D172" s="12"/>
      <c r="E172" s="12"/>
      <c r="F172" s="13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5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4"/>
      <c r="AL172" s="14"/>
      <c r="AM172" s="14"/>
      <c r="AN172" s="14"/>
      <c r="AO172" s="14"/>
      <c r="AP172" s="14"/>
      <c r="AQ172" s="14"/>
      <c r="AR172" s="14"/>
      <c r="AS172" s="15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0"/>
    </row>
    <row r="173" spans="1:78" s="2" customFormat="1" ht="6.95" customHeight="1" x14ac:dyDescent="0.15">
      <c r="A173" s="12"/>
      <c r="B173" s="12"/>
      <c r="C173" s="12"/>
      <c r="D173" s="12"/>
      <c r="E173" s="12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8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7"/>
      <c r="AL173" s="17"/>
      <c r="AM173" s="17"/>
      <c r="AN173" s="17"/>
      <c r="AO173" s="17"/>
      <c r="AP173" s="17"/>
      <c r="AQ173" s="17"/>
      <c r="AR173" s="17"/>
      <c r="AS173" s="18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0"/>
    </row>
    <row r="174" spans="1:78" s="2" customFormat="1" ht="9" customHeight="1" x14ac:dyDescent="0.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</row>
    <row r="175" spans="1:78" s="2" customFormat="1" ht="9" customHeight="1" x14ac:dyDescent="0.15"/>
    <row r="176" spans="1:78" s="2" customFormat="1" ht="9" customHeight="1" x14ac:dyDescent="0.15"/>
    <row r="177" s="2" customFormat="1" ht="9" customHeight="1" x14ac:dyDescent="0.15"/>
    <row r="178" s="2" customFormat="1" ht="9" customHeight="1" x14ac:dyDescent="0.15"/>
    <row r="179" s="2" customFormat="1" ht="9" customHeight="1" x14ac:dyDescent="0.15"/>
    <row r="180" s="2" customFormat="1" ht="9" customHeight="1" x14ac:dyDescent="0.15"/>
    <row r="181" s="2" customFormat="1" ht="9" customHeight="1" x14ac:dyDescent="0.15"/>
    <row r="182" s="2" customFormat="1" ht="9" customHeight="1" x14ac:dyDescent="0.15"/>
    <row r="183" s="2" customFormat="1" ht="9" customHeight="1" x14ac:dyDescent="0.15"/>
    <row r="184" s="2" customFormat="1" ht="9" customHeight="1" x14ac:dyDescent="0.15"/>
    <row r="185" s="2" customFormat="1" ht="9" customHeight="1" x14ac:dyDescent="0.15"/>
    <row r="186" s="2" customFormat="1" ht="9" customHeight="1" x14ac:dyDescent="0.15"/>
    <row r="187" s="2" customFormat="1" ht="9" customHeight="1" x14ac:dyDescent="0.15"/>
    <row r="188" s="2" customFormat="1" ht="9" customHeight="1" x14ac:dyDescent="0.15"/>
    <row r="189" s="2" customFormat="1" ht="9" customHeight="1" x14ac:dyDescent="0.15"/>
    <row r="190" s="2" customFormat="1" ht="9" customHeight="1" x14ac:dyDescent="0.15"/>
    <row r="191" s="2" customFormat="1" ht="9" customHeight="1" x14ac:dyDescent="0.15"/>
    <row r="192" s="2" customFormat="1" ht="9" customHeight="1" x14ac:dyDescent="0.15"/>
    <row r="193" s="2" customFormat="1" ht="9" customHeight="1" x14ac:dyDescent="0.15"/>
    <row r="194" s="2" customFormat="1" ht="9" customHeight="1" x14ac:dyDescent="0.15"/>
    <row r="195" s="2" customFormat="1" ht="9" customHeight="1" x14ac:dyDescent="0.15"/>
    <row r="196" s="2" customFormat="1" ht="9" customHeight="1" x14ac:dyDescent="0.15"/>
    <row r="197" s="2" customFormat="1" ht="9" customHeight="1" x14ac:dyDescent="0.15"/>
    <row r="198" s="2" customFormat="1" ht="9" customHeight="1" x14ac:dyDescent="0.15"/>
    <row r="199" s="2" customFormat="1" ht="9" customHeight="1" x14ac:dyDescent="0.15"/>
    <row r="200" s="2" customFormat="1" ht="9" customHeight="1" x14ac:dyDescent="0.15"/>
    <row r="201" s="2" customFormat="1" ht="9" customHeight="1" x14ac:dyDescent="0.15"/>
    <row r="202" s="2" customFormat="1" ht="9" customHeight="1" x14ac:dyDescent="0.15"/>
    <row r="203" s="2" customFormat="1" ht="9" customHeight="1" x14ac:dyDescent="0.15"/>
    <row r="204" s="2" customFormat="1" ht="9" customHeight="1" x14ac:dyDescent="0.15"/>
    <row r="205" s="2" customFormat="1" ht="9" customHeight="1" x14ac:dyDescent="0.15"/>
    <row r="206" s="2" customFormat="1" ht="9" customHeight="1" x14ac:dyDescent="0.15"/>
    <row r="207" s="2" customFormat="1" ht="9" customHeight="1" x14ac:dyDescent="0.15"/>
    <row r="208" s="2" customFormat="1" ht="9" customHeight="1" x14ac:dyDescent="0.15"/>
    <row r="209" s="2" customFormat="1" ht="9" customHeight="1" x14ac:dyDescent="0.15"/>
    <row r="210" s="2" customFormat="1" ht="9" customHeight="1" x14ac:dyDescent="0.15"/>
    <row r="211" s="2" customFormat="1" ht="9" customHeight="1" x14ac:dyDescent="0.15"/>
    <row r="212" s="2" customFormat="1" ht="9" customHeight="1" x14ac:dyDescent="0.15"/>
    <row r="213" s="2" customFormat="1" ht="9" customHeight="1" x14ac:dyDescent="0.15"/>
    <row r="214" s="2" customFormat="1" ht="9" customHeight="1" x14ac:dyDescent="0.15"/>
    <row r="215" s="2" customFormat="1" ht="9" customHeight="1" x14ac:dyDescent="0.15"/>
    <row r="216" s="2" customFormat="1" ht="9" customHeight="1" x14ac:dyDescent="0.15"/>
    <row r="217" s="2" customFormat="1" ht="9" customHeight="1" x14ac:dyDescent="0.15"/>
    <row r="218" s="2" customFormat="1" ht="9" customHeight="1" x14ac:dyDescent="0.15"/>
    <row r="219" s="2" customFormat="1" ht="9" customHeight="1" x14ac:dyDescent="0.15"/>
    <row r="220" s="2" customFormat="1" ht="9" customHeight="1" x14ac:dyDescent="0.15"/>
    <row r="221" s="2" customFormat="1" ht="9" customHeight="1" x14ac:dyDescent="0.15"/>
    <row r="222" s="2" customFormat="1" ht="9" customHeight="1" x14ac:dyDescent="0.15"/>
    <row r="223" s="2" customFormat="1" ht="9" customHeight="1" x14ac:dyDescent="0.15"/>
    <row r="224" s="2" customFormat="1" ht="9" customHeight="1" x14ac:dyDescent="0.15"/>
    <row r="225" s="2" customFormat="1" ht="9" customHeight="1" x14ac:dyDescent="0.15"/>
    <row r="226" s="2" customFormat="1" ht="9" customHeight="1" x14ac:dyDescent="0.15"/>
    <row r="227" s="2" customFormat="1" ht="9" customHeight="1" x14ac:dyDescent="0.15"/>
    <row r="228" s="2" customFormat="1" ht="9" customHeight="1" x14ac:dyDescent="0.15"/>
    <row r="229" s="2" customFormat="1" ht="9" customHeight="1" x14ac:dyDescent="0.15"/>
  </sheetData>
  <mergeCells count="575">
    <mergeCell ref="BH1:BH3"/>
    <mergeCell ref="B3:F4"/>
    <mergeCell ref="G3:AE4"/>
    <mergeCell ref="AF3:AJ4"/>
    <mergeCell ref="AK3:AU4"/>
    <mergeCell ref="B5:J6"/>
    <mergeCell ref="K5:AK6"/>
    <mergeCell ref="AL5:AO6"/>
    <mergeCell ref="AP5:AU6"/>
    <mergeCell ref="B7:AU8"/>
    <mergeCell ref="I9:X10"/>
    <mergeCell ref="AG9:BF10"/>
    <mergeCell ref="G1:W2"/>
    <mergeCell ref="Y1:AC2"/>
    <mergeCell ref="AD1:AI2"/>
    <mergeCell ref="B11:I12"/>
    <mergeCell ref="J11:AF12"/>
    <mergeCell ref="AG11:AO12"/>
    <mergeCell ref="AR11:AW12"/>
    <mergeCell ref="BA11:BF12"/>
    <mergeCell ref="B13:I14"/>
    <mergeCell ref="J13:AF14"/>
    <mergeCell ref="AG13:AO14"/>
    <mergeCell ref="AQ13:AY14"/>
    <mergeCell ref="BA13:BF14"/>
    <mergeCell ref="AK16:AQ17"/>
    <mergeCell ref="AR16:BF17"/>
    <mergeCell ref="AA17:AC17"/>
    <mergeCell ref="AD17:AF17"/>
    <mergeCell ref="B18:L19"/>
    <mergeCell ref="M18:P19"/>
    <mergeCell ref="Q18:U19"/>
    <mergeCell ref="V18:Z19"/>
    <mergeCell ref="AA18:AF19"/>
    <mergeCell ref="AG18:AJ19"/>
    <mergeCell ref="B16:L17"/>
    <mergeCell ref="M16:P17"/>
    <mergeCell ref="Q16:U17"/>
    <mergeCell ref="V16:Z17"/>
    <mergeCell ref="AA16:AF16"/>
    <mergeCell ref="AG16:AJ17"/>
    <mergeCell ref="AK18:AQ19"/>
    <mergeCell ref="AR18:BF19"/>
    <mergeCell ref="B20:L21"/>
    <mergeCell ref="M20:P21"/>
    <mergeCell ref="Q20:U21"/>
    <mergeCell ref="V20:Z21"/>
    <mergeCell ref="AA20:AF21"/>
    <mergeCell ref="AG20:AJ21"/>
    <mergeCell ref="AK20:AQ21"/>
    <mergeCell ref="AR20:BF21"/>
    <mergeCell ref="AK22:AQ23"/>
    <mergeCell ref="AR22:BF23"/>
    <mergeCell ref="B24:L25"/>
    <mergeCell ref="M24:P25"/>
    <mergeCell ref="Q24:U25"/>
    <mergeCell ref="V24:Z25"/>
    <mergeCell ref="AA24:AF25"/>
    <mergeCell ref="AG24:AJ25"/>
    <mergeCell ref="AK24:AQ25"/>
    <mergeCell ref="AR24:BF25"/>
    <mergeCell ref="B22:L23"/>
    <mergeCell ref="M22:P23"/>
    <mergeCell ref="Q22:U23"/>
    <mergeCell ref="V22:Z23"/>
    <mergeCell ref="AA22:AF23"/>
    <mergeCell ref="AG22:AJ23"/>
    <mergeCell ref="AK26:AQ27"/>
    <mergeCell ref="AR26:BF27"/>
    <mergeCell ref="B28:L29"/>
    <mergeCell ref="M28:P29"/>
    <mergeCell ref="Q28:U29"/>
    <mergeCell ref="V28:Z29"/>
    <mergeCell ref="AA28:AF29"/>
    <mergeCell ref="AG28:AJ29"/>
    <mergeCell ref="AK28:AQ29"/>
    <mergeCell ref="AR28:BF29"/>
    <mergeCell ref="B26:L27"/>
    <mergeCell ref="M26:P27"/>
    <mergeCell ref="Q26:U27"/>
    <mergeCell ref="V26:Z27"/>
    <mergeCell ref="AA26:AF27"/>
    <mergeCell ref="AG26:AJ27"/>
    <mergeCell ref="AK30:AQ31"/>
    <mergeCell ref="AR30:BF31"/>
    <mergeCell ref="B32:L33"/>
    <mergeCell ref="M32:P33"/>
    <mergeCell ref="Q32:U33"/>
    <mergeCell ref="V32:Z33"/>
    <mergeCell ref="AA32:AF33"/>
    <mergeCell ref="AG32:AJ33"/>
    <mergeCell ref="AK32:AQ33"/>
    <mergeCell ref="AR32:BF33"/>
    <mergeCell ref="B30:L31"/>
    <mergeCell ref="M30:P31"/>
    <mergeCell ref="Q30:U31"/>
    <mergeCell ref="V30:Z31"/>
    <mergeCell ref="AA30:AF31"/>
    <mergeCell ref="AG30:AJ31"/>
    <mergeCell ref="AK34:AQ35"/>
    <mergeCell ref="AR34:BF35"/>
    <mergeCell ref="B36:L37"/>
    <mergeCell ref="M36:P37"/>
    <mergeCell ref="Q36:U37"/>
    <mergeCell ref="V36:Z37"/>
    <mergeCell ref="AA36:AF37"/>
    <mergeCell ref="AG36:AJ37"/>
    <mergeCell ref="AK36:AQ37"/>
    <mergeCell ref="AR36:BF37"/>
    <mergeCell ref="B34:L35"/>
    <mergeCell ref="M34:P35"/>
    <mergeCell ref="Q34:U35"/>
    <mergeCell ref="V34:Z35"/>
    <mergeCell ref="AA34:AF35"/>
    <mergeCell ref="AG34:AJ35"/>
    <mergeCell ref="AK38:AQ39"/>
    <mergeCell ref="AR38:BF39"/>
    <mergeCell ref="B40:L41"/>
    <mergeCell ref="M40:P41"/>
    <mergeCell ref="Q40:U41"/>
    <mergeCell ref="V40:Z41"/>
    <mergeCell ref="AA40:AF41"/>
    <mergeCell ref="AG40:AJ41"/>
    <mergeCell ref="AK40:AQ41"/>
    <mergeCell ref="AR40:BF41"/>
    <mergeCell ref="B38:L39"/>
    <mergeCell ref="M38:P39"/>
    <mergeCell ref="Q38:U39"/>
    <mergeCell ref="V38:Z39"/>
    <mergeCell ref="AA38:AF39"/>
    <mergeCell ref="AG38:AJ39"/>
    <mergeCell ref="AK42:AQ43"/>
    <mergeCell ref="AR42:BF43"/>
    <mergeCell ref="B44:L45"/>
    <mergeCell ref="M44:P45"/>
    <mergeCell ref="Q44:U45"/>
    <mergeCell ref="V44:Z45"/>
    <mergeCell ref="AA44:AF45"/>
    <mergeCell ref="AG44:AJ45"/>
    <mergeCell ref="AK44:AQ45"/>
    <mergeCell ref="AR44:BF45"/>
    <mergeCell ref="B42:L43"/>
    <mergeCell ref="M42:P43"/>
    <mergeCell ref="Q42:U43"/>
    <mergeCell ref="V42:Z43"/>
    <mergeCell ref="AA42:AF43"/>
    <mergeCell ref="AG42:AJ43"/>
    <mergeCell ref="AK46:AQ47"/>
    <mergeCell ref="AR46:BF47"/>
    <mergeCell ref="B48:L49"/>
    <mergeCell ref="M48:P49"/>
    <mergeCell ref="Q48:U49"/>
    <mergeCell ref="V48:Z49"/>
    <mergeCell ref="AA48:AF49"/>
    <mergeCell ref="AG48:AJ49"/>
    <mergeCell ref="AK48:AQ49"/>
    <mergeCell ref="AR48:BF49"/>
    <mergeCell ref="B46:L47"/>
    <mergeCell ref="M46:P47"/>
    <mergeCell ref="Q46:U47"/>
    <mergeCell ref="V46:Z47"/>
    <mergeCell ref="AA46:AF47"/>
    <mergeCell ref="AG46:AJ47"/>
    <mergeCell ref="B55:AF56"/>
    <mergeCell ref="AG55:AT56"/>
    <mergeCell ref="G57:W58"/>
    <mergeCell ref="Y57:AH58"/>
    <mergeCell ref="B59:F60"/>
    <mergeCell ref="G59:AE60"/>
    <mergeCell ref="AF59:AJ60"/>
    <mergeCell ref="AK59:AU60"/>
    <mergeCell ref="AK50:AQ51"/>
    <mergeCell ref="AR50:BF51"/>
    <mergeCell ref="B52:L53"/>
    <mergeCell ref="M52:P53"/>
    <mergeCell ref="Q52:U53"/>
    <mergeCell ref="V52:Z53"/>
    <mergeCell ref="AA52:AF53"/>
    <mergeCell ref="AG52:AJ53"/>
    <mergeCell ref="AK52:AQ53"/>
    <mergeCell ref="AR52:BF53"/>
    <mergeCell ref="B50:L51"/>
    <mergeCell ref="M50:P51"/>
    <mergeCell ref="Q50:U51"/>
    <mergeCell ref="V50:Z51"/>
    <mergeCell ref="AA50:AF51"/>
    <mergeCell ref="AG50:AJ51"/>
    <mergeCell ref="B67:F68"/>
    <mergeCell ref="G67:P68"/>
    <mergeCell ref="Q67:Z68"/>
    <mergeCell ref="AA67:AJ68"/>
    <mergeCell ref="AK67:AT68"/>
    <mergeCell ref="AU67:BF68"/>
    <mergeCell ref="B61:J62"/>
    <mergeCell ref="K61:AK62"/>
    <mergeCell ref="AL61:AO62"/>
    <mergeCell ref="AP61:AU62"/>
    <mergeCell ref="B63:AU64"/>
    <mergeCell ref="B65:I66"/>
    <mergeCell ref="J65:AA66"/>
    <mergeCell ref="AB65:AI66"/>
    <mergeCell ref="AJ65:BF66"/>
    <mergeCell ref="B70:F70"/>
    <mergeCell ref="G70:P70"/>
    <mergeCell ref="Q70:Z70"/>
    <mergeCell ref="AA70:AJ70"/>
    <mergeCell ref="AK70:AT70"/>
    <mergeCell ref="AU70:BF70"/>
    <mergeCell ref="B69:F69"/>
    <mergeCell ref="G69:P69"/>
    <mergeCell ref="Q69:Z69"/>
    <mergeCell ref="AA69:AJ69"/>
    <mergeCell ref="AK69:AT69"/>
    <mergeCell ref="AU69:BF69"/>
    <mergeCell ref="B72:F72"/>
    <mergeCell ref="G72:P72"/>
    <mergeCell ref="Q72:Z72"/>
    <mergeCell ref="AA72:AJ72"/>
    <mergeCell ref="AK72:AT72"/>
    <mergeCell ref="AU72:BF72"/>
    <mergeCell ref="B71:F71"/>
    <mergeCell ref="G71:P71"/>
    <mergeCell ref="Q71:Z71"/>
    <mergeCell ref="AA71:AJ71"/>
    <mergeCell ref="AK71:AT71"/>
    <mergeCell ref="AU71:BF71"/>
    <mergeCell ref="B74:F74"/>
    <mergeCell ref="G74:P74"/>
    <mergeCell ref="Q74:Z74"/>
    <mergeCell ref="AA74:AJ74"/>
    <mergeCell ref="AK74:AT74"/>
    <mergeCell ref="AU74:BF74"/>
    <mergeCell ref="B73:F73"/>
    <mergeCell ref="G73:P73"/>
    <mergeCell ref="Q73:Z73"/>
    <mergeCell ref="AA73:AJ73"/>
    <mergeCell ref="AK73:AT73"/>
    <mergeCell ref="AU73:BF73"/>
    <mergeCell ref="B76:F76"/>
    <mergeCell ref="G76:P76"/>
    <mergeCell ref="Q76:Z76"/>
    <mergeCell ref="AA76:AJ76"/>
    <mergeCell ref="AK76:AT76"/>
    <mergeCell ref="AU76:BF76"/>
    <mergeCell ref="B75:F75"/>
    <mergeCell ref="G75:P75"/>
    <mergeCell ref="Q75:Z75"/>
    <mergeCell ref="AA75:AJ75"/>
    <mergeCell ref="AK75:AT75"/>
    <mergeCell ref="AU75:BF75"/>
    <mergeCell ref="B78:F78"/>
    <mergeCell ref="G78:P78"/>
    <mergeCell ref="Q78:Z78"/>
    <mergeCell ref="AA78:AJ78"/>
    <mergeCell ref="AK78:AT78"/>
    <mergeCell ref="AU78:BF78"/>
    <mergeCell ref="B77:F77"/>
    <mergeCell ref="G77:P77"/>
    <mergeCell ref="Q77:Z77"/>
    <mergeCell ref="AA77:AJ77"/>
    <mergeCell ref="AK77:AT77"/>
    <mergeCell ref="AU77:BF77"/>
    <mergeCell ref="B80:F80"/>
    <mergeCell ref="G80:P80"/>
    <mergeCell ref="Q80:Z80"/>
    <mergeCell ref="AA80:AJ80"/>
    <mergeCell ref="AK80:AT80"/>
    <mergeCell ref="AU80:BF80"/>
    <mergeCell ref="B79:F79"/>
    <mergeCell ref="G79:P79"/>
    <mergeCell ref="Q79:Z79"/>
    <mergeCell ref="AA79:AJ79"/>
    <mergeCell ref="AK79:AT79"/>
    <mergeCell ref="AU79:BF79"/>
    <mergeCell ref="AU83:BF83"/>
    <mergeCell ref="B82:F82"/>
    <mergeCell ref="G82:P82"/>
    <mergeCell ref="Q82:Z82"/>
    <mergeCell ref="AA82:AJ82"/>
    <mergeCell ref="AK82:AT82"/>
    <mergeCell ref="AU82:BF82"/>
    <mergeCell ref="B81:F81"/>
    <mergeCell ref="G81:P81"/>
    <mergeCell ref="Q81:Z81"/>
    <mergeCell ref="AA81:AJ81"/>
    <mergeCell ref="AK81:AT81"/>
    <mergeCell ref="AU81:BF81"/>
    <mergeCell ref="W84:AF85"/>
    <mergeCell ref="B86:F87"/>
    <mergeCell ref="G86:P87"/>
    <mergeCell ref="Q86:Z87"/>
    <mergeCell ref="AA86:AJ87"/>
    <mergeCell ref="AK86:AT87"/>
    <mergeCell ref="B83:F83"/>
    <mergeCell ref="G83:P83"/>
    <mergeCell ref="Q83:Z83"/>
    <mergeCell ref="AA83:AJ83"/>
    <mergeCell ref="AK83:AT83"/>
    <mergeCell ref="B89:F89"/>
    <mergeCell ref="G89:P89"/>
    <mergeCell ref="Q89:Z89"/>
    <mergeCell ref="AA89:AJ89"/>
    <mergeCell ref="AK89:AT89"/>
    <mergeCell ref="AU89:BF89"/>
    <mergeCell ref="AU86:BF87"/>
    <mergeCell ref="B88:F88"/>
    <mergeCell ref="G88:P88"/>
    <mergeCell ref="Q88:Z88"/>
    <mergeCell ref="AA88:AJ88"/>
    <mergeCell ref="AK88:AT88"/>
    <mergeCell ref="AU88:BF88"/>
    <mergeCell ref="B91:F91"/>
    <mergeCell ref="G91:P91"/>
    <mergeCell ref="Q91:Z91"/>
    <mergeCell ref="AA91:AJ91"/>
    <mergeCell ref="AK91:AT91"/>
    <mergeCell ref="AU91:BF91"/>
    <mergeCell ref="B90:F90"/>
    <mergeCell ref="G90:P90"/>
    <mergeCell ref="Q90:Z90"/>
    <mergeCell ref="AA90:AJ90"/>
    <mergeCell ref="AK90:AT90"/>
    <mergeCell ref="AU90:BF90"/>
    <mergeCell ref="V100:AR101"/>
    <mergeCell ref="A104:K105"/>
    <mergeCell ref="L104:AZ105"/>
    <mergeCell ref="BA104:BG105"/>
    <mergeCell ref="BI104:BU105"/>
    <mergeCell ref="A107:BZ111"/>
    <mergeCell ref="B92:F92"/>
    <mergeCell ref="G92:P92"/>
    <mergeCell ref="Q92:Z92"/>
    <mergeCell ref="AA92:AJ92"/>
    <mergeCell ref="AK92:AT92"/>
    <mergeCell ref="AU92:BF92"/>
    <mergeCell ref="BB114:BK115"/>
    <mergeCell ref="BL114:BY115"/>
    <mergeCell ref="A116:E117"/>
    <mergeCell ref="F116:U117"/>
    <mergeCell ref="V116:AA117"/>
    <mergeCell ref="AB116:AJ117"/>
    <mergeCell ref="AK116:AS117"/>
    <mergeCell ref="AT116:BA117"/>
    <mergeCell ref="BB116:BK117"/>
    <mergeCell ref="BL116:BY117"/>
    <mergeCell ref="A114:E115"/>
    <mergeCell ref="F114:U115"/>
    <mergeCell ref="V114:AA115"/>
    <mergeCell ref="AB114:AJ115"/>
    <mergeCell ref="AK114:AS115"/>
    <mergeCell ref="AT114:BA115"/>
    <mergeCell ref="BB118:BK119"/>
    <mergeCell ref="BL118:BY119"/>
    <mergeCell ref="A120:E121"/>
    <mergeCell ref="F120:U121"/>
    <mergeCell ref="V120:AA121"/>
    <mergeCell ref="AB120:AJ121"/>
    <mergeCell ref="AK120:AS121"/>
    <mergeCell ref="AT120:BA121"/>
    <mergeCell ref="BB120:BK121"/>
    <mergeCell ref="BL120:BY121"/>
    <mergeCell ref="A118:E119"/>
    <mergeCell ref="F118:U119"/>
    <mergeCell ref="V118:AA119"/>
    <mergeCell ref="AB118:AJ119"/>
    <mergeCell ref="AK118:AS119"/>
    <mergeCell ref="AT118:BA119"/>
    <mergeCell ref="BB122:BK123"/>
    <mergeCell ref="BL122:BY123"/>
    <mergeCell ref="A124:E125"/>
    <mergeCell ref="F124:U125"/>
    <mergeCell ref="V124:AA125"/>
    <mergeCell ref="AB124:AJ125"/>
    <mergeCell ref="AK124:AS125"/>
    <mergeCell ref="AT124:BA125"/>
    <mergeCell ref="BB124:BK125"/>
    <mergeCell ref="BL124:BY125"/>
    <mergeCell ref="A122:E123"/>
    <mergeCell ref="F122:U123"/>
    <mergeCell ref="V122:AA123"/>
    <mergeCell ref="AB122:AJ123"/>
    <mergeCell ref="AK122:AS123"/>
    <mergeCell ref="AT122:BA123"/>
    <mergeCell ref="BB126:BK127"/>
    <mergeCell ref="BL126:BY127"/>
    <mergeCell ref="A128:E129"/>
    <mergeCell ref="F128:U129"/>
    <mergeCell ref="V128:AA129"/>
    <mergeCell ref="AB128:AJ129"/>
    <mergeCell ref="AK128:AS129"/>
    <mergeCell ref="AT128:BA129"/>
    <mergeCell ref="BB128:BK129"/>
    <mergeCell ref="BL128:BY129"/>
    <mergeCell ref="A126:E127"/>
    <mergeCell ref="F126:U127"/>
    <mergeCell ref="V126:AA127"/>
    <mergeCell ref="AB126:AJ127"/>
    <mergeCell ref="AK126:AS127"/>
    <mergeCell ref="AT126:BA127"/>
    <mergeCell ref="BB130:BK131"/>
    <mergeCell ref="BL130:BY131"/>
    <mergeCell ref="A132:E133"/>
    <mergeCell ref="F132:U133"/>
    <mergeCell ref="V132:AA133"/>
    <mergeCell ref="AB132:AJ133"/>
    <mergeCell ref="AK132:AS133"/>
    <mergeCell ref="AT132:BA133"/>
    <mergeCell ref="BB132:BK133"/>
    <mergeCell ref="BL132:BY133"/>
    <mergeCell ref="A130:E131"/>
    <mergeCell ref="F130:U131"/>
    <mergeCell ref="V130:AA131"/>
    <mergeCell ref="AB130:AJ131"/>
    <mergeCell ref="AK130:AS131"/>
    <mergeCell ref="AT130:BA131"/>
    <mergeCell ref="BB134:BK135"/>
    <mergeCell ref="BL134:BY135"/>
    <mergeCell ref="A136:E137"/>
    <mergeCell ref="F136:U137"/>
    <mergeCell ref="V136:AA137"/>
    <mergeCell ref="AB136:AJ137"/>
    <mergeCell ref="AK136:AS137"/>
    <mergeCell ref="AT136:BA137"/>
    <mergeCell ref="BB136:BK137"/>
    <mergeCell ref="BL136:BY137"/>
    <mergeCell ref="A134:E135"/>
    <mergeCell ref="F134:U135"/>
    <mergeCell ref="V134:AA135"/>
    <mergeCell ref="AB134:AJ135"/>
    <mergeCell ref="AK134:AS135"/>
    <mergeCell ref="AT134:BA135"/>
    <mergeCell ref="BB138:BK139"/>
    <mergeCell ref="BL138:BY139"/>
    <mergeCell ref="A140:E141"/>
    <mergeCell ref="F140:U141"/>
    <mergeCell ref="V140:AA141"/>
    <mergeCell ref="AB140:AJ141"/>
    <mergeCell ref="AK140:AS141"/>
    <mergeCell ref="AT140:BA141"/>
    <mergeCell ref="BB140:BK141"/>
    <mergeCell ref="BL140:BY141"/>
    <mergeCell ref="A138:E139"/>
    <mergeCell ref="F138:U139"/>
    <mergeCell ref="V138:AA139"/>
    <mergeCell ref="AB138:AJ139"/>
    <mergeCell ref="AK138:AS139"/>
    <mergeCell ref="AT138:BA139"/>
    <mergeCell ref="BB142:BK143"/>
    <mergeCell ref="BL142:BY143"/>
    <mergeCell ref="A144:E145"/>
    <mergeCell ref="F144:U145"/>
    <mergeCell ref="V144:AA145"/>
    <mergeCell ref="AB144:AJ145"/>
    <mergeCell ref="AK144:AS145"/>
    <mergeCell ref="AT144:BA145"/>
    <mergeCell ref="BB144:BK145"/>
    <mergeCell ref="BL144:BY145"/>
    <mergeCell ref="A142:E143"/>
    <mergeCell ref="F142:U143"/>
    <mergeCell ref="V142:AA143"/>
    <mergeCell ref="AB142:AJ143"/>
    <mergeCell ref="AK142:AS143"/>
    <mergeCell ref="AT142:BA143"/>
    <mergeCell ref="BB146:BK147"/>
    <mergeCell ref="BL146:BY147"/>
    <mergeCell ref="A148:E149"/>
    <mergeCell ref="F148:U149"/>
    <mergeCell ref="V148:AA149"/>
    <mergeCell ref="AB148:AJ149"/>
    <mergeCell ref="AK148:AS149"/>
    <mergeCell ref="AT148:BA149"/>
    <mergeCell ref="BB148:BK149"/>
    <mergeCell ref="BL148:BY149"/>
    <mergeCell ref="A146:E147"/>
    <mergeCell ref="F146:U147"/>
    <mergeCell ref="V146:AA147"/>
    <mergeCell ref="AB146:AJ147"/>
    <mergeCell ref="AK146:AS147"/>
    <mergeCell ref="AT146:BA147"/>
    <mergeCell ref="BB150:BK151"/>
    <mergeCell ref="BL150:BY151"/>
    <mergeCell ref="A152:E153"/>
    <mergeCell ref="F152:U153"/>
    <mergeCell ref="V152:AA153"/>
    <mergeCell ref="AB152:AJ153"/>
    <mergeCell ref="AK152:AS153"/>
    <mergeCell ref="AT152:BA153"/>
    <mergeCell ref="BB152:BK153"/>
    <mergeCell ref="BL152:BY153"/>
    <mergeCell ref="A150:E151"/>
    <mergeCell ref="F150:U151"/>
    <mergeCell ref="V150:AA151"/>
    <mergeCell ref="AB150:AJ151"/>
    <mergeCell ref="AK150:AS151"/>
    <mergeCell ref="AT150:BA151"/>
    <mergeCell ref="BB154:BK155"/>
    <mergeCell ref="BL154:BY155"/>
    <mergeCell ref="A156:E157"/>
    <mergeCell ref="F156:U157"/>
    <mergeCell ref="V156:AA157"/>
    <mergeCell ref="AB156:AJ157"/>
    <mergeCell ref="AK156:AS157"/>
    <mergeCell ref="AT156:BA157"/>
    <mergeCell ref="BB156:BK157"/>
    <mergeCell ref="BL156:BY157"/>
    <mergeCell ref="A154:E155"/>
    <mergeCell ref="F154:U155"/>
    <mergeCell ref="V154:AA155"/>
    <mergeCell ref="AB154:AJ155"/>
    <mergeCell ref="AK154:AS155"/>
    <mergeCell ref="AT154:BA155"/>
    <mergeCell ref="BB158:BK159"/>
    <mergeCell ref="BL158:BY159"/>
    <mergeCell ref="A160:E161"/>
    <mergeCell ref="F160:U161"/>
    <mergeCell ref="V160:AA161"/>
    <mergeCell ref="AB160:AJ161"/>
    <mergeCell ref="AK160:AS161"/>
    <mergeCell ref="AT160:BA161"/>
    <mergeCell ref="BB160:BK161"/>
    <mergeCell ref="BL160:BY161"/>
    <mergeCell ref="A158:E159"/>
    <mergeCell ref="F158:U159"/>
    <mergeCell ref="V158:AA159"/>
    <mergeCell ref="AB158:AJ159"/>
    <mergeCell ref="AK158:AS159"/>
    <mergeCell ref="AT158:BA159"/>
    <mergeCell ref="BB162:BK163"/>
    <mergeCell ref="BL162:BY163"/>
    <mergeCell ref="A164:E165"/>
    <mergeCell ref="F164:U165"/>
    <mergeCell ref="V164:AA165"/>
    <mergeCell ref="AB164:AJ165"/>
    <mergeCell ref="AK164:AS165"/>
    <mergeCell ref="AT164:BA165"/>
    <mergeCell ref="BB164:BK165"/>
    <mergeCell ref="BL164:BY165"/>
    <mergeCell ref="A162:E163"/>
    <mergeCell ref="F162:U163"/>
    <mergeCell ref="V162:AA163"/>
    <mergeCell ref="AB162:AJ163"/>
    <mergeCell ref="AK162:AS163"/>
    <mergeCell ref="AT162:BA163"/>
    <mergeCell ref="BB166:BK167"/>
    <mergeCell ref="BL166:BY167"/>
    <mergeCell ref="A168:E169"/>
    <mergeCell ref="F168:U169"/>
    <mergeCell ref="V168:AA169"/>
    <mergeCell ref="AB168:AJ169"/>
    <mergeCell ref="AK168:AS169"/>
    <mergeCell ref="AT168:BA169"/>
    <mergeCell ref="BB168:BK169"/>
    <mergeCell ref="BL168:BY169"/>
    <mergeCell ref="A166:E167"/>
    <mergeCell ref="F166:U167"/>
    <mergeCell ref="V166:AA167"/>
    <mergeCell ref="AB166:AJ167"/>
    <mergeCell ref="AK166:AS167"/>
    <mergeCell ref="AT166:BA167"/>
    <mergeCell ref="BB170:BK171"/>
    <mergeCell ref="BL170:BY171"/>
    <mergeCell ref="A172:E173"/>
    <mergeCell ref="F172:U173"/>
    <mergeCell ref="V172:AA173"/>
    <mergeCell ref="AB172:AJ173"/>
    <mergeCell ref="AK172:AS173"/>
    <mergeCell ref="AT172:BA173"/>
    <mergeCell ref="BB172:BK173"/>
    <mergeCell ref="BL172:BY173"/>
    <mergeCell ref="A170:E171"/>
    <mergeCell ref="F170:U171"/>
    <mergeCell ref="V170:AA171"/>
    <mergeCell ref="AB170:AJ171"/>
    <mergeCell ref="AK170:AS171"/>
    <mergeCell ref="AT170:BA171"/>
  </mergeCells>
  <conditionalFormatting sqref="M18:P31 M42:P53">
    <cfRule type="cellIs" dxfId="1" priority="2" operator="equal">
      <formula>0</formula>
    </cfRule>
  </conditionalFormatting>
  <conditionalFormatting sqref="M32:P41">
    <cfRule type="cellIs" dxfId="0" priority="1" operator="equal">
      <formula>0</formula>
    </cfRule>
  </conditionalFormatting>
  <dataValidations count="3">
    <dataValidation type="list" allowBlank="1" showInputMessage="1" showErrorMessage="1" sqref="F144:U173">
      <formula1>xammal2</formula1>
    </dataValidation>
    <dataValidation allowBlank="1" showInputMessage="1" sqref="B18:L19"/>
    <dataValidation type="list" allowBlank="1" showInputMessage="1" showErrorMessage="1" sqref="B69:F83 B88:F92">
      <formula1>"YLM,Düzləmə,"</formula1>
    </dataValidation>
  </dataValidations>
  <pageMargins left="0.16" right="0.14000000000000001" top="0.16" bottom="0.75" header="0.1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Metal üçün sifar. </vt:lpstr>
      <vt:lpstr>meft_mem_say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2017-10-13T09:15:33Z</dcterms:created>
  <dcterms:modified xsi:type="dcterms:W3CDTF">2017-10-13T09:33:18Z</dcterms:modified>
</cp:coreProperties>
</file>