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our" sheetId="1" r:id="rId1"/>
  </sheets>
  <externalReferences>
    <externalReference r:id="rId2"/>
    <externalReference r:id="rId3"/>
  </externalReferences>
  <definedNames>
    <definedName name="solver_adj" localSheetId="0" hidden="1">our!$G$25:$G$26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our!$G$25</definedName>
    <definedName name="solver_lhs2" localSheetId="0" hidden="1">our!$G$25</definedName>
    <definedName name="solver_lhs3" localSheetId="0" hidden="1">our!$G$26</definedName>
    <definedName name="solver_lhs4" localSheetId="0" hidden="1">our!$G$26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our!$G$26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4</definedName>
    <definedName name="solver_rhs1" localSheetId="0" hidden="1">5</definedName>
    <definedName name="solver_rhs2" localSheetId="0" hidden="1">2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our!$A$1:$I$48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 s="1"/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H16" i="1"/>
  <c r="D13" i="1"/>
  <c r="B13" i="1"/>
  <c r="V1" i="1"/>
  <c r="K26" i="1"/>
  <c r="C29" i="1"/>
  <c r="C28" i="1"/>
  <c r="H17" i="1"/>
</calcChain>
</file>

<file path=xl/sharedStrings.xml><?xml version="1.0" encoding="utf-8"?>
<sst xmlns="http://schemas.openxmlformats.org/spreadsheetml/2006/main" count="36" uniqueCount="36">
  <si>
    <t>Дата сегодня</t>
  </si>
  <si>
    <t>Валюта</t>
  </si>
  <si>
    <t>USD</t>
  </si>
  <si>
    <t>Transit-Star LTD /ООО «Транзит-Стар»</t>
  </si>
  <si>
    <t>Округление</t>
  </si>
  <si>
    <t xml:space="preserve"> Disbursement   Account / Дисбурсментский счет  № </t>
  </si>
  <si>
    <t>Issued according to the agreement   No.  01-04/2017 dd 20.04.2017</t>
  </si>
  <si>
    <t>/Согласно договору 01-04/2017 от 20.04.2017</t>
  </si>
  <si>
    <t>To the master and owner</t>
  </si>
  <si>
    <t xml:space="preserve">Flag: </t>
  </si>
  <si>
    <t>/ Капитану и судовладельцу</t>
  </si>
  <si>
    <t>/ Флаг:</t>
  </si>
  <si>
    <t>Arrived:</t>
  </si>
  <si>
    <t>Прибыл:</t>
  </si>
  <si>
    <t>Payer / Плательщик:</t>
  </si>
  <si>
    <t xml:space="preserve">v- </t>
  </si>
  <si>
    <t>m.cub</t>
  </si>
  <si>
    <t>GT-</t>
  </si>
  <si>
    <t>issued/ выпущен:</t>
  </si>
  <si>
    <t>rate/курс:</t>
  </si>
  <si>
    <t>№</t>
  </si>
  <si>
    <t>Dues and Charges / Сборы</t>
  </si>
  <si>
    <t>USD, Cents\Доллары, Центы</t>
  </si>
  <si>
    <t>TOTAL /Итого</t>
  </si>
  <si>
    <t>Account for transit  KYC out of the main fairway/Счет за транзитный проход  КЕК вне основного канала</t>
  </si>
  <si>
    <t>(</t>
  </si>
  <si>
    <t>dd</t>
  </si>
  <si>
    <t>)</t>
  </si>
  <si>
    <t xml:space="preserve">Agency fee/ Агентское вознаграждение </t>
  </si>
  <si>
    <t>Petty Expenses/Банковские расходы</t>
  </si>
  <si>
    <t>Postage Tlx expenses  / Почтовые расходы</t>
  </si>
  <si>
    <t>от 2 до 5 долларов</t>
  </si>
  <si>
    <t xml:space="preserve"> Total without VAT/ Всего, без НДС</t>
  </si>
  <si>
    <t>SAY:</t>
  </si>
  <si>
    <t>ПРОПИСЬЮ:</t>
  </si>
  <si>
    <t>Agent/ 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</si>
</sst>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USD]_-;\-* #,##0.00\ [$USD]_-;_-* &quot;-&quot;??\ [$USD]_-;_-@_-"/>
    <numFmt numFmtId="165" formatCode="[$]d\-mmm\-yyyy;@"/>
    <numFmt numFmtId="166" formatCode="[$-419]d\-mmm\-yyyy;@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0" borderId="0" xfId="0" applyNumberFormat="1"/>
    <xf numFmtId="0" fontId="0" fillId="0" borderId="0" xfId="0" applyAlignment="1"/>
    <xf numFmtId="164" fontId="0" fillId="0" borderId="0" xfId="0" applyNumberFormat="1"/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0" fillId="0" borderId="1" xfId="0" applyBorder="1" applyAlignment="1"/>
    <xf numFmtId="0" fontId="3" fillId="0" borderId="0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9525</xdr:rowOff>
        </xdr:from>
        <xdr:to>
          <xdr:col>12</xdr:col>
          <xdr:colOff>295275</xdr:colOff>
          <xdr:row>5</xdr:row>
          <xdr:rowOff>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5;%20&#1044;&#1099;&#1084;&#1085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ex/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our"/>
      <sheetName val="owner"/>
      <sheetName val="TS"/>
      <sheetName val="акт выполненных работ"/>
      <sheetName val="данные банков"/>
    </sheetNames>
    <sheetDataSet>
      <sheetData sheetId="0">
        <row r="19">
          <cell r="L19" t="str">
            <v>Открытие EUR</v>
          </cell>
        </row>
        <row r="21">
          <cell r="L21">
            <v>4953</v>
          </cell>
        </row>
        <row r="29">
          <cell r="L29">
            <v>42954</v>
          </cell>
        </row>
      </sheetData>
      <sheetData sheetId="1"/>
      <sheetData sheetId="2"/>
      <sheetData sheetId="3"/>
      <sheetData sheetId="4"/>
      <sheetData sheetId="5">
        <row r="1">
          <cell r="C1" t="str">
            <v>ОТКРЫТИЕ EUR</v>
          </cell>
          <cell r="D1" t="str">
            <v>ОТКРЫТИЕ USD</v>
          </cell>
          <cell r="E1" t="str">
            <v>ЮГ-ИНВЕСТ</v>
          </cell>
        </row>
        <row r="2">
          <cell r="B2" t="str">
            <v xml:space="preserve">Beneficiary:                                                                                                                      </v>
          </cell>
        </row>
        <row r="3">
          <cell r="B3" t="str">
            <v xml:space="preserve">1.Name : </v>
          </cell>
          <cell r="C3" t="str">
            <v>Transit-Star ltd</v>
          </cell>
          <cell r="D3" t="str">
            <v>Transit-Star ltd</v>
          </cell>
          <cell r="E3" t="str">
            <v>JSC “YUG-INVESTBANK”</v>
          </cell>
        </row>
        <row r="4">
          <cell r="B4" t="str">
            <v>2.Town, Country :</v>
          </cell>
          <cell r="C4" t="str">
            <v xml:space="preserve"> 5 Tamanskaya street, Temryuk, Krasnodar region, Russia</v>
          </cell>
          <cell r="D4" t="str">
            <v xml:space="preserve"> 6 Tamanskaya street, Temryuk, Krasnodar region, Russia</v>
          </cell>
          <cell r="E4" t="str">
            <v>KRASNODAR, RUSSIA</v>
          </cell>
        </row>
        <row r="5">
          <cell r="B5" t="str">
            <v>3.Account:</v>
          </cell>
          <cell r="C5" t="str">
            <v>40702978707630402255</v>
          </cell>
          <cell r="D5" t="str">
            <v>40702978707630402255</v>
          </cell>
          <cell r="E5" t="str">
            <v>30109840200000070236</v>
          </cell>
        </row>
        <row r="6">
          <cell r="B6" t="str">
            <v>4.Swift  Code:</v>
          </cell>
          <cell r="E6" t="str">
            <v>YJSCRU22</v>
          </cell>
        </row>
        <row r="7">
          <cell r="B7" t="str">
            <v>Beneficiary Bank :</v>
          </cell>
        </row>
        <row r="8">
          <cell r="B8" t="str">
            <v>1.Name:</v>
          </cell>
          <cell r="C8" t="str">
            <v>Bank Otkritie Financial Corporation (Public Joint-Stock Company)</v>
          </cell>
          <cell r="D8" t="str">
            <v>Bank Otkritie Financial Corporation (Public Joint-Stock Company)</v>
          </cell>
          <cell r="E8" t="str">
            <v>GLOBEXBANK</v>
          </cell>
        </row>
        <row r="9">
          <cell r="B9" t="str">
            <v>2.Town, Country :</v>
          </cell>
          <cell r="C9" t="str">
            <v>Moscow, Russian Federation</v>
          </cell>
          <cell r="D9" t="str">
            <v>Moscow, Russian Federation</v>
          </cell>
          <cell r="E9" t="str">
            <v>ZEMLYANOY VAL 59 BLD 2 MOSCOW 109004, RUSSIA</v>
          </cell>
        </row>
        <row r="10">
          <cell r="B10" t="str">
            <v>3.Swift  Code:</v>
          </cell>
          <cell r="C10" t="str">
            <v>JSNMRUMM</v>
          </cell>
          <cell r="D10" t="str">
            <v>JSNMRUMM</v>
          </cell>
          <cell r="E10" t="str">
            <v>GLOBRUMM</v>
          </cell>
        </row>
        <row r="11">
          <cell r="B11" t="str">
            <v>4.Correspondence account:</v>
          </cell>
          <cell r="C11" t="str">
            <v>4008871501 00 EUR</v>
          </cell>
        </row>
        <row r="12">
          <cell r="B12" t="str">
            <v>4.Account with correspondence bank:</v>
          </cell>
          <cell r="E12" t="str">
            <v>000196088</v>
          </cell>
        </row>
        <row r="13">
          <cell r="B13" t="str">
            <v>Correspondence Bank:</v>
          </cell>
        </row>
        <row r="14">
          <cell r="B14" t="str">
            <v>1.Name:</v>
          </cell>
          <cell r="C14" t="str">
            <v>Commerz Bank AG</v>
          </cell>
        </row>
        <row r="15">
          <cell r="B15" t="str">
            <v>2.Town , Country:</v>
          </cell>
          <cell r="C15" t="str">
            <v>Frankfurt am Main, Germany</v>
          </cell>
        </row>
        <row r="16">
          <cell r="B16" t="str">
            <v>3.Swift Code:</v>
          </cell>
          <cell r="C16" t="str">
            <v>COBADEFF</v>
          </cell>
        </row>
        <row r="17">
          <cell r="B17" t="str">
            <v>Intermediary Bank:</v>
          </cell>
        </row>
        <row r="18">
          <cell r="B18" t="str">
            <v>1.Name:</v>
          </cell>
          <cell r="D18" t="str">
            <v>Deutsche Bank Trust Company Americas</v>
          </cell>
          <cell r="E18" t="str">
            <v>HSBC Bank USA</v>
          </cell>
        </row>
        <row r="19">
          <cell r="B19" t="str">
            <v>2.Town , Country:</v>
          </cell>
          <cell r="D19" t="str">
            <v>New York, USA</v>
          </cell>
          <cell r="E19" t="str">
            <v>NEW YORK, USA</v>
          </cell>
        </row>
        <row r="20">
          <cell r="B20" t="str">
            <v>3.Swift Code:</v>
          </cell>
          <cell r="D20" t="str">
            <v>BKTRUS33</v>
          </cell>
          <cell r="E20" t="str">
            <v>MRMDUS33</v>
          </cell>
        </row>
        <row r="21">
          <cell r="B21" t="str">
            <v>Remittance Information:</v>
          </cell>
          <cell r="E21" t="str">
            <v>acc 40702840000960108437 for  “Transit-Star” LTD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keys"/>
      <sheetName val="PLEX"/>
    </sheetNames>
    <definedNames>
      <definedName name="CBR"/>
      <definedName name="PropisEng"/>
      <definedName name="PropisRus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52"/>
  <sheetViews>
    <sheetView tabSelected="1" zoomScaleNormal="100" workbookViewId="0">
      <selection activeCell="G26" sqref="G26:I26"/>
    </sheetView>
  </sheetViews>
  <sheetFormatPr defaultRowHeight="15" x14ac:dyDescent="0.25"/>
  <cols>
    <col min="1" max="1" width="7" customWidth="1"/>
    <col min="2" max="2" width="14.140625" customWidth="1"/>
    <col min="3" max="3" width="8" customWidth="1"/>
    <col min="4" max="4" width="13.42578125" customWidth="1"/>
    <col min="5" max="5" width="12" customWidth="1"/>
    <col min="6" max="6" width="2.5703125" customWidth="1"/>
    <col min="9" max="9" width="10" customWidth="1"/>
    <col min="10" max="11" width="13.5703125" bestFit="1" customWidth="1"/>
    <col min="14" max="14" width="9.140625" customWidth="1"/>
    <col min="21" max="21" width="13.5703125" customWidth="1"/>
    <col min="22" max="22" width="13.5703125" bestFit="1" customWidth="1"/>
  </cols>
  <sheetData>
    <row r="1" spans="1:22" x14ac:dyDescent="0.25">
      <c r="U1" t="s">
        <v>0</v>
      </c>
      <c r="V1" s="1">
        <f ca="1">TODAY()</f>
        <v>43026</v>
      </c>
    </row>
    <row r="2" spans="1:22" x14ac:dyDescent="0.25">
      <c r="U2" t="s">
        <v>1</v>
      </c>
      <c r="V2" t="s">
        <v>2</v>
      </c>
    </row>
    <row r="3" spans="1:22" ht="15.75" x14ac:dyDescent="0.2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2"/>
      <c r="K3" s="2"/>
      <c r="L3" s="2"/>
      <c r="M3" s="2"/>
      <c r="N3" s="2"/>
      <c r="U3" t="s">
        <v>4</v>
      </c>
    </row>
    <row r="4" spans="1:22" x14ac:dyDescent="0.25">
      <c r="V4" s="3"/>
    </row>
    <row r="5" spans="1:22" ht="16.5" thickBot="1" x14ac:dyDescent="0.3">
      <c r="A5" s="65" t="s">
        <v>5</v>
      </c>
      <c r="B5" s="65"/>
      <c r="C5" s="65"/>
      <c r="D5" s="65"/>
      <c r="E5" s="65"/>
      <c r="F5" s="65"/>
      <c r="G5" s="65"/>
      <c r="H5" s="4"/>
      <c r="I5" s="5"/>
      <c r="J5" s="5"/>
      <c r="K5" s="5"/>
    </row>
    <row r="7" spans="1:22" x14ac:dyDescent="0.25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22" x14ac:dyDescent="0.25">
      <c r="A8" s="67" t="s">
        <v>7</v>
      </c>
      <c r="B8" s="67"/>
      <c r="C8" s="67"/>
      <c r="D8" s="67"/>
      <c r="E8" s="67"/>
      <c r="F8" s="67"/>
      <c r="G8" s="67"/>
      <c r="H8" s="67"/>
      <c r="I8" s="67"/>
    </row>
    <row r="10" spans="1:22" ht="15.75" thickBot="1" x14ac:dyDescent="0.3">
      <c r="A10" s="48" t="s">
        <v>8</v>
      </c>
      <c r="B10" s="48"/>
      <c r="C10" s="48"/>
      <c r="D10" s="68"/>
      <c r="E10" s="68"/>
      <c r="F10" s="68"/>
      <c r="G10" s="6" t="s">
        <v>9</v>
      </c>
      <c r="H10" s="51"/>
      <c r="I10" s="51"/>
    </row>
    <row r="11" spans="1:22" ht="15.75" thickBot="1" x14ac:dyDescent="0.3">
      <c r="A11" s="48" t="s">
        <v>10</v>
      </c>
      <c r="B11" s="48"/>
      <c r="C11" s="48"/>
      <c r="D11" s="49"/>
      <c r="E11" s="49"/>
      <c r="F11" s="49"/>
      <c r="G11" s="6" t="s">
        <v>11</v>
      </c>
      <c r="H11" s="50"/>
      <c r="I11" s="50"/>
    </row>
    <row r="13" spans="1:22" ht="15.75" thickBot="1" x14ac:dyDescent="0.3">
      <c r="A13" s="7" t="s">
        <v>12</v>
      </c>
      <c r="B13" s="8">
        <f>'[1]Входящие данные'!L29</f>
        <v>42954</v>
      </c>
      <c r="C13" s="7" t="s">
        <v>13</v>
      </c>
      <c r="D13" s="9">
        <f>'[1]Входящие данные'!L29</f>
        <v>42954</v>
      </c>
    </row>
    <row r="14" spans="1:22" x14ac:dyDescent="0.25">
      <c r="H14" s="10"/>
      <c r="I14" s="10"/>
    </row>
    <row r="15" spans="1:22" ht="15.75" thickBot="1" x14ac:dyDescent="0.3">
      <c r="A15" s="11" t="s">
        <v>14</v>
      </c>
      <c r="C15" s="51"/>
      <c r="D15" s="51"/>
      <c r="E15" s="51"/>
      <c r="F15" s="51"/>
      <c r="G15" s="12" t="s">
        <v>15</v>
      </c>
      <c r="H15" s="13"/>
      <c r="I15" s="14" t="s">
        <v>16</v>
      </c>
    </row>
    <row r="16" spans="1:22" ht="15.75" thickBot="1" x14ac:dyDescent="0.3">
      <c r="G16" s="7" t="s">
        <v>17</v>
      </c>
      <c r="H16" s="15">
        <f>'[1]Входящие данные'!L21</f>
        <v>4953</v>
      </c>
    </row>
    <row r="17" spans="1:11" ht="15.75" thickBot="1" x14ac:dyDescent="0.3">
      <c r="A17" s="48" t="s">
        <v>18</v>
      </c>
      <c r="B17" s="48"/>
      <c r="C17" s="16"/>
      <c r="G17" s="6" t="s">
        <v>19</v>
      </c>
      <c r="H17" s="15" t="e">
        <f ca="1">[2]!CBR(V1,V2)</f>
        <v>#NAME?</v>
      </c>
    </row>
    <row r="19" spans="1:11" x14ac:dyDescent="0.25">
      <c r="A19" s="37" t="s">
        <v>20</v>
      </c>
      <c r="B19" s="52" t="s">
        <v>21</v>
      </c>
      <c r="C19" s="53"/>
      <c r="D19" s="53"/>
      <c r="E19" s="53"/>
      <c r="F19" s="54"/>
      <c r="G19" s="58" t="s">
        <v>22</v>
      </c>
      <c r="H19" s="59"/>
      <c r="I19" s="60"/>
    </row>
    <row r="20" spans="1:11" x14ac:dyDescent="0.25">
      <c r="A20" s="38"/>
      <c r="B20" s="55"/>
      <c r="C20" s="56"/>
      <c r="D20" s="56"/>
      <c r="E20" s="56"/>
      <c r="F20" s="57"/>
      <c r="G20" s="61" t="s">
        <v>23</v>
      </c>
      <c r="H20" s="62"/>
      <c r="I20" s="63"/>
    </row>
    <row r="21" spans="1:11" ht="40.5" customHeight="1" x14ac:dyDescent="0.25">
      <c r="A21" s="37">
        <v>1</v>
      </c>
      <c r="B21" s="39" t="s">
        <v>24</v>
      </c>
      <c r="C21" s="40"/>
      <c r="D21" s="40"/>
      <c r="E21" s="40"/>
      <c r="F21" s="41"/>
      <c r="G21" s="42">
        <v>1506.76</v>
      </c>
      <c r="H21" s="43"/>
      <c r="I21" s="44"/>
    </row>
    <row r="22" spans="1:11" ht="15" customHeight="1" x14ac:dyDescent="0.25">
      <c r="A22" s="38"/>
      <c r="B22" s="17" t="s">
        <v>25</v>
      </c>
      <c r="C22" s="18"/>
      <c r="D22" s="19" t="s">
        <v>26</v>
      </c>
      <c r="E22" s="20"/>
      <c r="F22" t="s">
        <v>27</v>
      </c>
      <c r="G22" s="45"/>
      <c r="H22" s="46"/>
      <c r="I22" s="47"/>
    </row>
    <row r="23" spans="1:11" x14ac:dyDescent="0.25">
      <c r="A23" s="21">
        <v>2</v>
      </c>
      <c r="B23" s="29" t="s">
        <v>28</v>
      </c>
      <c r="C23" s="30"/>
      <c r="D23" s="30"/>
      <c r="E23" s="30"/>
      <c r="F23" s="31"/>
      <c r="G23" s="32">
        <v>13.88</v>
      </c>
      <c r="H23" s="33"/>
      <c r="I23" s="34"/>
    </row>
    <row r="24" spans="1:11" x14ac:dyDescent="0.25">
      <c r="A24" s="21">
        <v>3</v>
      </c>
      <c r="B24" s="29" t="s">
        <v>29</v>
      </c>
      <c r="C24" s="30"/>
      <c r="D24" s="30"/>
      <c r="E24" s="30"/>
      <c r="F24" s="31"/>
      <c r="G24" s="32">
        <v>30.41</v>
      </c>
      <c r="H24" s="33"/>
      <c r="I24" s="34"/>
    </row>
    <row r="25" spans="1:11" x14ac:dyDescent="0.25">
      <c r="A25" s="21">
        <v>4</v>
      </c>
      <c r="B25" s="29" t="s">
        <v>30</v>
      </c>
      <c r="C25" s="30"/>
      <c r="D25" s="30"/>
      <c r="E25" s="30"/>
      <c r="F25" s="31"/>
      <c r="G25" s="32">
        <f>3+(1-MOD(SUM(G21:G24),1))</f>
        <v>3.9499999999998181</v>
      </c>
      <c r="H25" s="33"/>
      <c r="I25" s="34"/>
      <c r="K25" t="s">
        <v>31</v>
      </c>
    </row>
    <row r="26" spans="1:11" x14ac:dyDescent="0.25">
      <c r="A26" s="35" t="s">
        <v>32</v>
      </c>
      <c r="B26" s="35"/>
      <c r="C26" s="35"/>
      <c r="D26" s="35"/>
      <c r="E26" s="35"/>
      <c r="F26" s="35"/>
      <c r="G26" s="32">
        <f>SUM(G21:I25)</f>
        <v>1555</v>
      </c>
      <c r="H26" s="33"/>
      <c r="I26" s="34"/>
      <c r="K26" s="3" t="e">
        <f ca="1">_xlfn.CEILING.MATH(G26)</f>
        <v>#NAME?</v>
      </c>
    </row>
    <row r="28" spans="1:11" x14ac:dyDescent="0.25">
      <c r="A28" s="26" t="s">
        <v>33</v>
      </c>
      <c r="B28" s="26"/>
      <c r="C28" s="36" t="e">
        <f ca="1">"USD"&amp;" "&amp;[2]!PropisEng(G26,"only","En",0)</f>
        <v>#NAME?</v>
      </c>
      <c r="D28" s="36"/>
      <c r="E28" s="36"/>
      <c r="F28" s="36"/>
      <c r="G28" s="36"/>
      <c r="H28" s="36"/>
      <c r="I28" s="36"/>
    </row>
    <row r="29" spans="1:11" x14ac:dyDescent="0.25">
      <c r="A29" s="26" t="s">
        <v>34</v>
      </c>
      <c r="B29" s="26"/>
      <c r="C29" s="27" t="e">
        <f ca="1">[2]!PropisRus(G26)&amp;" "&amp;"доллара США"</f>
        <v>#NAME?</v>
      </c>
      <c r="D29" s="27"/>
      <c r="E29" s="27"/>
      <c r="F29" s="27"/>
      <c r="G29" s="27"/>
      <c r="H29" s="27"/>
      <c r="I29" s="27"/>
    </row>
    <row r="31" spans="1:11" x14ac:dyDescent="0.25">
      <c r="G31" s="28" t="s">
        <v>35</v>
      </c>
      <c r="H31" s="28"/>
    </row>
    <row r="33" spans="1:9" x14ac:dyDescent="0.25">
      <c r="A33" s="22" t="str">
        <f>IF('[1]Входящие данные'!$L$19='[1]данные банков'!$C$1,'[1]данные банков'!B2&amp;" "&amp;'[1]данные банков'!C2,IF('[1]Входящие данные'!$L$19='[1]данные банков'!$D$1,'[1]данные банков'!B2&amp;" "&amp;'[1]данные банков'!D2,IF('[1]Входящие данные'!$L$19='[1]данные банков'!$E$1,'[1]данные банков'!B2&amp;" "&amp;'[1]данные банков'!E2," ")))</f>
        <v xml:space="preserve">Beneficiary:                                                                                                                       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22" t="str">
        <f>IF('[1]Входящие данные'!$L$19='[1]данные банков'!$C$1,'[1]данные банков'!B3&amp;" "&amp;'[1]данные банков'!C3,IF('[1]Входящие данные'!$L$19='[1]данные банков'!$D$1,'[1]данные банков'!B3&amp;" "&amp;'[1]данные банков'!D3,IF('[1]Входящие данные'!$L$19='[1]данные банков'!$E$1,'[1]данные банков'!B3&amp;" "&amp;'[1]данные банков'!E3," ")))</f>
        <v>1.Name :  Transit-Star ltd</v>
      </c>
      <c r="B34" s="23"/>
      <c r="C34" s="23"/>
      <c r="D34" s="23"/>
      <c r="E34" s="23"/>
      <c r="F34" s="23"/>
      <c r="G34" s="23"/>
      <c r="H34" s="23"/>
      <c r="I34" s="23"/>
    </row>
    <row r="35" spans="1:9" x14ac:dyDescent="0.25">
      <c r="A35" s="22" t="str">
        <f>IF('[1]Входящие данные'!$L$19='[1]данные банков'!$C$1,'[1]данные банков'!B4&amp;" "&amp;'[1]данные банков'!C4,IF('[1]Входящие данные'!$L$19='[1]данные банков'!$D$1,'[1]данные банков'!B4&amp;" "&amp;'[1]данные банков'!D4,IF('[1]Входящие данные'!$L$19='[1]данные банков'!$E$1,'[1]данные банков'!B4&amp;" "&amp;'[1]данные банков'!E4," ")))</f>
        <v>2.Town, Country :  5 Tamanskaya street, Temryuk, Krasnodar region, Russia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22" t="str">
        <f>IF('[1]Входящие данные'!$L$19='[1]данные банков'!$C$1,'[1]данные банков'!B5&amp;" "&amp;'[1]данные банков'!C5,IF('[1]Входящие данные'!$L$19='[1]данные банков'!$D$1,'[1]данные банков'!B5&amp;" "&amp;'[1]данные банков'!D5,IF('[1]Входящие данные'!$L$19='[1]данные банков'!$E$1,'[1]данные банков'!B5&amp;" "&amp;'[1]данные банков'!E5," ")))</f>
        <v>3.Account: 40702978707630402255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22" t="str">
        <f>IF('[1]Входящие данные'!$L$19='[1]данные банков'!$C$1,'[1]данные банков'!B7&amp;" "&amp;'[1]данные банков'!C7,IF('[1]Входящие данные'!$L$19='[1]данные банков'!$D$1,'[1]данные банков'!B6&amp;" "&amp;'[1]данные банков'!D6,IF('[1]Входящие данные'!$L$19='[1]данные банков'!$E$1,'[1]данные банков'!B6&amp;" "&amp;'[1]данные банков'!E6," ")))</f>
        <v xml:space="preserve">Beneficiary Bank : 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2" t="str">
        <f>IF('[1]Входящие данные'!$L$19='[1]данные банков'!$C$1,'[1]данные банков'!B8&amp;" "&amp;'[1]данные банков'!C8,IF('[1]Входящие данные'!$L$19='[1]данные банков'!$D$1,'[1]данные банков'!B7&amp;" "&amp;'[1]данные банков'!D7,IF('[1]Входящие данные'!$L$19='[1]данные банков'!$E$1,'[1]данные банков'!B7&amp;" "&amp;'[1]данные банков'!E7," ")))</f>
        <v>1.Name: Bank Otkritie Financial Corporation (Public Joint-Stock Company)</v>
      </c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2" t="str">
        <f>IF('[1]Входящие данные'!$L$19='[1]данные банков'!$C$1,'[1]данные банков'!B9&amp;" "&amp;'[1]данные банков'!C9,IF('[1]Входящие данные'!$L$19='[1]данные банков'!$D$1,'[1]данные банков'!B8&amp;" "&amp;'[1]данные банков'!D8,IF('[1]Входящие данные'!$L$19='[1]данные банков'!$E$1,'[1]данные банков'!B8&amp;" "&amp;'[1]данные банков'!E8," ")))</f>
        <v>2.Town, Country : Moscow, Russian Federation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22" t="str">
        <f>IF('[1]Входящие данные'!$L$19='[1]данные банков'!$C$1,'[1]данные банков'!B10&amp;" "&amp;'[1]данные банков'!C10,IF('[1]Входящие данные'!$L$19='[1]данные банков'!$D$1,'[1]данные банков'!B9&amp;" "&amp;'[1]данные банков'!D9,IF('[1]Входящие данные'!$L$19='[1]данные банков'!$E$1,'[1]данные банков'!B9&amp;" "&amp;'[1]данные банков'!E9," ")))</f>
        <v>3.Swift  Code: JSNMRUMM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2" t="str">
        <f>IF('[1]Входящие данные'!$L$19='[1]данные банков'!$C$1,'[1]данные банков'!B11&amp;" "&amp;'[1]данные банков'!C11,IF('[1]Входящие данные'!$L$19='[1]данные банков'!$D$1,'[1]данные банков'!B10&amp;" "&amp;'[1]данные банков'!D10,IF('[1]Входящие данные'!$L$19='[1]данные банков'!$E$1,'[1]данные банков'!B10&amp;" "&amp;'[1]данные банков'!E10," ")))</f>
        <v>4.Correspondence account: 4008871501 00 EUR</v>
      </c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2" t="str">
        <f>IF('[1]Входящие данные'!$L$19='[1]данные банков'!$C$1,'[1]данные банков'!B13&amp;" "&amp;'[1]данные банков'!C13,IF('[1]Входящие данные'!$L$19='[1]данные банков'!$D$1,'[1]данные банков'!B13&amp;" "&amp;'[1]данные банков'!D13,IF('[1]Входящие данные'!$L$19='[1]данные банков'!$E$1,'[1]данные банков'!B12&amp;" "&amp;'[1]данные банков'!E12," ")))</f>
        <v xml:space="preserve">Correspondence Bank: </v>
      </c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22" t="str">
        <f>IF('[1]Входящие данные'!$L$19='[1]данные банков'!$C$1,'[1]данные банков'!B14&amp;" "&amp;'[1]данные банков'!C14,IF('[1]Входящие данные'!$L$19='[1]данные банков'!$D$1,'[1]данные банков'!B17&amp;" "&amp;'[1]данные банков'!D17,IF('[1]Входящие данные'!$L$19='[1]данные банков'!$E$1,'[1]данные банков'!B17&amp;" "&amp;'[1]данные банков'!E17," ")))</f>
        <v>1.Name: Commerz Bank AG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2" t="str">
        <f>IF('[1]Входящие данные'!$L$19='[1]данные банков'!$C$1,'[1]данные банков'!B15&amp;" "&amp;'[1]данные банков'!C15,IF('[1]Входящие данные'!$L$19='[1]данные банков'!$D$1,'[1]данные банков'!B18&amp;" "&amp;'[1]данные банков'!D18,IF('[1]Входящие данные'!$L$19='[1]данные банков'!$E$1,'[1]данные банков'!B18&amp;" "&amp;'[1]данные банков'!E18," ")))</f>
        <v>2.Town , Country: Frankfurt am Main, Germany</v>
      </c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22" t="str">
        <f>IF('[1]Входящие данные'!$L$19='[1]данные банков'!$C$1,'[1]данные банков'!B16&amp;" "&amp;'[1]данные банков'!C16,IF('[1]Входящие данные'!$L$19='[1]данные банков'!$D$1,'[1]данные банков'!B19&amp;" "&amp;'[1]данные банков'!D19,IF('[1]Входящие данные'!$L$19='[1]данные банков'!$E$1,'[1]данные банков'!B19&amp;" "&amp;'[1]данные банков'!E19," ")))</f>
        <v>3.Swift Code: COBADEFF</v>
      </c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22" t="str">
        <f>IF('[1]Входящие данные'!$L$19='[1]данные банков'!$C$1," ",IF('[1]Входящие данные'!$L$19='[1]данные банков'!$D$1,'[1]данные банков'!B20&amp;" "&amp;'[1]данные банков'!D20,IF('[1]Входящие данные'!$L$19='[1]данные банков'!$E$1,'[1]данные банков'!B20&amp;" "&amp;'[1]данные банков'!E20," ")))</f>
        <v xml:space="preserve"> </v>
      </c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2" t="str">
        <f>IF('[1]Входящие данные'!$L$19='[1]данные банков'!$C$1," ",IF('[1]Входящие данные'!$L$19='[1]данные банков'!$D$1," ",IF('[1]Входящие данные'!$L$19='[1]данные банков'!$E$1,'[1]данные банков'!B21&amp;" "&amp;'[1]данные банков'!E21," ")))</f>
        <v xml:space="preserve"> </v>
      </c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3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3"/>
      <c r="B49" s="25"/>
      <c r="C49" s="25"/>
      <c r="D49" s="25"/>
      <c r="E49" s="25"/>
      <c r="F49" s="25"/>
      <c r="G49" s="25"/>
      <c r="H49" s="25"/>
      <c r="I49" s="25"/>
    </row>
    <row r="50" spans="1:9" x14ac:dyDescent="0.25">
      <c r="A50" s="23"/>
      <c r="B50" s="25"/>
      <c r="C50" s="25"/>
      <c r="D50" s="25"/>
      <c r="E50" s="25"/>
      <c r="F50" s="25"/>
      <c r="G50" s="25"/>
      <c r="H50" s="25"/>
      <c r="I50" s="25"/>
    </row>
    <row r="51" spans="1:9" x14ac:dyDescent="0.25">
      <c r="A51" s="23"/>
      <c r="B51" s="25"/>
      <c r="C51" s="25"/>
      <c r="D51" s="25"/>
      <c r="E51" s="25"/>
      <c r="F51" s="25"/>
      <c r="G51" s="25"/>
      <c r="H51" s="25"/>
      <c r="I51" s="25"/>
    </row>
    <row r="52" spans="1:9" x14ac:dyDescent="0.25">
      <c r="A52" s="23"/>
    </row>
  </sheetData>
  <mergeCells count="32">
    <mergeCell ref="A3:I3"/>
    <mergeCell ref="A5:G5"/>
    <mergeCell ref="A7:I7"/>
    <mergeCell ref="A8:I8"/>
    <mergeCell ref="A10:C10"/>
    <mergeCell ref="D10:F10"/>
    <mergeCell ref="H10:I10"/>
    <mergeCell ref="B24:F24"/>
    <mergeCell ref="G24:I24"/>
    <mergeCell ref="A11:C11"/>
    <mergeCell ref="D11:F11"/>
    <mergeCell ref="H11:I11"/>
    <mergeCell ref="C15:F15"/>
    <mergeCell ref="A17:B17"/>
    <mergeCell ref="A19:A20"/>
    <mergeCell ref="B19:F20"/>
    <mergeCell ref="G19:I19"/>
    <mergeCell ref="G20:I20"/>
    <mergeCell ref="A21:A22"/>
    <mergeCell ref="B21:F21"/>
    <mergeCell ref="G21:I22"/>
    <mergeCell ref="B23:F23"/>
    <mergeCell ref="G23:I23"/>
    <mergeCell ref="A29:B29"/>
    <mergeCell ref="C29:I29"/>
    <mergeCell ref="G31:H31"/>
    <mergeCell ref="B25:F25"/>
    <mergeCell ref="G25:I25"/>
    <mergeCell ref="A26:F26"/>
    <mergeCell ref="G26:I26"/>
    <mergeCell ref="A28:B28"/>
    <mergeCell ref="C28:I28"/>
  </mergeCells>
  <dataValidations count="2">
    <dataValidation type="decimal" allowBlank="1" showInputMessage="1" showErrorMessage="1" sqref="G25:I25">
      <formula1>2</formula1>
      <formula2>5</formula2>
    </dataValidation>
    <dataValidation type="whole" operator="equal" allowBlank="1" showInputMessage="1" showErrorMessage="1" sqref="G26:I26">
      <formula1>G26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9525</xdr:rowOff>
              </from>
              <to>
                <xdr:col>12</xdr:col>
                <xdr:colOff>295275</xdr:colOff>
                <xdr:row>5</xdr:row>
                <xdr:rowOff>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our</vt:lpstr>
      <vt:lpstr>our!Область_печати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2017-10-18T16:02:30Z</dcterms:created>
  <dcterms:modified xsi:type="dcterms:W3CDTF">2017-10-18T16:29:37Z</dcterms:modified>
</cp:coreProperties>
</file>