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 filterPrivacy="1"/>
  <bookViews>
    <workbookView xWindow="0" yWindow="0" windowWidth="22260" windowHeight="12645" xr2:uid="{00000000-000D-0000-FFFF-FFFF00000000}"/>
  </bookViews>
  <sheets>
    <sheet name="Sheet2" sheetId="2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L21" i="2"/>
  <c r="I21" i="2"/>
  <c r="H21" i="2"/>
  <c r="L19" i="2"/>
  <c r="I19" i="2"/>
  <c r="H19" i="2"/>
  <c r="E19" i="2"/>
  <c r="E17" i="2"/>
  <c r="E13" i="2"/>
  <c r="L12" i="2"/>
  <c r="I12" i="2"/>
  <c r="H12" i="2"/>
  <c r="L11" i="2"/>
  <c r="I11" i="2"/>
  <c r="H11" i="2"/>
  <c r="L10" i="2"/>
  <c r="I10" i="2"/>
  <c r="H10" i="2"/>
  <c r="L9" i="2"/>
  <c r="I9" i="2"/>
  <c r="H9" i="2"/>
  <c r="L8" i="2"/>
  <c r="I8" i="2"/>
  <c r="H8" i="2"/>
  <c r="L7" i="2"/>
  <c r="I7" i="2"/>
  <c r="H7" i="2"/>
  <c r="L6" i="2"/>
  <c r="I6" i="2"/>
  <c r="H6" i="2"/>
  <c r="Q5" i="2"/>
  <c r="P5" i="2"/>
  <c r="N5" i="2"/>
  <c r="I5" i="2"/>
  <c r="H5" i="2"/>
  <c r="Q4" i="2"/>
  <c r="P4" i="2"/>
  <c r="N4" i="2"/>
  <c r="I4" i="2"/>
  <c r="H4" i="2"/>
  <c r="L3" i="2"/>
  <c r="I3" i="2"/>
  <c r="H3" i="2"/>
  <c r="L2" i="2"/>
  <c r="I2" i="2"/>
  <c r="H2" i="2"/>
  <c r="E2" i="2"/>
  <c r="M11" i="2" l="1"/>
  <c r="M7" i="2"/>
  <c r="M6" i="2"/>
  <c r="M10" i="2"/>
  <c r="M9" i="2"/>
  <c r="M8" i="2"/>
  <c r="M12" i="2"/>
  <c r="M19" i="2"/>
  <c r="M21" i="2"/>
  <c r="M3" i="2"/>
  <c r="M2" i="2"/>
</calcChain>
</file>

<file path=xl/sharedStrings.xml><?xml version="1.0" encoding="utf-8"?>
<sst xmlns="http://schemas.openxmlformats.org/spreadsheetml/2006/main" count="48" uniqueCount="18">
  <si>
    <t>FRA</t>
  </si>
  <si>
    <t>BE</t>
  </si>
  <si>
    <t>BG</t>
  </si>
  <si>
    <t>DE</t>
  </si>
  <si>
    <t>N/A</t>
  </si>
  <si>
    <t>ES</t>
  </si>
  <si>
    <t>GB</t>
  </si>
  <si>
    <t>HR</t>
  </si>
  <si>
    <t>HU</t>
  </si>
  <si>
    <t>LU</t>
  </si>
  <si>
    <t>PT</t>
  </si>
  <si>
    <t>RO</t>
  </si>
  <si>
    <t>HHN</t>
  </si>
  <si>
    <t>RU</t>
  </si>
  <si>
    <t>SK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</si>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</sst>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\ h:mm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46" fontId="1" fillId="0" borderId="0" xfId="0" applyNumberFormat="1" applyFont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ITORING/KP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ing"/>
      <sheetName val="DATA"/>
      <sheetName val="HHN KPI 07.2017"/>
      <sheetName val="HHN KPI 08.2017"/>
      <sheetName val="HHN KPI 09.2017"/>
      <sheetName val="HHN KPI 10.2017"/>
    </sheetNames>
    <sheetDataSet>
      <sheetData sheetId="0"/>
      <sheetData sheetId="1">
        <row r="1">
          <cell r="M1" t="str">
            <v>AT</v>
          </cell>
          <cell r="N1" t="str">
            <v>VIE</v>
          </cell>
          <cell r="R1">
            <v>42736</v>
          </cell>
        </row>
        <row r="2">
          <cell r="M2" t="str">
            <v>BE</v>
          </cell>
          <cell r="N2" t="str">
            <v>BRU</v>
          </cell>
          <cell r="R2">
            <v>42839</v>
          </cell>
        </row>
        <row r="3">
          <cell r="M3" t="str">
            <v>BG</v>
          </cell>
          <cell r="N3" t="str">
            <v>SOF</v>
          </cell>
          <cell r="R3">
            <v>42842</v>
          </cell>
        </row>
        <row r="4">
          <cell r="M4" t="str">
            <v>BR</v>
          </cell>
          <cell r="N4" t="str">
            <v>CWB</v>
          </cell>
          <cell r="R4">
            <v>42856</v>
          </cell>
        </row>
        <row r="5">
          <cell r="M5" t="str">
            <v>BY</v>
          </cell>
          <cell r="N5" t="str">
            <v>MSQ</v>
          </cell>
          <cell r="R5">
            <v>42880</v>
          </cell>
        </row>
        <row r="6">
          <cell r="M6" t="str">
            <v>CH</v>
          </cell>
          <cell r="N6" t="str">
            <v>ZRH</v>
          </cell>
          <cell r="R6">
            <v>42891</v>
          </cell>
        </row>
        <row r="7">
          <cell r="M7" t="str">
            <v>CZ</v>
          </cell>
          <cell r="N7" t="str">
            <v>PRG</v>
          </cell>
          <cell r="R7">
            <v>43011</v>
          </cell>
        </row>
        <row r="8">
          <cell r="M8" t="str">
            <v>DK</v>
          </cell>
          <cell r="N8" t="str">
            <v>CPH</v>
          </cell>
          <cell r="R8">
            <v>43094</v>
          </cell>
        </row>
        <row r="9">
          <cell r="M9" t="str">
            <v>DE</v>
          </cell>
          <cell r="N9" t="str">
            <v>FRA</v>
          </cell>
          <cell r="R9">
            <v>43095</v>
          </cell>
        </row>
        <row r="10">
          <cell r="M10" t="str">
            <v>EE</v>
          </cell>
          <cell r="N10" t="str">
            <v>TLL</v>
          </cell>
        </row>
        <row r="11">
          <cell r="M11" t="str">
            <v>ES</v>
          </cell>
          <cell r="N11" t="str">
            <v>MAD</v>
          </cell>
        </row>
        <row r="12">
          <cell r="M12" t="str">
            <v>FI</v>
          </cell>
          <cell r="N12" t="str">
            <v>HEL</v>
          </cell>
        </row>
        <row r="13">
          <cell r="M13" t="str">
            <v>FR</v>
          </cell>
          <cell r="N13" t="str">
            <v>CDG</v>
          </cell>
        </row>
        <row r="14">
          <cell r="M14" t="str">
            <v>GB</v>
          </cell>
          <cell r="N14" t="str">
            <v>LHR</v>
          </cell>
        </row>
        <row r="15">
          <cell r="M15" t="str">
            <v>HR</v>
          </cell>
          <cell r="N15" t="str">
            <v>ZAG</v>
          </cell>
        </row>
        <row r="16">
          <cell r="M16" t="str">
            <v>HU</v>
          </cell>
          <cell r="N16" t="str">
            <v>BUD</v>
          </cell>
        </row>
        <row r="17">
          <cell r="M17" t="str">
            <v>IE</v>
          </cell>
          <cell r="N17" t="str">
            <v>DUB</v>
          </cell>
        </row>
        <row r="18">
          <cell r="M18" t="str">
            <v>IL</v>
          </cell>
          <cell r="N18" t="str">
            <v>TLV</v>
          </cell>
        </row>
        <row r="19">
          <cell r="M19" t="str">
            <v>IT</v>
          </cell>
          <cell r="N19" t="str">
            <v>MXP</v>
          </cell>
        </row>
        <row r="20">
          <cell r="M20" t="str">
            <v>KZ</v>
          </cell>
          <cell r="N20" t="str">
            <v>TSE</v>
          </cell>
        </row>
        <row r="21">
          <cell r="M21" t="str">
            <v>LT</v>
          </cell>
          <cell r="N21" t="str">
            <v>VNO</v>
          </cell>
        </row>
        <row r="22">
          <cell r="M22" t="str">
            <v>LU</v>
          </cell>
          <cell r="N22" t="str">
            <v>LUX</v>
          </cell>
        </row>
        <row r="23">
          <cell r="M23" t="str">
            <v>LV</v>
          </cell>
          <cell r="N23" t="str">
            <v>RIX</v>
          </cell>
        </row>
        <row r="24">
          <cell r="M24" t="str">
            <v>NO</v>
          </cell>
          <cell r="N24" t="str">
            <v>OSL</v>
          </cell>
        </row>
        <row r="25">
          <cell r="M25" t="str">
            <v>NL</v>
          </cell>
          <cell r="N25" t="str">
            <v>AMS</v>
          </cell>
        </row>
        <row r="26">
          <cell r="M26" t="str">
            <v>PL</v>
          </cell>
          <cell r="N26" t="str">
            <v>WAW</v>
          </cell>
        </row>
        <row r="27">
          <cell r="M27" t="str">
            <v>PT</v>
          </cell>
          <cell r="N27" t="str">
            <v>LIS</v>
          </cell>
        </row>
        <row r="28">
          <cell r="M28" t="str">
            <v>RO</v>
          </cell>
          <cell r="N28" t="str">
            <v>BUH</v>
          </cell>
        </row>
        <row r="29">
          <cell r="M29" t="str">
            <v>RU</v>
          </cell>
          <cell r="N29" t="str">
            <v>MOW</v>
          </cell>
        </row>
        <row r="30">
          <cell r="M30" t="str">
            <v>SE</v>
          </cell>
          <cell r="N30" t="str">
            <v>STO</v>
          </cell>
        </row>
        <row r="31">
          <cell r="M31" t="str">
            <v>SK</v>
          </cell>
          <cell r="N31" t="str">
            <v>BTS</v>
          </cell>
        </row>
        <row r="32">
          <cell r="M32" t="str">
            <v>UA</v>
          </cell>
          <cell r="N32" t="str">
            <v>IEV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54DE-BB16-41FF-B41C-4AA3FFB45A2C}">
  <dimension ref="A1:R25"/>
  <sheetViews>
    <sheetView tabSelected="1" workbookViewId="0">
      <selection activeCell="O11" sqref="O11"/>
    </sheetView>
  </sheetViews>
  <sheetFormatPr defaultRowHeight="15" x14ac:dyDescent="0.25"/>
  <cols>
    <col min="2" max="2" width="11.28515625" customWidth="1"/>
    <col min="7" max="7" width="12.42578125" customWidth="1"/>
    <col min="11" max="11" width="14.7109375" customWidth="1"/>
    <col min="15" max="15" width="11.42578125" customWidth="1"/>
  </cols>
  <sheetData>
    <row r="1" spans="1:18" ht="15.75" thickBot="1" x14ac:dyDescent="0.3">
      <c r="A1" s="25" t="s">
        <v>15</v>
      </c>
      <c r="B1" s="25"/>
      <c r="C1" s="25"/>
      <c r="D1" s="25"/>
      <c r="E1" s="25"/>
      <c r="F1" s="25"/>
      <c r="G1" s="25"/>
      <c r="H1" s="26"/>
      <c r="I1" s="25"/>
      <c r="J1" s="25"/>
      <c r="K1" s="25"/>
      <c r="L1" s="25"/>
      <c r="M1" s="26" t="s">
        <v>16</v>
      </c>
      <c r="N1" s="25"/>
      <c r="O1" s="25"/>
      <c r="P1" s="25"/>
      <c r="Q1" s="26" t="s">
        <v>17</v>
      </c>
      <c r="R1" s="25"/>
    </row>
    <row r="2" spans="1:18" x14ac:dyDescent="0.25">
      <c r="A2" s="1" t="s">
        <v>0</v>
      </c>
      <c r="B2" s="2">
        <v>42917.77847222222</v>
      </c>
      <c r="C2" s="3">
        <v>42918.756944444445</v>
      </c>
      <c r="D2" s="3"/>
      <c r="E2" s="4">
        <f>(NETWORKDAYS.INTL(B2,C2,1,[1]DATA!$R$1:$R$9))*24</f>
        <v>0</v>
      </c>
      <c r="F2" s="1" t="s">
        <v>1</v>
      </c>
      <c r="G2" s="2">
        <v>42919.645833333336</v>
      </c>
      <c r="H2" s="4">
        <f>(NETWORKDAYS.INTL($C$2,G2,1,[1]DATA!$R$1:$R$9)+((HOUR(G2)/24)-1)+(MINUTE(G2)/1440))*24</f>
        <v>15.5</v>
      </c>
      <c r="I2" s="1" t="str">
        <f>IF(F2="DE","LAND","AIR")</f>
        <v>AIR</v>
      </c>
      <c r="J2" s="1" t="s">
        <v>0</v>
      </c>
      <c r="K2" s="2">
        <v>42919.708333333336</v>
      </c>
      <c r="L2" s="4">
        <f>(K2-G2)*24</f>
        <v>1.5</v>
      </c>
      <c r="M2" s="4">
        <f>H2+L2+$E$2</f>
        <v>17</v>
      </c>
      <c r="N2" s="1"/>
      <c r="O2" s="2"/>
      <c r="P2" s="4"/>
      <c r="Q2" s="4"/>
      <c r="R2" s="5"/>
    </row>
    <row r="3" spans="1:18" x14ac:dyDescent="0.25">
      <c r="A3" s="6"/>
      <c r="B3" s="7"/>
      <c r="C3" s="8"/>
      <c r="D3" s="8"/>
      <c r="E3" s="9"/>
      <c r="F3" s="6" t="s">
        <v>2</v>
      </c>
      <c r="G3" s="7">
        <v>42919.645833333336</v>
      </c>
      <c r="H3" s="9">
        <f>(NETWORKDAYS.INTL($C$2,G3,1,[1]DATA!$R$1:$R$9)+((HOUR(G3)/24)-1)+(MINUTE(G3)/1440))*24</f>
        <v>15.5</v>
      </c>
      <c r="I3" s="6" t="str">
        <f t="shared" ref="I3:I12" si="0">IF(F3="DE","LAND","AIR")</f>
        <v>AIR</v>
      </c>
      <c r="J3" s="7" t="s">
        <v>0</v>
      </c>
      <c r="K3" s="7">
        <v>42919.708333333336</v>
      </c>
      <c r="L3" s="9">
        <f>(K3-G3)*24</f>
        <v>1.5</v>
      </c>
      <c r="M3" s="9">
        <f>H3+L3+$E$2</f>
        <v>17</v>
      </c>
      <c r="N3" s="6"/>
      <c r="O3" s="7"/>
      <c r="P3" s="9"/>
      <c r="Q3" s="9"/>
      <c r="R3" s="10"/>
    </row>
    <row r="4" spans="1:18" x14ac:dyDescent="0.25">
      <c r="A4" s="6"/>
      <c r="B4" s="7"/>
      <c r="C4" s="8"/>
      <c r="D4" s="8"/>
      <c r="E4" s="9"/>
      <c r="F4" s="6" t="s">
        <v>3</v>
      </c>
      <c r="G4" s="7">
        <v>42919.645833333336</v>
      </c>
      <c r="H4" s="9">
        <f>(NETWORKDAYS.INTL($C$2,G4,1,[1]DATA!$R$1:$R$9)+((HOUR(G4)/24)-1)+(MINUTE(G4)/1440))*24</f>
        <v>15.5</v>
      </c>
      <c r="I4" s="6" t="str">
        <f t="shared" si="0"/>
        <v>LAND</v>
      </c>
      <c r="J4" s="11" t="s">
        <v>4</v>
      </c>
      <c r="K4" s="11"/>
      <c r="L4" s="11"/>
      <c r="M4" s="11"/>
      <c r="N4" s="6" t="str">
        <f>VLOOKUP(F4,[1]DATA!$M$1:$N$32,2,0)</f>
        <v>FRA</v>
      </c>
      <c r="O4" s="7">
        <v>42919.770833333336</v>
      </c>
      <c r="P4" s="9">
        <f>(O4-G4)*24</f>
        <v>3</v>
      </c>
      <c r="Q4" s="9">
        <f>(O4-$B$2)*24</f>
        <v>47.81666666676756</v>
      </c>
      <c r="R4" s="10"/>
    </row>
    <row r="5" spans="1:18" x14ac:dyDescent="0.25">
      <c r="A5" s="6"/>
      <c r="B5" s="7"/>
      <c r="C5" s="8"/>
      <c r="D5" s="8"/>
      <c r="E5" s="9"/>
      <c r="F5" s="12" t="s">
        <v>3</v>
      </c>
      <c r="G5" s="7">
        <v>42919.645833333336</v>
      </c>
      <c r="H5" s="9">
        <f>(NETWORKDAYS.INTL($C$2,G5,1,[1]DATA!$R$1:$R$9)+((HOUR(G5)/24)-1)+(MINUTE(G5)/1440))*24</f>
        <v>15.5</v>
      </c>
      <c r="I5" s="6" t="str">
        <f t="shared" si="0"/>
        <v>LAND</v>
      </c>
      <c r="J5" s="13" t="s">
        <v>4</v>
      </c>
      <c r="K5" s="11"/>
      <c r="L5" s="11"/>
      <c r="M5" s="11"/>
      <c r="N5" s="6" t="str">
        <f>VLOOKUP(F5,[1]DATA!$M$1:$N$32,2,0)</f>
        <v>FRA</v>
      </c>
      <c r="O5" s="7">
        <v>42919.770833333336</v>
      </c>
      <c r="P5" s="9">
        <f>(O5-G5)*24</f>
        <v>3</v>
      </c>
      <c r="Q5" s="9">
        <f>(O5-$B$2)*24</f>
        <v>47.81666666676756</v>
      </c>
      <c r="R5" s="10"/>
    </row>
    <row r="6" spans="1:18" x14ac:dyDescent="0.25">
      <c r="A6" s="6"/>
      <c r="B6" s="7"/>
      <c r="C6" s="8"/>
      <c r="D6" s="8"/>
      <c r="E6" s="9"/>
      <c r="F6" s="6" t="s">
        <v>5</v>
      </c>
      <c r="G6" s="7">
        <v>42919.645833333336</v>
      </c>
      <c r="H6" s="9">
        <f>(NETWORKDAYS.INTL($C$2,G6,1,[1]DATA!$R$1:$R$9)+((HOUR(G6)/24)-1)+(MINUTE(G6)/1440))*24</f>
        <v>15.5</v>
      </c>
      <c r="I6" s="6" t="str">
        <f t="shared" si="0"/>
        <v>AIR</v>
      </c>
      <c r="J6" s="7" t="s">
        <v>0</v>
      </c>
      <c r="K6" s="7">
        <v>42919.708333333336</v>
      </c>
      <c r="L6" s="9">
        <f>(K6-G6)*24</f>
        <v>1.5</v>
      </c>
      <c r="M6" s="9">
        <f>H6+L6+$E$2</f>
        <v>17</v>
      </c>
      <c r="N6" s="6"/>
      <c r="O6" s="7"/>
      <c r="P6" s="9"/>
      <c r="Q6" s="9"/>
      <c r="R6" s="10"/>
    </row>
    <row r="7" spans="1:18" x14ac:dyDescent="0.25">
      <c r="A7" s="6"/>
      <c r="B7" s="7"/>
      <c r="C7" s="8"/>
      <c r="D7" s="8"/>
      <c r="E7" s="9"/>
      <c r="F7" s="6" t="s">
        <v>6</v>
      </c>
      <c r="G7" s="7">
        <v>42919.645833333336</v>
      </c>
      <c r="H7" s="9">
        <f>(NETWORKDAYS.INTL($C$2,G7,1,[1]DATA!$R$1:$R$9)+((HOUR(G7)/24)-1)+(MINUTE(G7)/1440))*24</f>
        <v>15.5</v>
      </c>
      <c r="I7" s="6" t="str">
        <f t="shared" si="0"/>
        <v>AIR</v>
      </c>
      <c r="J7" s="6" t="s">
        <v>0</v>
      </c>
      <c r="K7" s="7">
        <v>42919.708333333336</v>
      </c>
      <c r="L7" s="9">
        <f>(K7-G7)*24</f>
        <v>1.5</v>
      </c>
      <c r="M7" s="9">
        <f>H7+L7+$E$2</f>
        <v>17</v>
      </c>
      <c r="N7" s="6"/>
      <c r="O7" s="7"/>
      <c r="P7" s="9"/>
      <c r="Q7" s="9"/>
      <c r="R7" s="10"/>
    </row>
    <row r="8" spans="1:18" x14ac:dyDescent="0.25">
      <c r="A8" s="6"/>
      <c r="B8" s="7"/>
      <c r="C8" s="8"/>
      <c r="D8" s="8"/>
      <c r="E8" s="9"/>
      <c r="F8" s="6" t="s">
        <v>7</v>
      </c>
      <c r="G8" s="7">
        <v>42919.645833333336</v>
      </c>
      <c r="H8" s="9">
        <f>(NETWORKDAYS.INTL($C$2,G8,1,[1]DATA!$R$1:$R$9)+((HOUR(G8)/24)-1)+(MINUTE(G8)/1440))*24</f>
        <v>15.5</v>
      </c>
      <c r="I8" s="6" t="str">
        <f t="shared" si="0"/>
        <v>AIR</v>
      </c>
      <c r="J8" s="7" t="s">
        <v>0</v>
      </c>
      <c r="K8" s="7">
        <v>42919.708333333336</v>
      </c>
      <c r="L8" s="9">
        <f>(K8-G8)*24</f>
        <v>1.5</v>
      </c>
      <c r="M8" s="9">
        <f>H8+L8+$E$2</f>
        <v>17</v>
      </c>
      <c r="N8" s="6"/>
      <c r="O8" s="7"/>
      <c r="P8" s="9"/>
      <c r="Q8" s="9"/>
      <c r="R8" s="10"/>
    </row>
    <row r="9" spans="1:18" x14ac:dyDescent="0.25">
      <c r="A9" s="6"/>
      <c r="B9" s="7"/>
      <c r="C9" s="8"/>
      <c r="D9" s="8"/>
      <c r="E9" s="9"/>
      <c r="F9" s="6" t="s">
        <v>8</v>
      </c>
      <c r="G9" s="7">
        <v>42919.645833333336</v>
      </c>
      <c r="H9" s="9">
        <f>(NETWORKDAYS.INTL($C$2,G9,1,[1]DATA!$R$1:$R$9)+((HOUR(G9)/24)-1)+(MINUTE(G9)/1440))*24</f>
        <v>15.5</v>
      </c>
      <c r="I9" s="6" t="str">
        <f t="shared" si="0"/>
        <v>AIR</v>
      </c>
      <c r="J9" s="6" t="s">
        <v>0</v>
      </c>
      <c r="K9" s="7">
        <v>42919.708333333336</v>
      </c>
      <c r="L9" s="9">
        <f>(K9-G9)*24</f>
        <v>1.5</v>
      </c>
      <c r="M9" s="9">
        <f>H9+L9+$E$2</f>
        <v>17</v>
      </c>
      <c r="N9" s="6"/>
      <c r="O9" s="7"/>
      <c r="P9" s="9"/>
      <c r="Q9" s="9"/>
      <c r="R9" s="10"/>
    </row>
    <row r="10" spans="1:18" x14ac:dyDescent="0.25">
      <c r="A10" s="6"/>
      <c r="B10" s="7"/>
      <c r="C10" s="8"/>
      <c r="D10" s="8"/>
      <c r="E10" s="9"/>
      <c r="F10" s="6" t="s">
        <v>9</v>
      </c>
      <c r="G10" s="7">
        <v>42919.645833333336</v>
      </c>
      <c r="H10" s="9">
        <f>(NETWORKDAYS.INTL($C$2,G10,1,[1]DATA!$R$1:$R$9)+((HOUR(G10)/24)-1)+(MINUTE(G10)/1440))*24</f>
        <v>15.5</v>
      </c>
      <c r="I10" s="6" t="str">
        <f t="shared" si="0"/>
        <v>AIR</v>
      </c>
      <c r="J10" s="7" t="s">
        <v>0</v>
      </c>
      <c r="K10" s="7">
        <v>42919.708333333336</v>
      </c>
      <c r="L10" s="9">
        <f>(K10-G10)*24</f>
        <v>1.5</v>
      </c>
      <c r="M10" s="9">
        <f>H10+L10+$E$2</f>
        <v>17</v>
      </c>
      <c r="N10" s="6"/>
      <c r="O10" s="7"/>
      <c r="P10" s="9"/>
      <c r="Q10" s="9"/>
      <c r="R10" s="10"/>
    </row>
    <row r="11" spans="1:18" x14ac:dyDescent="0.25">
      <c r="A11" s="6"/>
      <c r="B11" s="7"/>
      <c r="C11" s="8"/>
      <c r="D11" s="8"/>
      <c r="E11" s="9"/>
      <c r="F11" s="6" t="s">
        <v>10</v>
      </c>
      <c r="G11" s="7">
        <v>42919.645833333336</v>
      </c>
      <c r="H11" s="9">
        <f>(NETWORKDAYS.INTL($C$2,G11,1,[1]DATA!$R$1:$R$9)+((HOUR(G11)/24)-1)+(MINUTE(G11)/1440))*24</f>
        <v>15.5</v>
      </c>
      <c r="I11" s="6" t="str">
        <f t="shared" si="0"/>
        <v>AIR</v>
      </c>
      <c r="J11" s="6" t="s">
        <v>0</v>
      </c>
      <c r="K11" s="7">
        <v>42919.708333333336</v>
      </c>
      <c r="L11" s="9">
        <f>(K11-G11)*24</f>
        <v>1.5</v>
      </c>
      <c r="M11" s="9">
        <f>H11+L11+$E$2</f>
        <v>17</v>
      </c>
      <c r="N11" s="6"/>
      <c r="O11" s="7"/>
      <c r="P11" s="9"/>
      <c r="Q11" s="9"/>
      <c r="R11" s="10"/>
    </row>
    <row r="12" spans="1:18" ht="15.75" thickBot="1" x14ac:dyDescent="0.3">
      <c r="A12" s="14"/>
      <c r="B12" s="15"/>
      <c r="C12" s="16"/>
      <c r="D12" s="16"/>
      <c r="E12" s="17"/>
      <c r="F12" s="14" t="s">
        <v>11</v>
      </c>
      <c r="G12" s="15">
        <v>42919.645833333336</v>
      </c>
      <c r="H12" s="9">
        <f>(NETWORKDAYS.INTL($C$2,G12,1,[1]DATA!$R$1:$R$9)+((HOUR(G12)/24)-1)+(MINUTE(G12)/1440))*24</f>
        <v>15.5</v>
      </c>
      <c r="I12" s="6" t="str">
        <f t="shared" si="0"/>
        <v>AIR</v>
      </c>
      <c r="J12" s="7" t="s">
        <v>0</v>
      </c>
      <c r="K12" s="7">
        <v>42919.708333333336</v>
      </c>
      <c r="L12" s="9">
        <f>(K12-G12)*24</f>
        <v>1.5</v>
      </c>
      <c r="M12" s="9">
        <f>H12+L12+$E$2</f>
        <v>17</v>
      </c>
      <c r="N12" s="14"/>
      <c r="O12" s="15"/>
      <c r="P12" s="17"/>
      <c r="Q12" s="17"/>
      <c r="R12" s="18"/>
    </row>
    <row r="13" spans="1:18" x14ac:dyDescent="0.25">
      <c r="A13" s="1" t="s">
        <v>12</v>
      </c>
      <c r="B13" s="2">
        <v>42917.853472222225</v>
      </c>
      <c r="C13" s="3">
        <v>42917.924305555556</v>
      </c>
      <c r="D13" s="3"/>
      <c r="E13" s="4">
        <f>(NETWORKDAYS.INTL(B13,C13,1,[1]DATA!$R$1:$R$9))*24</f>
        <v>0</v>
      </c>
      <c r="F13" s="1" t="s">
        <v>13</v>
      </c>
      <c r="G13" s="2">
        <v>42919.770833333336</v>
      </c>
      <c r="H13" s="19" t="s">
        <v>4</v>
      </c>
      <c r="I13" s="19"/>
      <c r="J13" s="19"/>
      <c r="K13" s="19"/>
      <c r="L13" s="19"/>
      <c r="M13" s="19"/>
      <c r="N13" s="1"/>
      <c r="O13" s="2"/>
      <c r="P13" s="4"/>
      <c r="Q13" s="4"/>
      <c r="R13" s="5"/>
    </row>
    <row r="14" spans="1:18" ht="15" customHeight="1" thickBot="1" x14ac:dyDescent="0.3">
      <c r="A14" s="14"/>
      <c r="B14" s="15"/>
      <c r="C14" s="16"/>
      <c r="D14" s="16"/>
      <c r="E14" s="17"/>
      <c r="F14" s="14" t="s">
        <v>13</v>
      </c>
      <c r="G14" s="15">
        <v>42919.770833333336</v>
      </c>
      <c r="H14" s="21" t="s">
        <v>4</v>
      </c>
      <c r="I14" s="21"/>
      <c r="J14" s="21"/>
      <c r="K14" s="21"/>
      <c r="L14" s="21"/>
      <c r="M14" s="21"/>
      <c r="N14" s="14"/>
      <c r="O14" s="15"/>
      <c r="P14" s="17"/>
      <c r="Q14" s="17"/>
      <c r="R14" s="18"/>
    </row>
    <row r="15" spans="1:18" ht="15" customHeight="1" x14ac:dyDescent="0.25">
      <c r="A15" s="6" t="s">
        <v>12</v>
      </c>
      <c r="B15" s="7">
        <v>42917.854166666664</v>
      </c>
      <c r="C15" s="3">
        <v>42917.924305555556</v>
      </c>
      <c r="D15" s="3"/>
      <c r="E15" s="9">
        <f>(NETWORKDAYS.INTL(B15,C15,1,[1]DATA!$R$1:$R$9))*24</f>
        <v>0</v>
      </c>
      <c r="F15" s="6" t="s">
        <v>13</v>
      </c>
      <c r="G15" s="7">
        <v>42919.770833333336</v>
      </c>
      <c r="H15" s="22" t="s">
        <v>4</v>
      </c>
      <c r="I15" s="22"/>
      <c r="J15" s="22"/>
      <c r="K15" s="22"/>
      <c r="L15" s="22"/>
      <c r="M15" s="22"/>
      <c r="N15" s="6"/>
      <c r="O15" s="7"/>
      <c r="P15" s="9"/>
      <c r="Q15" s="9"/>
      <c r="R15" s="10"/>
    </row>
    <row r="16" spans="1:18" ht="15.75" thickBot="1" x14ac:dyDescent="0.3">
      <c r="A16" s="14"/>
      <c r="B16" s="15"/>
      <c r="C16" s="16"/>
      <c r="D16" s="16"/>
      <c r="E16" s="17"/>
      <c r="F16" s="14" t="s">
        <v>13</v>
      </c>
      <c r="G16" s="15">
        <v>42919.770833333336</v>
      </c>
      <c r="H16" s="21" t="s">
        <v>4</v>
      </c>
      <c r="I16" s="21"/>
      <c r="J16" s="21"/>
      <c r="K16" s="21"/>
      <c r="L16" s="21"/>
      <c r="M16" s="21"/>
      <c r="N16" s="14"/>
      <c r="O16" s="15"/>
      <c r="P16" s="17"/>
      <c r="Q16" s="17"/>
      <c r="R16" s="18"/>
    </row>
    <row r="17" spans="1:18" x14ac:dyDescent="0.25">
      <c r="A17" s="6" t="s">
        <v>12</v>
      </c>
      <c r="B17" s="7">
        <v>42918.253472222219</v>
      </c>
      <c r="C17" s="3">
        <v>42918.743055555555</v>
      </c>
      <c r="D17" s="3"/>
      <c r="E17" s="9">
        <f>(NETWORKDAYS.INTL(B17,C17,1,[1]DATA!$R$1:$R$9))*24</f>
        <v>0</v>
      </c>
      <c r="F17" s="6" t="s">
        <v>13</v>
      </c>
      <c r="G17" s="7">
        <v>42919.770833333336</v>
      </c>
      <c r="H17" s="22" t="s">
        <v>4</v>
      </c>
      <c r="I17" s="22"/>
      <c r="J17" s="22"/>
      <c r="K17" s="22"/>
      <c r="L17" s="22"/>
      <c r="M17" s="22"/>
      <c r="N17" s="6"/>
      <c r="O17" s="7"/>
      <c r="P17" s="9"/>
      <c r="Q17" s="9"/>
      <c r="R17" s="10"/>
    </row>
    <row r="18" spans="1:18" ht="15.75" thickBot="1" x14ac:dyDescent="0.3">
      <c r="A18" s="14"/>
      <c r="B18" s="15"/>
      <c r="C18" s="16"/>
      <c r="D18" s="16"/>
      <c r="E18" s="17"/>
      <c r="F18" s="20" t="s">
        <v>13</v>
      </c>
      <c r="G18" s="15">
        <v>42919.770833333336</v>
      </c>
      <c r="H18" s="21" t="s">
        <v>4</v>
      </c>
      <c r="I18" s="21"/>
      <c r="J18" s="21"/>
      <c r="K18" s="21"/>
      <c r="L18" s="21"/>
      <c r="M18" s="21"/>
      <c r="N18" s="14"/>
      <c r="O18" s="15"/>
      <c r="P18" s="17"/>
      <c r="Q18" s="17"/>
      <c r="R18" s="18"/>
    </row>
    <row r="19" spans="1:18" x14ac:dyDescent="0.25">
      <c r="A19" s="1" t="s">
        <v>0</v>
      </c>
      <c r="B19" s="2">
        <v>42918.878472222219</v>
      </c>
      <c r="C19" s="3">
        <v>42920.333333333336</v>
      </c>
      <c r="D19" s="3"/>
      <c r="E19" s="4">
        <f>(NETWORKDAYS.INTL(B19,C19,1,[1]DATA!$R$1:$R$9)+((HOUR(C19)/24)-1)+(MINUTE(C19)/1440))*24</f>
        <v>32</v>
      </c>
      <c r="F19" s="1" t="s">
        <v>8</v>
      </c>
      <c r="G19" s="2">
        <v>42921.402777777781</v>
      </c>
      <c r="H19" s="4">
        <f>(G19-$C$19)*24</f>
        <v>25.666666666686069</v>
      </c>
      <c r="I19" s="1" t="str">
        <f>IF(F19="DE","LAND","AIR")</f>
        <v>AIR</v>
      </c>
      <c r="J19" s="1" t="s">
        <v>0</v>
      </c>
      <c r="K19" s="2">
        <v>42921.53125</v>
      </c>
      <c r="L19" s="4">
        <f>(K19-G19)*24</f>
        <v>3.0833333332557231</v>
      </c>
      <c r="M19" s="4">
        <f>H19+L19+$E$19</f>
        <v>60.749999999941792</v>
      </c>
      <c r="N19" s="1"/>
      <c r="O19" s="2"/>
      <c r="P19" s="4"/>
      <c r="Q19" s="4"/>
      <c r="R19" s="5"/>
    </row>
    <row r="20" spans="1:18" x14ac:dyDescent="0.25">
      <c r="A20" s="6"/>
      <c r="B20" s="7"/>
      <c r="C20" s="8"/>
      <c r="D20" s="8"/>
      <c r="E20" s="9"/>
      <c r="F20" s="6" t="s">
        <v>13</v>
      </c>
      <c r="G20" s="7">
        <v>42921.104166666664</v>
      </c>
      <c r="H20" s="22" t="s">
        <v>4</v>
      </c>
      <c r="I20" s="22"/>
      <c r="J20" s="22"/>
      <c r="K20" s="22"/>
      <c r="L20" s="22"/>
      <c r="M20" s="22"/>
      <c r="N20" s="6"/>
      <c r="O20" s="7"/>
      <c r="P20" s="23"/>
      <c r="Q20" s="9"/>
      <c r="R20" s="10"/>
    </row>
    <row r="21" spans="1:18" ht="15.75" thickBot="1" x14ac:dyDescent="0.3">
      <c r="A21" s="14"/>
      <c r="B21" s="15"/>
      <c r="C21" s="16"/>
      <c r="D21" s="16"/>
      <c r="E21" s="17"/>
      <c r="F21" s="14" t="s">
        <v>14</v>
      </c>
      <c r="G21" s="15">
        <v>42921.402777777781</v>
      </c>
      <c r="H21" s="17">
        <f>(G21-$C$19)*24</f>
        <v>25.666666666686069</v>
      </c>
      <c r="I21" s="14" t="str">
        <f>IF(F21="DE","LAND","AIR")</f>
        <v>AIR</v>
      </c>
      <c r="J21" s="14" t="s">
        <v>0</v>
      </c>
      <c r="K21" s="15">
        <v>42921.53125</v>
      </c>
      <c r="L21" s="17">
        <f>(K21-G21)*24</f>
        <v>3.0833333332557231</v>
      </c>
      <c r="M21" s="17">
        <f>H21+L21+$E$19</f>
        <v>60.749999999941792</v>
      </c>
      <c r="N21" s="14"/>
      <c r="O21" s="15"/>
      <c r="P21" s="17"/>
      <c r="Q21" s="17"/>
      <c r="R21" s="18"/>
    </row>
    <row r="25" spans="1:18" x14ac:dyDescent="0.25">
      <c r="M25" s="24"/>
    </row>
  </sheetData>
  <mergeCells count="29">
    <mergeCell ref="H14:M14"/>
    <mergeCell ref="C14:D14"/>
    <mergeCell ref="H18:M18"/>
    <mergeCell ref="C18:D18"/>
    <mergeCell ref="C19:D19"/>
    <mergeCell ref="C20:D20"/>
    <mergeCell ref="H20:M20"/>
    <mergeCell ref="C21:D21"/>
    <mergeCell ref="H15:M15"/>
    <mergeCell ref="C15:D15"/>
    <mergeCell ref="C16:D16"/>
    <mergeCell ref="H16:M16"/>
    <mergeCell ref="C17:D17"/>
    <mergeCell ref="H17:M17"/>
    <mergeCell ref="C12:D12"/>
    <mergeCell ref="C13:D13"/>
    <mergeCell ref="H13:M13"/>
    <mergeCell ref="C6:D6"/>
    <mergeCell ref="C7:D7"/>
    <mergeCell ref="C8:D8"/>
    <mergeCell ref="C9:D9"/>
    <mergeCell ref="C10:D10"/>
    <mergeCell ref="C11:D11"/>
    <mergeCell ref="C2:D2"/>
    <mergeCell ref="C3:D3"/>
    <mergeCell ref="C4:D4"/>
    <mergeCell ref="J4:M4"/>
    <mergeCell ref="C5:D5"/>
    <mergeCell ref="J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2017-10-25T12:07:18Z</dcterms:modified>
</cp:coreProperties>
</file>