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470" activeTab="0"/>
  </bookViews>
  <sheets>
    <sheet name="Картофель 25 га 2017 год" sheetId="1" r:id="rId1"/>
  </sheets>
  <definedNames>
    <definedName name="_xlnm.Print_Area" localSheetId="0">'Картофель 25 га 2017 год'!$A$1:$I$59</definedName>
  </definedNames>
  <calcPr fullCalcOnLoad="1"/>
</workbook>
</file>

<file path=xl/sharedStrings.xml><?xml version="1.0" encoding="utf-8"?>
<sst xmlns="http://schemas.openxmlformats.org/spreadsheetml/2006/main" count="117" uniqueCount="75">
  <si>
    <t>Наименование семян</t>
  </si>
  <si>
    <t>ед. изм.</t>
  </si>
  <si>
    <t>Необходимое количество на 1 га</t>
  </si>
  <si>
    <t>Количество гектар</t>
  </si>
  <si>
    <t>Общее количество</t>
  </si>
  <si>
    <t>Цена за ед. изм.</t>
  </si>
  <si>
    <t>Всего расходы на семена</t>
  </si>
  <si>
    <t>Виды работ</t>
  </si>
  <si>
    <t>Расходы на  удобрения</t>
  </si>
  <si>
    <t>Всего прочие расходы</t>
  </si>
  <si>
    <t>Прочие расходы</t>
  </si>
  <si>
    <t>Ручные работы</t>
  </si>
  <si>
    <t>Боронование</t>
  </si>
  <si>
    <t>Посев</t>
  </si>
  <si>
    <t>Всего расходы</t>
  </si>
  <si>
    <t>Всего расходы на 1 га</t>
  </si>
  <si>
    <t>Расходы на семена</t>
  </si>
  <si>
    <t>Наименование удобрений</t>
  </si>
  <si>
    <t>Площадь посева Га</t>
  </si>
  <si>
    <t>килограмм</t>
  </si>
  <si>
    <t>Количество обрабатываний</t>
  </si>
  <si>
    <t>Всего расходы на удобрения</t>
  </si>
  <si>
    <t>Сумма (тенге)</t>
  </si>
  <si>
    <t>Итого (тенге)</t>
  </si>
  <si>
    <t>Услуги КХ "ЕР-АМАН"</t>
  </si>
  <si>
    <t>Всего стоимость услуги</t>
  </si>
  <si>
    <t>Выполняется</t>
  </si>
  <si>
    <t>работником</t>
  </si>
  <si>
    <t>Общее кол-во тех./чел.</t>
  </si>
  <si>
    <t>Расходы на обработку земли</t>
  </si>
  <si>
    <t xml:space="preserve"> Количество техники</t>
  </si>
  <si>
    <t>Общее количество техн.</t>
  </si>
  <si>
    <t>Грабли</t>
  </si>
  <si>
    <t>Культивация</t>
  </si>
  <si>
    <t>Копалка</t>
  </si>
  <si>
    <t>Всего расходы на обработку земли</t>
  </si>
  <si>
    <t>Прополка</t>
  </si>
  <si>
    <t>Оплата труда</t>
  </si>
  <si>
    <t>Вода</t>
  </si>
  <si>
    <t>Расчет бюджета по выращиванию картофеля</t>
  </si>
  <si>
    <t>Аммофос</t>
  </si>
  <si>
    <t>Амиачная селитра</t>
  </si>
  <si>
    <t>Расходы на  средства защиты растений</t>
  </si>
  <si>
    <t>гербициды (Титус)</t>
  </si>
  <si>
    <t>инсектициды (Актара 25 WS)</t>
  </si>
  <si>
    <t>Всего расходы на средства защиты растений</t>
  </si>
  <si>
    <t>Затраты на воду</t>
  </si>
  <si>
    <t>Единица измерения</t>
  </si>
  <si>
    <t>куб/м</t>
  </si>
  <si>
    <t>Электроэнергия</t>
  </si>
  <si>
    <t>кВт</t>
  </si>
  <si>
    <t>Цена за ед.изм.</t>
  </si>
  <si>
    <t>Всего расходы на воду</t>
  </si>
  <si>
    <t>Затраты на электроэнергию</t>
  </si>
  <si>
    <t>Всего расходы за электроэнергию</t>
  </si>
  <si>
    <t>Наименование средств защиты растений</t>
  </si>
  <si>
    <t>Заработная плата персонала</t>
  </si>
  <si>
    <t>Бригадир</t>
  </si>
  <si>
    <t>Снабженец</t>
  </si>
  <si>
    <t>Количество персонала</t>
  </si>
  <si>
    <t>Оплата труда за 1 месяц</t>
  </si>
  <si>
    <t>Кол-во месяцев</t>
  </si>
  <si>
    <t>Затраты на аренду земельного участка</t>
  </si>
  <si>
    <t>Земельный участкок</t>
  </si>
  <si>
    <t>Га</t>
  </si>
  <si>
    <t>Размер участка в Га</t>
  </si>
  <si>
    <t>Количество зем.участков</t>
  </si>
  <si>
    <t>Общее количество Га</t>
  </si>
  <si>
    <t>сорт средне-ранний "Бриз-1 Репродукция"</t>
  </si>
  <si>
    <t>Общий итог</t>
  </si>
  <si>
    <t>Всего расходы на аренду земельного участка</t>
  </si>
  <si>
    <t>Наименование</t>
  </si>
  <si>
    <t>НПК 15.15.15</t>
  </si>
  <si>
    <t>Стоимость работ за 1 га</t>
  </si>
  <si>
    <t>Агроном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</si>
</sst>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vertical="center" wrapText="1" shrinkToFit="1"/>
    </xf>
    <xf numFmtId="1" fontId="5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0" xfId="0" applyFont="1" applyFill="1" applyBorder="1" applyAlignment="1">
      <alignment wrapText="1" shrinkToFi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 shrinkToFi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7" fillId="32" borderId="15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" fontId="7" fillId="32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7" fillId="10" borderId="0" xfId="0" applyFont="1" applyFill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 shrinkToFi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/>
    </xf>
    <xf numFmtId="3" fontId="7" fillId="32" borderId="19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6" fillId="0" borderId="15" xfId="0" applyNumberFormat="1" applyFont="1" applyFill="1" applyBorder="1" applyAlignment="1">
      <alignment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6" fillId="0" borderId="15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right" vertical="center" wrapText="1" shrinkToFit="1"/>
    </xf>
    <xf numFmtId="0" fontId="7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7" fillId="10" borderId="21" xfId="0" applyFont="1" applyFill="1" applyBorder="1" applyAlignment="1">
      <alignment horizontal="center" vertical="center" wrapText="1" shrinkToFit="1"/>
    </xf>
    <xf numFmtId="0" fontId="7" fillId="10" borderId="22" xfId="0" applyFont="1" applyFill="1" applyBorder="1" applyAlignment="1">
      <alignment horizontal="center" vertical="center" wrapText="1" shrinkToFit="1"/>
    </xf>
    <xf numFmtId="0" fontId="7" fillId="10" borderId="15" xfId="0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32" borderId="21" xfId="0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right" vertical="center" wrapText="1"/>
    </xf>
    <xf numFmtId="0" fontId="6" fillId="32" borderId="21" xfId="0" applyFont="1" applyFill="1" applyBorder="1" applyAlignment="1">
      <alignment horizontal="right" vertical="center" wrapText="1"/>
    </xf>
    <xf numFmtId="0" fontId="6" fillId="32" borderId="22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49" zoomScaleSheetLayoutView="49" zoomScalePageLayoutView="0" workbookViewId="0" topLeftCell="A1">
      <selection activeCell="A1" sqref="A1:B1"/>
    </sheetView>
  </sheetViews>
  <sheetFormatPr defaultColWidth="9.140625" defaultRowHeight="15"/>
  <cols>
    <col min="1" max="1" width="81.7109375" style="1" customWidth="1"/>
    <col min="2" max="2" width="45.28125" style="0" customWidth="1"/>
    <col min="3" max="3" width="54.57421875" style="0" customWidth="1"/>
    <col min="4" max="4" width="36.00390625" style="0" customWidth="1"/>
    <col min="5" max="5" width="40.57421875" style="0" customWidth="1"/>
    <col min="6" max="6" width="41.57421875" style="0" customWidth="1"/>
    <col min="7" max="7" width="39.421875" style="0" customWidth="1"/>
    <col min="8" max="8" width="11.57421875" style="0" customWidth="1"/>
    <col min="9" max="9" width="29.421875" style="65" customWidth="1"/>
    <col min="10" max="10" width="21.140625" style="0" customWidth="1"/>
    <col min="11" max="11" width="21.00390625" style="0" customWidth="1"/>
    <col min="12" max="12" width="21.421875" style="0" customWidth="1"/>
    <col min="13" max="13" width="21.57421875" style="0" customWidth="1"/>
    <col min="14" max="14" width="25.7109375" style="0" customWidth="1"/>
    <col min="15" max="15" width="44.28125" style="0" customWidth="1"/>
  </cols>
  <sheetData>
    <row r="1" spans="1:13" s="2" customFormat="1" ht="30" customHeight="1">
      <c r="A1" s="70"/>
      <c r="B1" s="71"/>
      <c r="C1" s="5"/>
      <c r="D1" s="5"/>
      <c r="E1" s="5"/>
      <c r="F1" s="5"/>
      <c r="G1" s="5"/>
      <c r="H1" s="5"/>
      <c r="I1" s="57"/>
      <c r="J1" s="5"/>
      <c r="K1" s="5"/>
      <c r="L1" s="5"/>
      <c r="M1" s="5"/>
    </row>
    <row r="2" spans="1:13" s="2" customFormat="1" ht="30" customHeight="1" thickBot="1">
      <c r="A2" s="6"/>
      <c r="B2" s="7"/>
      <c r="C2" s="5"/>
      <c r="D2" s="5"/>
      <c r="E2" s="5"/>
      <c r="F2" s="5"/>
      <c r="G2" s="5"/>
      <c r="H2" s="5"/>
      <c r="I2" s="57"/>
      <c r="J2" s="5"/>
      <c r="K2" s="5"/>
      <c r="L2" s="5"/>
      <c r="M2" s="5"/>
    </row>
    <row r="3" spans="1:13" s="2" customFormat="1" ht="30" customHeight="1">
      <c r="A3" s="8" t="s">
        <v>39</v>
      </c>
      <c r="B3" s="9"/>
      <c r="C3" s="7"/>
      <c r="D3" s="5"/>
      <c r="E3" s="5"/>
      <c r="F3" s="5"/>
      <c r="G3" s="5"/>
      <c r="H3" s="5"/>
      <c r="I3" s="57"/>
      <c r="J3" s="5"/>
      <c r="K3" s="5"/>
      <c r="L3" s="5"/>
      <c r="M3" s="5"/>
    </row>
    <row r="4" spans="1:13" s="2" customFormat="1" ht="30" customHeight="1" thickBot="1">
      <c r="A4" s="10" t="s">
        <v>18</v>
      </c>
      <c r="B4" s="11">
        <v>28.5</v>
      </c>
      <c r="C4" s="5"/>
      <c r="D4" s="5"/>
      <c r="E4" s="5"/>
      <c r="F4" s="12"/>
      <c r="G4" s="13"/>
      <c r="H4" s="13"/>
      <c r="I4" s="57"/>
      <c r="J4" s="5"/>
      <c r="K4" s="5"/>
      <c r="L4" s="5"/>
      <c r="M4" s="5"/>
    </row>
    <row r="5" spans="1:13" s="2" customFormat="1" ht="30" customHeight="1">
      <c r="A5" s="14"/>
      <c r="B5" s="15"/>
      <c r="C5" s="5"/>
      <c r="D5" s="5"/>
      <c r="E5" s="5"/>
      <c r="F5" s="12"/>
      <c r="G5" s="13"/>
      <c r="H5" s="13"/>
      <c r="I5" s="57"/>
      <c r="J5" s="5"/>
      <c r="K5" s="5"/>
      <c r="L5" s="5"/>
      <c r="M5" s="5"/>
    </row>
    <row r="6" spans="1:9" s="3" customFormat="1" ht="30" customHeight="1">
      <c r="A6" s="72" t="s">
        <v>16</v>
      </c>
      <c r="B6" s="73"/>
      <c r="C6" s="73"/>
      <c r="D6" s="73"/>
      <c r="E6" s="73"/>
      <c r="F6" s="73"/>
      <c r="G6" s="74"/>
      <c r="H6" s="16"/>
      <c r="I6" s="52"/>
    </row>
    <row r="7" spans="1:9" s="3" customFormat="1" ht="30" customHeight="1">
      <c r="A7" s="17" t="s">
        <v>0</v>
      </c>
      <c r="B7" s="18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23</v>
      </c>
      <c r="H7" s="20"/>
      <c r="I7" s="52" t="s">
        <v>69</v>
      </c>
    </row>
    <row r="8" spans="1:9" s="3" customFormat="1" ht="30" customHeight="1">
      <c r="A8" s="21" t="s">
        <v>68</v>
      </c>
      <c r="B8" s="22" t="s">
        <v>19</v>
      </c>
      <c r="C8" s="23">
        <v>2720</v>
      </c>
      <c r="D8" s="67">
        <f>$B$4</f>
        <v>28.5</v>
      </c>
      <c r="E8" s="24">
        <f>C8*D8</f>
        <v>77520</v>
      </c>
      <c r="F8" s="32">
        <v>102.57</v>
      </c>
      <c r="G8" s="26">
        <f>E8*F8</f>
        <v>7951226.399999999</v>
      </c>
      <c r="H8" s="27"/>
      <c r="I8" s="58"/>
    </row>
    <row r="9" spans="1:9" s="3" customFormat="1" ht="30" customHeight="1">
      <c r="A9" s="75" t="s">
        <v>6</v>
      </c>
      <c r="B9" s="80"/>
      <c r="C9" s="80"/>
      <c r="D9" s="80"/>
      <c r="E9" s="80"/>
      <c r="F9" s="81"/>
      <c r="G9" s="28">
        <f>SUM(G8)</f>
        <v>7951226.399999999</v>
      </c>
      <c r="H9" s="27"/>
      <c r="I9" s="56">
        <v>7951226</v>
      </c>
    </row>
    <row r="10" spans="1:9" s="3" customFormat="1" ht="30" customHeight="1">
      <c r="A10" s="84" t="s">
        <v>8</v>
      </c>
      <c r="B10" s="85"/>
      <c r="C10" s="85"/>
      <c r="D10" s="85"/>
      <c r="E10" s="85"/>
      <c r="F10" s="85"/>
      <c r="G10" s="85"/>
      <c r="H10" s="29"/>
      <c r="I10" s="59"/>
    </row>
    <row r="11" spans="1:9" s="3" customFormat="1" ht="30" customHeight="1">
      <c r="A11" s="17" t="s">
        <v>17</v>
      </c>
      <c r="B11" s="18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19" t="s">
        <v>23</v>
      </c>
      <c r="H11" s="20"/>
      <c r="I11" s="59"/>
    </row>
    <row r="12" spans="1:9" s="3" customFormat="1" ht="30" customHeight="1">
      <c r="A12" s="21" t="s">
        <v>40</v>
      </c>
      <c r="B12" s="30" t="s">
        <v>19</v>
      </c>
      <c r="C12" s="31">
        <v>230</v>
      </c>
      <c r="D12" s="31">
        <f>$B$4</f>
        <v>28.5</v>
      </c>
      <c r="E12" s="31">
        <f>C12*D12</f>
        <v>6555</v>
      </c>
      <c r="F12" s="31">
        <v>85</v>
      </c>
      <c r="G12" s="26">
        <f>E12*F12</f>
        <v>557175</v>
      </c>
      <c r="H12" s="20"/>
      <c r="I12" s="59"/>
    </row>
    <row r="13" spans="1:9" s="3" customFormat="1" ht="30" customHeight="1">
      <c r="A13" s="21" t="s">
        <v>41</v>
      </c>
      <c r="B13" s="32" t="s">
        <v>19</v>
      </c>
      <c r="C13" s="26">
        <v>680</v>
      </c>
      <c r="D13" s="23">
        <f>$B$4</f>
        <v>28.5</v>
      </c>
      <c r="E13" s="26">
        <f>C13*D13</f>
        <v>19380</v>
      </c>
      <c r="F13" s="25">
        <v>70</v>
      </c>
      <c r="G13" s="26">
        <f>E13*F13</f>
        <v>1356600</v>
      </c>
      <c r="H13" s="27"/>
      <c r="I13" s="59"/>
    </row>
    <row r="14" spans="1:9" s="3" customFormat="1" ht="30" customHeight="1">
      <c r="A14" s="21" t="s">
        <v>72</v>
      </c>
      <c r="B14" s="66" t="s">
        <v>19</v>
      </c>
      <c r="C14" s="39">
        <v>450</v>
      </c>
      <c r="D14" s="38">
        <f>$B$4</f>
        <v>28.5</v>
      </c>
      <c r="E14" s="39">
        <f>C14*D14</f>
        <v>12825</v>
      </c>
      <c r="F14" s="37">
        <v>120</v>
      </c>
      <c r="G14" s="26">
        <f>E14*F14</f>
        <v>1539000</v>
      </c>
      <c r="H14" s="27"/>
      <c r="I14" s="59"/>
    </row>
    <row r="15" spans="1:9" s="3" customFormat="1" ht="30" customHeight="1">
      <c r="A15" s="75" t="s">
        <v>21</v>
      </c>
      <c r="B15" s="76"/>
      <c r="C15" s="76"/>
      <c r="D15" s="76"/>
      <c r="E15" s="76"/>
      <c r="F15" s="77"/>
      <c r="G15" s="28">
        <f>SUM(G12:G14)</f>
        <v>3452775</v>
      </c>
      <c r="H15" s="27"/>
      <c r="I15" s="56">
        <v>3452775</v>
      </c>
    </row>
    <row r="16" spans="1:9" s="3" customFormat="1" ht="30" customHeight="1">
      <c r="A16" s="84" t="s">
        <v>42</v>
      </c>
      <c r="B16" s="85"/>
      <c r="C16" s="85"/>
      <c r="D16" s="85"/>
      <c r="E16" s="85"/>
      <c r="F16" s="85"/>
      <c r="G16" s="85"/>
      <c r="H16" s="29"/>
      <c r="I16" s="59"/>
    </row>
    <row r="17" spans="1:9" s="3" customFormat="1" ht="30" customHeight="1">
      <c r="A17" s="17" t="s">
        <v>55</v>
      </c>
      <c r="B17" s="18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23</v>
      </c>
      <c r="H17" s="20"/>
      <c r="I17" s="59"/>
    </row>
    <row r="18" spans="1:9" s="3" customFormat="1" ht="30" customHeight="1">
      <c r="A18" s="21" t="s">
        <v>43</v>
      </c>
      <c r="B18" s="30" t="s">
        <v>19</v>
      </c>
      <c r="C18" s="31">
        <v>0.1</v>
      </c>
      <c r="D18" s="31">
        <f>$B$4</f>
        <v>28.5</v>
      </c>
      <c r="E18" s="31">
        <f>C18*D18</f>
        <v>2.85</v>
      </c>
      <c r="F18" s="31">
        <v>31600</v>
      </c>
      <c r="G18" s="26">
        <f>E18*F18</f>
        <v>90060</v>
      </c>
      <c r="H18" s="20"/>
      <c r="I18" s="59"/>
    </row>
    <row r="19" spans="1:9" s="3" customFormat="1" ht="30" customHeight="1">
      <c r="A19" s="21" t="s">
        <v>44</v>
      </c>
      <c r="B19" s="32" t="s">
        <v>19</v>
      </c>
      <c r="C19" s="33">
        <v>0.15</v>
      </c>
      <c r="D19" s="23">
        <f>$B$4</f>
        <v>28.5</v>
      </c>
      <c r="E19" s="33">
        <f>C19*D19</f>
        <v>4.2749999999999995</v>
      </c>
      <c r="F19" s="34">
        <v>4200</v>
      </c>
      <c r="G19" s="24">
        <f>E19*F19</f>
        <v>17954.999999999996</v>
      </c>
      <c r="H19" s="27"/>
      <c r="I19" s="59"/>
    </row>
    <row r="20" spans="1:9" s="3" customFormat="1" ht="30" customHeight="1">
      <c r="A20" s="75" t="s">
        <v>45</v>
      </c>
      <c r="B20" s="76"/>
      <c r="C20" s="76"/>
      <c r="D20" s="76"/>
      <c r="E20" s="76"/>
      <c r="F20" s="77"/>
      <c r="G20" s="28">
        <f>SUM(G18:G19)</f>
        <v>108015</v>
      </c>
      <c r="H20" s="27"/>
      <c r="I20" s="56">
        <v>108015</v>
      </c>
    </row>
    <row r="21" spans="1:9" s="3" customFormat="1" ht="30" customHeight="1">
      <c r="A21" s="72" t="s">
        <v>29</v>
      </c>
      <c r="B21" s="82"/>
      <c r="C21" s="82"/>
      <c r="D21" s="82"/>
      <c r="E21" s="82"/>
      <c r="F21" s="82"/>
      <c r="G21" s="83"/>
      <c r="H21" s="29"/>
      <c r="I21" s="59"/>
    </row>
    <row r="22" spans="1:9" s="3" customFormat="1" ht="30" customHeight="1">
      <c r="A22" s="17" t="s">
        <v>7</v>
      </c>
      <c r="B22" s="18" t="s">
        <v>20</v>
      </c>
      <c r="C22" s="19" t="s">
        <v>30</v>
      </c>
      <c r="D22" s="19" t="s">
        <v>3</v>
      </c>
      <c r="E22" s="19" t="s">
        <v>31</v>
      </c>
      <c r="F22" s="19" t="s">
        <v>73</v>
      </c>
      <c r="G22" s="19" t="s">
        <v>23</v>
      </c>
      <c r="H22" s="20"/>
      <c r="I22" s="59"/>
    </row>
    <row r="23" spans="1:9" s="3" customFormat="1" ht="30" customHeight="1">
      <c r="A23" s="21" t="s">
        <v>12</v>
      </c>
      <c r="B23" s="25">
        <v>1</v>
      </c>
      <c r="C23" s="25">
        <v>1</v>
      </c>
      <c r="D23" s="23">
        <f>$B$4</f>
        <v>28.5</v>
      </c>
      <c r="E23" s="25">
        <v>1</v>
      </c>
      <c r="F23" s="26">
        <v>10000</v>
      </c>
      <c r="G23" s="26">
        <f>D23*F23</f>
        <v>285000</v>
      </c>
      <c r="H23" s="27"/>
      <c r="I23" s="59"/>
    </row>
    <row r="24" spans="1:9" s="3" customFormat="1" ht="30" customHeight="1">
      <c r="A24" s="35" t="s">
        <v>32</v>
      </c>
      <c r="B24" s="25">
        <v>1</v>
      </c>
      <c r="C24" s="25">
        <v>1</v>
      </c>
      <c r="D24" s="23">
        <f>$B$4</f>
        <v>28.5</v>
      </c>
      <c r="E24" s="25">
        <v>1</v>
      </c>
      <c r="F24" s="26">
        <v>5000</v>
      </c>
      <c r="G24" s="26">
        <f>D24*F24</f>
        <v>142500</v>
      </c>
      <c r="H24" s="27"/>
      <c r="I24" s="59"/>
    </row>
    <row r="25" spans="1:9" s="3" customFormat="1" ht="30" customHeight="1">
      <c r="A25" s="35" t="s">
        <v>13</v>
      </c>
      <c r="B25" s="25">
        <v>1</v>
      </c>
      <c r="C25" s="25">
        <v>1</v>
      </c>
      <c r="D25" s="23">
        <f>$B$4</f>
        <v>28.5</v>
      </c>
      <c r="E25" s="25">
        <v>1</v>
      </c>
      <c r="F25" s="26">
        <v>11000</v>
      </c>
      <c r="G25" s="26">
        <f>D25*F25</f>
        <v>313500</v>
      </c>
      <c r="H25" s="27"/>
      <c r="I25" s="59"/>
    </row>
    <row r="26" spans="1:9" s="3" customFormat="1" ht="30" customHeight="1">
      <c r="A26" s="35" t="s">
        <v>33</v>
      </c>
      <c r="B26" s="25">
        <v>1</v>
      </c>
      <c r="C26" s="25">
        <v>1</v>
      </c>
      <c r="D26" s="23">
        <f>$B$4</f>
        <v>28.5</v>
      </c>
      <c r="E26" s="25">
        <v>1</v>
      </c>
      <c r="F26" s="26">
        <v>15000</v>
      </c>
      <c r="G26" s="26">
        <f>D26*F26</f>
        <v>427500</v>
      </c>
      <c r="H26" s="27"/>
      <c r="I26" s="59"/>
    </row>
    <row r="27" spans="1:9" s="3" customFormat="1" ht="30" customHeight="1">
      <c r="A27" s="35" t="s">
        <v>34</v>
      </c>
      <c r="B27" s="25">
        <v>1</v>
      </c>
      <c r="C27" s="25">
        <v>1</v>
      </c>
      <c r="D27" s="23">
        <f>$B$4</f>
        <v>28.5</v>
      </c>
      <c r="E27" s="25">
        <v>1</v>
      </c>
      <c r="F27" s="26">
        <v>15000</v>
      </c>
      <c r="G27" s="26">
        <f>D27*F27</f>
        <v>427500</v>
      </c>
      <c r="H27" s="27"/>
      <c r="I27" s="59"/>
    </row>
    <row r="28" spans="1:9" s="3" customFormat="1" ht="30" customHeight="1">
      <c r="A28" s="75" t="s">
        <v>35</v>
      </c>
      <c r="B28" s="80"/>
      <c r="C28" s="80"/>
      <c r="D28" s="80"/>
      <c r="E28" s="80"/>
      <c r="F28" s="81"/>
      <c r="G28" s="28">
        <f>SUM(G23:G27)</f>
        <v>1596000</v>
      </c>
      <c r="H28" s="27"/>
      <c r="I28" s="56">
        <v>1596000</v>
      </c>
    </row>
    <row r="29" spans="1:9" s="3" customFormat="1" ht="30" customHeight="1">
      <c r="A29" s="72" t="s">
        <v>10</v>
      </c>
      <c r="B29" s="89"/>
      <c r="C29" s="89"/>
      <c r="D29" s="89"/>
      <c r="E29" s="89"/>
      <c r="F29" s="89"/>
      <c r="G29" s="90"/>
      <c r="H29" s="36"/>
      <c r="I29" s="59"/>
    </row>
    <row r="30" spans="1:9" s="3" customFormat="1" ht="30" customHeight="1">
      <c r="A30" s="17" t="s">
        <v>7</v>
      </c>
      <c r="B30" s="18" t="s">
        <v>26</v>
      </c>
      <c r="C30" s="19" t="s">
        <v>28</v>
      </c>
      <c r="D30" s="19" t="s">
        <v>3</v>
      </c>
      <c r="E30" s="19" t="s">
        <v>4</v>
      </c>
      <c r="F30" s="19" t="s">
        <v>37</v>
      </c>
      <c r="G30" s="19" t="s">
        <v>23</v>
      </c>
      <c r="H30" s="20"/>
      <c r="I30" s="59"/>
    </row>
    <row r="31" spans="1:10" s="3" customFormat="1" ht="30" customHeight="1">
      <c r="A31" s="35" t="s">
        <v>11</v>
      </c>
      <c r="B31" s="22" t="s">
        <v>27</v>
      </c>
      <c r="C31" s="25">
        <v>17</v>
      </c>
      <c r="D31" s="23">
        <f>$B$4</f>
        <v>28.5</v>
      </c>
      <c r="E31" s="25">
        <f>C31</f>
        <v>17</v>
      </c>
      <c r="F31" s="26">
        <v>55000</v>
      </c>
      <c r="G31" s="26">
        <f>E31*F31</f>
        <v>935000</v>
      </c>
      <c r="H31" s="27"/>
      <c r="I31" s="59"/>
      <c r="J31" s="4"/>
    </row>
    <row r="32" spans="1:10" s="3" customFormat="1" ht="30" customHeight="1">
      <c r="A32" s="35" t="s">
        <v>36</v>
      </c>
      <c r="B32" s="22" t="s">
        <v>27</v>
      </c>
      <c r="C32" s="25">
        <v>12</v>
      </c>
      <c r="D32" s="23">
        <f>$B$4</f>
        <v>28.5</v>
      </c>
      <c r="E32" s="25">
        <f>C32</f>
        <v>12</v>
      </c>
      <c r="F32" s="26">
        <v>25000</v>
      </c>
      <c r="G32" s="26">
        <f>E32*F32</f>
        <v>300000</v>
      </c>
      <c r="H32" s="27"/>
      <c r="I32" s="59"/>
      <c r="J32" s="4"/>
    </row>
    <row r="33" spans="1:10" s="3" customFormat="1" ht="30" customHeight="1">
      <c r="A33" s="75" t="s">
        <v>9</v>
      </c>
      <c r="B33" s="76"/>
      <c r="C33" s="76"/>
      <c r="D33" s="76"/>
      <c r="E33" s="76"/>
      <c r="F33" s="77"/>
      <c r="G33" s="28">
        <f>SUM(G31:G32)</f>
        <v>1235000</v>
      </c>
      <c r="H33" s="27"/>
      <c r="I33" s="56">
        <v>1235000</v>
      </c>
      <c r="J33" s="4"/>
    </row>
    <row r="34" spans="1:10" s="3" customFormat="1" ht="30" customHeight="1">
      <c r="A34" s="72" t="s">
        <v>62</v>
      </c>
      <c r="B34" s="82"/>
      <c r="C34" s="82"/>
      <c r="D34" s="82"/>
      <c r="E34" s="82"/>
      <c r="F34" s="82"/>
      <c r="G34" s="83"/>
      <c r="H34" s="36"/>
      <c r="I34" s="59"/>
      <c r="J34" s="4"/>
    </row>
    <row r="35" spans="1:10" s="3" customFormat="1" ht="30" customHeight="1">
      <c r="A35" s="17" t="s">
        <v>71</v>
      </c>
      <c r="B35" s="18" t="s">
        <v>47</v>
      </c>
      <c r="C35" s="19" t="s">
        <v>66</v>
      </c>
      <c r="D35" s="19" t="s">
        <v>65</v>
      </c>
      <c r="E35" s="19" t="s">
        <v>67</v>
      </c>
      <c r="F35" s="19" t="s">
        <v>51</v>
      </c>
      <c r="G35" s="19" t="s">
        <v>23</v>
      </c>
      <c r="H35" s="20"/>
      <c r="I35" s="59"/>
      <c r="J35" s="4"/>
    </row>
    <row r="36" spans="1:9" s="3" customFormat="1" ht="30" customHeight="1">
      <c r="A36" s="35" t="s">
        <v>63</v>
      </c>
      <c r="B36" s="22" t="s">
        <v>64</v>
      </c>
      <c r="C36" s="25">
        <v>1</v>
      </c>
      <c r="D36" s="23">
        <f>$B$4</f>
        <v>28.5</v>
      </c>
      <c r="E36" s="68">
        <f>C36*D36</f>
        <v>28.5</v>
      </c>
      <c r="F36" s="25">
        <v>35000</v>
      </c>
      <c r="G36" s="25">
        <f>E36*F36</f>
        <v>997500</v>
      </c>
      <c r="H36" s="27"/>
      <c r="I36" s="59"/>
    </row>
    <row r="37" spans="1:9" s="3" customFormat="1" ht="30" customHeight="1">
      <c r="A37" s="75" t="s">
        <v>70</v>
      </c>
      <c r="B37" s="92"/>
      <c r="C37" s="92"/>
      <c r="D37" s="92"/>
      <c r="E37" s="92"/>
      <c r="F37" s="93"/>
      <c r="G37" s="28">
        <f>SUM(G36)</f>
        <v>997500</v>
      </c>
      <c r="H37" s="27"/>
      <c r="I37" s="56">
        <v>997500</v>
      </c>
    </row>
    <row r="38" spans="1:9" s="3" customFormat="1" ht="30" customHeight="1">
      <c r="A38" s="72" t="s">
        <v>46</v>
      </c>
      <c r="B38" s="82"/>
      <c r="C38" s="82"/>
      <c r="D38" s="82"/>
      <c r="E38" s="82"/>
      <c r="F38" s="82"/>
      <c r="G38" s="83"/>
      <c r="H38" s="27"/>
      <c r="I38" s="59"/>
    </row>
    <row r="39" spans="1:10" s="3" customFormat="1" ht="30" customHeight="1">
      <c r="A39" s="17" t="s">
        <v>71</v>
      </c>
      <c r="B39" s="18" t="s">
        <v>47</v>
      </c>
      <c r="C39" s="19" t="s">
        <v>2</v>
      </c>
      <c r="D39" s="19" t="s">
        <v>3</v>
      </c>
      <c r="E39" s="19" t="s">
        <v>4</v>
      </c>
      <c r="F39" s="19" t="s">
        <v>51</v>
      </c>
      <c r="G39" s="19" t="s">
        <v>23</v>
      </c>
      <c r="H39" s="36"/>
      <c r="I39" s="59"/>
      <c r="J39" s="4"/>
    </row>
    <row r="40" spans="1:10" s="3" customFormat="1" ht="30" customHeight="1">
      <c r="A40" s="35" t="s">
        <v>38</v>
      </c>
      <c r="B40" s="22" t="s">
        <v>48</v>
      </c>
      <c r="C40" s="25">
        <v>985</v>
      </c>
      <c r="D40" s="23">
        <f>$B$4</f>
        <v>28.5</v>
      </c>
      <c r="E40" s="25">
        <f>C40*D40</f>
        <v>28072.5</v>
      </c>
      <c r="F40" s="25">
        <v>14</v>
      </c>
      <c r="G40" s="25">
        <f>E40*F40</f>
        <v>393015</v>
      </c>
      <c r="H40" s="20"/>
      <c r="I40" s="59"/>
      <c r="J40" s="4"/>
    </row>
    <row r="41" spans="1:9" s="3" customFormat="1" ht="30" customHeight="1">
      <c r="A41" s="75" t="s">
        <v>52</v>
      </c>
      <c r="B41" s="76"/>
      <c r="C41" s="76"/>
      <c r="D41" s="76"/>
      <c r="E41" s="76"/>
      <c r="F41" s="77"/>
      <c r="G41" s="28">
        <f>SUM(G40)</f>
        <v>393015</v>
      </c>
      <c r="H41" s="27"/>
      <c r="I41" s="56">
        <v>393015</v>
      </c>
    </row>
    <row r="42" spans="1:9" s="3" customFormat="1" ht="30" customHeight="1">
      <c r="A42" s="72" t="s">
        <v>53</v>
      </c>
      <c r="B42" s="73"/>
      <c r="C42" s="73"/>
      <c r="D42" s="73"/>
      <c r="E42" s="73"/>
      <c r="F42" s="73"/>
      <c r="G42" s="74"/>
      <c r="H42" s="27"/>
      <c r="I42" s="59"/>
    </row>
    <row r="43" spans="1:9" s="3" customFormat="1" ht="30" customHeight="1">
      <c r="A43" s="17" t="s">
        <v>71</v>
      </c>
      <c r="B43" s="18" t="s">
        <v>47</v>
      </c>
      <c r="C43" s="19" t="s">
        <v>2</v>
      </c>
      <c r="D43" s="19" t="s">
        <v>3</v>
      </c>
      <c r="E43" s="19" t="s">
        <v>4</v>
      </c>
      <c r="F43" s="19" t="s">
        <v>51</v>
      </c>
      <c r="G43" s="19" t="s">
        <v>23</v>
      </c>
      <c r="H43" s="40"/>
      <c r="I43" s="59"/>
    </row>
    <row r="44" spans="1:9" s="3" customFormat="1" ht="30" customHeight="1">
      <c r="A44" s="35" t="s">
        <v>49</v>
      </c>
      <c r="B44" s="22" t="s">
        <v>50</v>
      </c>
      <c r="C44" s="25">
        <v>2</v>
      </c>
      <c r="D44" s="23">
        <f>$B$4</f>
        <v>28.5</v>
      </c>
      <c r="E44" s="25">
        <f>C44*D44</f>
        <v>57</v>
      </c>
      <c r="F44" s="32">
        <v>6000</v>
      </c>
      <c r="G44" s="25">
        <f>E44*F44</f>
        <v>342000</v>
      </c>
      <c r="H44" s="40"/>
      <c r="I44" s="59"/>
    </row>
    <row r="45" spans="1:9" s="3" customFormat="1" ht="30" customHeight="1">
      <c r="A45" s="75" t="s">
        <v>54</v>
      </c>
      <c r="B45" s="76"/>
      <c r="C45" s="76"/>
      <c r="D45" s="76"/>
      <c r="E45" s="76"/>
      <c r="F45" s="77"/>
      <c r="G45" s="28">
        <f>G44</f>
        <v>342000</v>
      </c>
      <c r="H45" s="40"/>
      <c r="I45" s="56">
        <v>342000</v>
      </c>
    </row>
    <row r="46" spans="1:9" s="3" customFormat="1" ht="30" customHeight="1">
      <c r="A46" s="72" t="s">
        <v>24</v>
      </c>
      <c r="B46" s="78"/>
      <c r="C46" s="78"/>
      <c r="D46" s="78"/>
      <c r="E46" s="78"/>
      <c r="F46" s="78"/>
      <c r="G46" s="79"/>
      <c r="H46" s="40"/>
      <c r="I46" s="59"/>
    </row>
    <row r="47" spans="1:9" s="3" customFormat="1" ht="30" customHeight="1">
      <c r="A47" s="17" t="s">
        <v>56</v>
      </c>
      <c r="B47" s="18" t="s">
        <v>59</v>
      </c>
      <c r="C47" s="19" t="s">
        <v>2</v>
      </c>
      <c r="D47" s="19" t="s">
        <v>3</v>
      </c>
      <c r="E47" s="19" t="s">
        <v>60</v>
      </c>
      <c r="F47" s="19" t="s">
        <v>61</v>
      </c>
      <c r="G47" s="19" t="s">
        <v>23</v>
      </c>
      <c r="H47" s="40"/>
      <c r="I47" s="59"/>
    </row>
    <row r="48" spans="1:9" ht="21">
      <c r="A48" s="21" t="s">
        <v>74</v>
      </c>
      <c r="B48" s="41">
        <v>1</v>
      </c>
      <c r="C48" s="23">
        <v>1</v>
      </c>
      <c r="D48" s="23">
        <f>$B$4</f>
        <v>28.5</v>
      </c>
      <c r="E48" s="24">
        <v>250000</v>
      </c>
      <c r="F48" s="23">
        <v>4</v>
      </c>
      <c r="G48" s="24">
        <f>E48*F48</f>
        <v>1000000</v>
      </c>
      <c r="H48" s="40"/>
      <c r="I48" s="60"/>
    </row>
    <row r="49" spans="1:9" ht="21">
      <c r="A49" s="21" t="s">
        <v>57</v>
      </c>
      <c r="B49" s="41">
        <v>1</v>
      </c>
      <c r="C49" s="23">
        <v>1</v>
      </c>
      <c r="D49" s="23">
        <f>$B$4</f>
        <v>28.5</v>
      </c>
      <c r="E49" s="24">
        <v>65000</v>
      </c>
      <c r="F49" s="23">
        <v>5</v>
      </c>
      <c r="G49" s="24">
        <f>E49*F49</f>
        <v>325000</v>
      </c>
      <c r="H49" s="42"/>
      <c r="I49" s="60"/>
    </row>
    <row r="50" spans="1:9" ht="21">
      <c r="A50" s="35" t="s">
        <v>58</v>
      </c>
      <c r="B50" s="41">
        <v>1</v>
      </c>
      <c r="C50" s="34">
        <v>1</v>
      </c>
      <c r="D50" s="23">
        <f>$B$4</f>
        <v>28.5</v>
      </c>
      <c r="E50" s="34">
        <v>60000</v>
      </c>
      <c r="F50" s="34">
        <v>5</v>
      </c>
      <c r="G50" s="25">
        <f>E50*F50</f>
        <v>300000</v>
      </c>
      <c r="H50" s="42"/>
      <c r="I50" s="60"/>
    </row>
    <row r="51" spans="1:9" ht="21">
      <c r="A51" s="75" t="s">
        <v>25</v>
      </c>
      <c r="B51" s="94"/>
      <c r="C51" s="94"/>
      <c r="D51" s="94"/>
      <c r="E51" s="94"/>
      <c r="F51" s="95"/>
      <c r="G51" s="43">
        <f>SUM(G48:G50)</f>
        <v>1625000</v>
      </c>
      <c r="H51" s="42"/>
      <c r="I51" s="61">
        <v>1625000</v>
      </c>
    </row>
    <row r="52" spans="1:13" ht="21">
      <c r="A52" s="44"/>
      <c r="B52" s="45"/>
      <c r="C52" s="42"/>
      <c r="D52" s="42"/>
      <c r="E52" s="42"/>
      <c r="F52" s="42"/>
      <c r="G52" s="42"/>
      <c r="H52" s="42"/>
      <c r="I52" s="62"/>
      <c r="J52" s="46"/>
      <c r="K52" s="42"/>
      <c r="L52" s="42"/>
      <c r="M52" s="42"/>
    </row>
    <row r="53" spans="1:13" ht="23.25">
      <c r="A53" s="44"/>
      <c r="B53" s="53" t="s">
        <v>22</v>
      </c>
      <c r="C53" s="42"/>
      <c r="D53" s="91"/>
      <c r="E53" s="88"/>
      <c r="F53" s="88"/>
      <c r="G53" s="87"/>
      <c r="H53" s="42"/>
      <c r="I53" s="62"/>
      <c r="J53" s="42"/>
      <c r="K53" s="42"/>
      <c r="L53" s="42"/>
      <c r="M53" s="42"/>
    </row>
    <row r="54" spans="1:13" ht="23.25">
      <c r="A54" s="35" t="s">
        <v>14</v>
      </c>
      <c r="B54" s="47">
        <f>SUM(I8:I51)</f>
        <v>17700531</v>
      </c>
      <c r="C54" s="42"/>
      <c r="D54" s="88"/>
      <c r="E54" s="87"/>
      <c r="F54" s="87"/>
      <c r="G54" s="87"/>
      <c r="H54" s="48"/>
      <c r="I54" s="63"/>
      <c r="J54" s="42"/>
      <c r="K54" s="42"/>
      <c r="L54" s="42"/>
      <c r="M54" s="42"/>
    </row>
    <row r="55" spans="1:13" ht="23.25">
      <c r="A55" s="35" t="s">
        <v>15</v>
      </c>
      <c r="B55" s="47">
        <f>B54/B4</f>
        <v>621071.2631578947</v>
      </c>
      <c r="C55" s="42"/>
      <c r="D55" s="91"/>
      <c r="E55" s="91"/>
      <c r="F55" s="91"/>
      <c r="G55" s="42"/>
      <c r="H55" s="48"/>
      <c r="I55" s="69"/>
      <c r="J55" s="49"/>
      <c r="K55" s="49"/>
      <c r="L55" s="49"/>
      <c r="M55" s="49"/>
    </row>
    <row r="56" spans="1:13" ht="23.25">
      <c r="A56" s="55"/>
      <c r="B56" s="45"/>
      <c r="C56" s="42"/>
      <c r="D56" s="54"/>
      <c r="E56" s="86"/>
      <c r="F56" s="86"/>
      <c r="G56" s="87"/>
      <c r="H56" s="48"/>
      <c r="I56" s="64"/>
      <c r="J56" s="49"/>
      <c r="K56" s="49"/>
      <c r="L56" s="49"/>
      <c r="M56" s="49"/>
    </row>
    <row r="57" spans="1:7" ht="15">
      <c r="A57" s="50"/>
      <c r="B57" s="51"/>
      <c r="C57" s="51"/>
      <c r="D57" s="51"/>
      <c r="E57" s="51"/>
      <c r="F57" s="51"/>
      <c r="G57" s="51"/>
    </row>
  </sheetData>
  <sheetProtection/>
  <mergeCells count="23">
    <mergeCell ref="A33:F33"/>
    <mergeCell ref="A16:G16"/>
    <mergeCell ref="A9:F9"/>
    <mergeCell ref="E56:G56"/>
    <mergeCell ref="D54:G54"/>
    <mergeCell ref="A29:G29"/>
    <mergeCell ref="A38:G38"/>
    <mergeCell ref="A34:G34"/>
    <mergeCell ref="D53:G53"/>
    <mergeCell ref="A37:F37"/>
    <mergeCell ref="D55:F55"/>
    <mergeCell ref="A51:F51"/>
    <mergeCell ref="A41:F41"/>
    <mergeCell ref="A1:B1"/>
    <mergeCell ref="A42:G42"/>
    <mergeCell ref="A45:F45"/>
    <mergeCell ref="A46:G46"/>
    <mergeCell ref="A20:F20"/>
    <mergeCell ref="A28:F28"/>
    <mergeCell ref="A21:G21"/>
    <mergeCell ref="A10:G10"/>
    <mergeCell ref="A6:G6"/>
    <mergeCell ref="A15:F15"/>
  </mergeCells>
  <printOptions/>
  <pageMargins left="0.55" right="0.31" top="0.2" bottom="0.21" header="0.2" footer="0.2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Нурлан</dc:creator>
  <cp:keywords/>
  <dc:description/>
  <cp:lastModifiedBy>ЮРИЙ</cp:lastModifiedBy>
  <cp:lastPrinted>2017-04-20T10:46:44Z</cp:lastPrinted>
  <dcterms:created xsi:type="dcterms:W3CDTF">2017-01-06T04:26:53Z</dcterms:created>
  <dcterms:modified xsi:type="dcterms:W3CDTF">2017-10-24T05:04:38Z</dcterms:modified>
  <cp:category/>
  <cp:version/>
  <cp:contentType/>
  <cp:contentStatus/>
</cp:coreProperties>
</file>