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14805" windowHeight="8010" tabRatio="625"/>
  </bookViews>
  <sheets>
    <sheet name="расписание" sheetId="1" r:id="rId1"/>
    <sheet name="адреса" sheetId="2" r:id="rId2"/>
  </sheets>
  <definedNames>
    <definedName name="ПЭВ">адреса!$B$3:INDEX(адреса!XEW:XEW,COUNTIF(адреса!XEW:XEW,"&lt;&gt;"&amp;""),)</definedName>
    <definedName name="сибтека">адреса!$B$4:$B$102</definedName>
  </definedNames>
  <calcPr calcId="144525"/>
  <customWorkbookViews>
    <customWorkbookView name="Станислав Луговской - Личное представление" guid="{1EA73D79-AA68-49FA-9A6F-2AB995C51296}" mergeInterval="0" personalView="1" maximized="1" windowWidth="1676" windowHeight="831" tabRatio="625" activeSheetId="1"/>
    <customWorkbookView name="Наталия Полуэктова - Личное представление" guid="{4FE6C5D6-6989-4C60-A341-AD9D3DF2C4A2}" mergeInterval="0" personalView="1" maximized="1" windowWidth="1276" windowHeight="476" tabRatio="625" activeSheetId="2"/>
    <customWorkbookView name="Елена Ульянова - Личное представление" guid="{0D959178-68A5-4B57-ADA4-0BEB088F7F2D}" mergeInterval="0" personalView="1" maximized="1" windowWidth="1676" windowHeight="857" tabRatio="625" activeSheetId="2" showFormulaBar="0"/>
    <customWorkbookView name="Светлана Балашова - Личное представление" guid="{74F78113-F0D4-4728-B666-7F2590E0C6B0}" mergeInterval="0" personalView="1" maximized="1" windowWidth="1276" windowHeight="778" tabRatio="625" activeSheetId="1"/>
    <customWorkbookView name="Павел Карлов - Личное представление" guid="{AB2EF9BD-A7EC-444B-A707-E39BD0DEDB97}" mergeInterval="0" personalView="1" maximized="1" windowWidth="1909" windowHeight="800" tabRatio="625" activeSheetId="1"/>
  </customWorkbookViews>
</workbook>
</file>

<file path=xl/calcChain.xml><?xml version="1.0" encoding="utf-8"?>
<calcChain xmlns="http://schemas.openxmlformats.org/spreadsheetml/2006/main">
  <c r="M34" i="1" l="1"/>
  <c r="O34" i="1"/>
  <c r="Q34" i="1"/>
  <c r="S34" i="1"/>
  <c r="U34" i="1"/>
  <c r="M35" i="1"/>
  <c r="O35" i="1"/>
  <c r="Q35" i="1"/>
  <c r="S35" i="1"/>
  <c r="U35" i="1"/>
  <c r="M36" i="1"/>
  <c r="O36" i="1"/>
  <c r="Q36" i="1"/>
  <c r="S36" i="1"/>
  <c r="U36" i="1"/>
  <c r="M37" i="1"/>
  <c r="O37" i="1"/>
  <c r="Q37" i="1"/>
  <c r="S37" i="1"/>
  <c r="U37" i="1"/>
  <c r="M38" i="1"/>
  <c r="O38" i="1"/>
  <c r="Q38" i="1"/>
  <c r="S38" i="1"/>
  <c r="U38" i="1"/>
  <c r="M39" i="1"/>
  <c r="O39" i="1"/>
  <c r="Q39" i="1"/>
  <c r="S39" i="1"/>
  <c r="U39" i="1"/>
  <c r="M40" i="1"/>
  <c r="O40" i="1"/>
  <c r="Q40" i="1"/>
  <c r="S40" i="1"/>
  <c r="U40" i="1"/>
  <c r="M41" i="1"/>
  <c r="O41" i="1"/>
  <c r="Q41" i="1"/>
  <c r="S41" i="1"/>
  <c r="U41" i="1"/>
  <c r="M42" i="1"/>
  <c r="O42" i="1"/>
  <c r="Q42" i="1"/>
  <c r="S42" i="1"/>
  <c r="U42" i="1"/>
  <c r="M43" i="1"/>
  <c r="O43" i="1"/>
  <c r="Q43" i="1"/>
  <c r="S43" i="1"/>
  <c r="U43" i="1"/>
  <c r="U4" i="1"/>
  <c r="O4" i="1" l="1"/>
  <c r="Q4" i="1"/>
  <c r="S4" i="1"/>
  <c r="O5" i="1"/>
  <c r="Q5" i="1"/>
  <c r="S5" i="1"/>
  <c r="U5" i="1"/>
  <c r="O6" i="1"/>
  <c r="Q6" i="1"/>
  <c r="S6" i="1"/>
  <c r="U6" i="1"/>
  <c r="O7" i="1"/>
  <c r="Q7" i="1"/>
  <c r="S7" i="1"/>
  <c r="U7" i="1"/>
  <c r="O8" i="1"/>
  <c r="Q8" i="1"/>
  <c r="S8" i="1"/>
  <c r="U8" i="1"/>
  <c r="O9" i="1"/>
  <c r="Q9" i="1"/>
  <c r="S9" i="1"/>
  <c r="U9" i="1"/>
  <c r="O10" i="1"/>
  <c r="Q10" i="1"/>
  <c r="S10" i="1"/>
  <c r="U10" i="1"/>
  <c r="O11" i="1"/>
  <c r="Q11" i="1"/>
  <c r="S11" i="1"/>
  <c r="U11" i="1"/>
  <c r="O12" i="1"/>
  <c r="Q12" i="1"/>
  <c r="S12" i="1"/>
  <c r="U12" i="1"/>
  <c r="O13" i="1"/>
  <c r="Q13" i="1"/>
  <c r="S13" i="1"/>
  <c r="U13" i="1"/>
  <c r="O14" i="1"/>
  <c r="Q14" i="1"/>
  <c r="S14" i="1"/>
  <c r="U14" i="1"/>
  <c r="O15" i="1"/>
  <c r="Q15" i="1"/>
  <c r="S15" i="1"/>
  <c r="U15" i="1"/>
  <c r="O16" i="1"/>
  <c r="Q16" i="1"/>
  <c r="S16" i="1"/>
  <c r="U16" i="1"/>
  <c r="O17" i="1"/>
  <c r="Q17" i="1"/>
  <c r="S17" i="1"/>
  <c r="U17" i="1"/>
  <c r="O18" i="1"/>
  <c r="Q18" i="1"/>
  <c r="S18" i="1"/>
  <c r="U18" i="1"/>
  <c r="O19" i="1"/>
  <c r="Q19" i="1"/>
  <c r="S19" i="1"/>
  <c r="U19" i="1"/>
  <c r="O20" i="1"/>
  <c r="Q20" i="1"/>
  <c r="S20" i="1"/>
  <c r="U20" i="1"/>
  <c r="O21" i="1"/>
  <c r="Q21" i="1"/>
  <c r="S21" i="1"/>
  <c r="U21" i="1"/>
  <c r="O22" i="1"/>
  <c r="Q22" i="1"/>
  <c r="S22" i="1"/>
  <c r="U22" i="1"/>
  <c r="O23" i="1"/>
  <c r="Q23" i="1"/>
  <c r="S23" i="1"/>
  <c r="U23" i="1"/>
  <c r="O24" i="1"/>
  <c r="Q24" i="1"/>
  <c r="S24" i="1"/>
  <c r="U24" i="1"/>
  <c r="O25" i="1"/>
  <c r="Q25" i="1"/>
  <c r="S25" i="1"/>
  <c r="U25" i="1"/>
  <c r="O26" i="1"/>
  <c r="Q26" i="1"/>
  <c r="S26" i="1"/>
  <c r="U26" i="1"/>
  <c r="O27" i="1"/>
  <c r="Q27" i="1"/>
  <c r="S27" i="1"/>
  <c r="U27" i="1"/>
  <c r="O28" i="1"/>
  <c r="Q28" i="1"/>
  <c r="S28" i="1"/>
  <c r="U28" i="1"/>
  <c r="O29" i="1"/>
  <c r="Q29" i="1"/>
  <c r="S29" i="1"/>
  <c r="U29" i="1"/>
  <c r="O30" i="1"/>
  <c r="Q30" i="1"/>
  <c r="S30" i="1"/>
  <c r="U30" i="1"/>
  <c r="O31" i="1"/>
  <c r="Q31" i="1"/>
  <c r="S31" i="1"/>
  <c r="U31" i="1"/>
  <c r="O32" i="1"/>
  <c r="Q32" i="1"/>
  <c r="S32" i="1"/>
  <c r="U32" i="1"/>
  <c r="O33" i="1"/>
  <c r="Q33" i="1"/>
  <c r="S33" i="1"/>
  <c r="U33" i="1"/>
  <c r="M7" i="1"/>
  <c r="M5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4" i="1"/>
  <c r="A5" i="1" l="1"/>
  <c r="B5" i="1" s="1"/>
  <c r="B4" i="1"/>
  <c r="A6" i="1" l="1"/>
  <c r="A7" i="1" l="1"/>
  <c r="B6" i="1"/>
  <c r="B7" i="1" l="1"/>
  <c r="A8" i="1"/>
  <c r="B8" i="1" l="1"/>
  <c r="A9" i="1"/>
  <c r="A10" i="1" l="1"/>
  <c r="B9" i="1"/>
  <c r="B10" i="1" l="1"/>
  <c r="A11" i="1"/>
  <c r="B11" i="1" l="1"/>
  <c r="A12" i="1"/>
  <c r="A13" i="1" l="1"/>
  <c r="B12" i="1"/>
  <c r="A14" i="1" l="1"/>
  <c r="B13" i="1"/>
  <c r="B14" i="1" l="1"/>
  <c r="A15" i="1"/>
  <c r="B15" i="1" l="1"/>
  <c r="A16" i="1"/>
  <c r="A17" i="1" l="1"/>
  <c r="B16" i="1"/>
  <c r="A18" i="1" l="1"/>
  <c r="B17" i="1"/>
  <c r="A19" i="1" l="1"/>
  <c r="B18" i="1"/>
  <c r="B19" i="1" l="1"/>
  <c r="A20" i="1"/>
  <c r="A21" i="1" l="1"/>
  <c r="B20" i="1"/>
  <c r="A22" i="1" l="1"/>
  <c r="B21" i="1"/>
  <c r="B22" i="1" l="1"/>
  <c r="A23" i="1"/>
  <c r="B23" i="1" l="1"/>
  <c r="A24" i="1"/>
  <c r="A25" i="1" l="1"/>
  <c r="B24" i="1"/>
  <c r="B25" i="1" l="1"/>
  <c r="A26" i="1"/>
  <c r="B26" i="1" l="1"/>
  <c r="A27" i="1"/>
  <c r="B27" i="1" l="1"/>
  <c r="A28" i="1"/>
  <c r="A29" i="1" l="1"/>
  <c r="B28" i="1"/>
  <c r="B29" i="1" l="1"/>
  <c r="A30" i="1"/>
  <c r="A31" i="1" l="1"/>
  <c r="B30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B38" i="1" l="1"/>
  <c r="A39" i="1"/>
  <c r="B39" i="1" l="1"/>
  <c r="A40" i="1"/>
  <c r="A41" i="1" l="1"/>
  <c r="B40" i="1"/>
  <c r="A42" i="1" l="1"/>
  <c r="B41" i="1"/>
  <c r="B42" i="1" l="1"/>
  <c r="A43" i="1"/>
  <c r="B43" i="1" s="1"/>
</calcChain>
</file>

<file path=xl/sharedStrings.xml><?xml version="1.0" encoding="utf-8"?>
<sst xmlns="http://schemas.openxmlformats.org/spreadsheetml/2006/main" count="110" uniqueCount="81">
  <si>
    <t>Дата</t>
  </si>
  <si>
    <t>Аэропорт</t>
  </si>
  <si>
    <t>Энергия</t>
  </si>
  <si>
    <t>Сталкер</t>
  </si>
  <si>
    <t>Ратэк</t>
  </si>
  <si>
    <t>посылка</t>
  </si>
  <si>
    <t>10-00</t>
  </si>
  <si>
    <t>Деловые линии</t>
  </si>
  <si>
    <t>Байкал Сервис</t>
  </si>
  <si>
    <t xml:space="preserve"> примечание</t>
  </si>
  <si>
    <t>Адрес</t>
  </si>
  <si>
    <t>фирма</t>
  </si>
  <si>
    <t>адрес</t>
  </si>
  <si>
    <t>отправка</t>
  </si>
  <si>
    <t>получение</t>
  </si>
  <si>
    <t>пр.Ленина 190</t>
  </si>
  <si>
    <t>ул.Нижне-Луговая 89</t>
  </si>
  <si>
    <t>Профсоюзная 2, ст.13</t>
  </si>
  <si>
    <t>Тимакова 21, ст.8</t>
  </si>
  <si>
    <t>Тупиковый 33</t>
  </si>
  <si>
    <t>СЭЗ</t>
  </si>
  <si>
    <t>корпус 17, оф.33. Въезд через железные ворота слева от 10 корп.
Третий поворот на право (второй поворот за вторыми железными воротами)
Проехать до мусорных баков, справа - 3-хэтажное здание из белого кирпича
Вход с права, виден когда подойти к зданию. На здании указатель «Планар» «Экатом». 
Третий этаж, 33 кабинет. Мой телефон 20-13-60, 8-905-089-9525</t>
  </si>
  <si>
    <t>Метакон</t>
  </si>
  <si>
    <t>Вершинина 25/2</t>
  </si>
  <si>
    <t>Нахимова 8/1</t>
  </si>
  <si>
    <t>Сибнефтекарт</t>
  </si>
  <si>
    <t>груз</t>
  </si>
  <si>
    <t>Кожемякина
Е.С.</t>
  </si>
  <si>
    <t>Полуэктова
Н.В.</t>
  </si>
  <si>
    <t>Пучкова
Ю.А.</t>
  </si>
  <si>
    <t>Ленина 2а</t>
  </si>
  <si>
    <t>АЕ5000 (АвтоТр.)</t>
  </si>
  <si>
    <t>Ульянова
Е.С.</t>
  </si>
  <si>
    <r>
      <t xml:space="preserve">Калинчук
</t>
    </r>
    <r>
      <rPr>
        <sz val="10"/>
        <rFont val="Verdana"/>
        <family val="2"/>
        <charset val="204"/>
      </rPr>
      <t>М. М.</t>
    </r>
  </si>
  <si>
    <t>Фирма</t>
  </si>
  <si>
    <t>итм</t>
  </si>
  <si>
    <t>12-00</t>
  </si>
  <si>
    <t>ИТМ</t>
  </si>
  <si>
    <t>ДИП</t>
  </si>
  <si>
    <t>Комсомольский пр-кт, дом № 62</t>
  </si>
  <si>
    <t>Проходная Манотоми</t>
  </si>
  <si>
    <t>Фотон развития</t>
  </si>
  <si>
    <t>Савиных № 7</t>
  </si>
  <si>
    <t>Академический 2/2 строение 5</t>
  </si>
  <si>
    <t>49-11-32 12:00-13:00 обед, работает до 17:00</t>
  </si>
  <si>
    <t>привезли</t>
  </si>
  <si>
    <t>Лик Технолоджи</t>
  </si>
  <si>
    <t>микран (обязательно сегодня, а то не примут)</t>
  </si>
  <si>
    <t>элсит</t>
  </si>
  <si>
    <t>НИИ ПП</t>
  </si>
  <si>
    <t>микран</t>
  </si>
  <si>
    <t>ильма</t>
  </si>
  <si>
    <t>ИСЭ СО РАН</t>
  </si>
  <si>
    <t>Академический пр-кт, дом № 2/3</t>
  </si>
  <si>
    <t>Элсит</t>
  </si>
  <si>
    <t>Высоцкого ул, дом № 31</t>
  </si>
  <si>
    <t>Микран</t>
  </si>
  <si>
    <t>Вершинина ул, дом № 47</t>
  </si>
  <si>
    <t>Ильма</t>
  </si>
  <si>
    <t>Коларовский тракт, дом № 8</t>
  </si>
  <si>
    <t>Том Электрон</t>
  </si>
  <si>
    <t>Пойменный пер. 4а</t>
  </si>
  <si>
    <t>оповестят</t>
  </si>
  <si>
    <t>Автотрейдинг</t>
  </si>
  <si>
    <t>груз, посылка</t>
  </si>
  <si>
    <t>посылки</t>
  </si>
  <si>
    <t>Тимакова 21, с.2</t>
  </si>
  <si>
    <t>13-02</t>
  </si>
  <si>
    <t>13-01</t>
  </si>
  <si>
    <t>ПЭК</t>
  </si>
  <si>
    <t>Пролетарская 3в, ст.1</t>
  </si>
  <si>
    <t>почта</t>
  </si>
  <si>
    <t>диск до обеда</t>
  </si>
  <si>
    <t>Диск</t>
  </si>
  <si>
    <t>Никитина 19</t>
  </si>
  <si>
    <t>СЭТК</t>
  </si>
  <si>
    <t>Елизаровых ул, дом № 46, корпус 5</t>
  </si>
  <si>
    <t>Профи Маркет</t>
  </si>
  <si>
    <t>Пролетарская ул, дом № 33</t>
  </si>
  <si>
    <t>ê</t>
  </si>
  <si>
    <t>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</si>
</sst>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i/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2"/>
      <color theme="1"/>
      <name val="Wingdings"/>
      <charset val="2"/>
    </font>
    <font>
      <sz val="12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DAF8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F1F8E0"/>
        <bgColor indexed="64"/>
      </patternFill>
    </fill>
    <fill>
      <patternFill patternType="solid">
        <fgColor rgb="FFFDD687"/>
        <bgColor indexed="64"/>
      </patternFill>
    </fill>
    <fill>
      <patternFill patternType="solid">
        <fgColor rgb="FFFEEAC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3" fillId="3" borderId="0" xfId="0" applyFont="1" applyFill="1"/>
    <xf numFmtId="0" fontId="6" fillId="3" borderId="0" xfId="0" applyFont="1" applyFill="1"/>
    <xf numFmtId="0" fontId="0" fillId="0" borderId="0" xfId="0" applyFill="1" applyBorder="1"/>
    <xf numFmtId="0" fontId="8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4" xfId="0" applyBorder="1" applyAlignment="1"/>
    <xf numFmtId="0" fontId="8" fillId="0" borderId="13" xfId="0" applyFont="1" applyBorder="1" applyAlignment="1"/>
    <xf numFmtId="0" fontId="8" fillId="0" borderId="23" xfId="0" applyFont="1" applyBorder="1" applyAlignment="1">
      <alignment horizontal="center"/>
    </xf>
    <xf numFmtId="0" fontId="8" fillId="0" borderId="0" xfId="0" applyFont="1"/>
    <xf numFmtId="0" fontId="5" fillId="0" borderId="17" xfId="0" applyFont="1" applyFill="1" applyBorder="1" applyAlignment="1">
      <alignment wrapText="1"/>
    </xf>
    <xf numFmtId="14" fontId="5" fillId="0" borderId="20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49" fontId="1" fillId="5" borderId="21" xfId="0" applyNumberFormat="1" applyFont="1" applyFill="1" applyBorder="1" applyAlignment="1">
      <alignment horizontal="center"/>
    </xf>
    <xf numFmtId="49" fontId="1" fillId="5" borderId="17" xfId="0" applyNumberFormat="1" applyFont="1" applyFill="1" applyBorder="1" applyAlignment="1">
      <alignment horizontal="center"/>
    </xf>
    <xf numFmtId="0" fontId="0" fillId="0" borderId="5" xfId="0" applyBorder="1" applyAlignment="1"/>
    <xf numFmtId="0" fontId="5" fillId="0" borderId="25" xfId="0" applyFont="1" applyFill="1" applyBorder="1" applyAlignment="1">
      <alignment horizontal="left"/>
    </xf>
    <xf numFmtId="17" fontId="5" fillId="0" borderId="25" xfId="0" applyNumberFormat="1" applyFont="1" applyFill="1" applyBorder="1" applyAlignment="1">
      <alignment horizontal="left"/>
    </xf>
    <xf numFmtId="17" fontId="5" fillId="0" borderId="16" xfId="0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8" fillId="0" borderId="29" xfId="0" applyFont="1" applyBorder="1" applyAlignment="1">
      <alignment horizontal="center" vertical="center"/>
    </xf>
    <xf numFmtId="0" fontId="5" fillId="0" borderId="15" xfId="0" applyFont="1" applyFill="1" applyBorder="1" applyAlignment="1">
      <alignment wrapText="1"/>
    </xf>
    <xf numFmtId="0" fontId="1" fillId="7" borderId="19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 wrapText="1"/>
    </xf>
    <xf numFmtId="0" fontId="4" fillId="8" borderId="27" xfId="0" applyFont="1" applyFill="1" applyBorder="1" applyAlignment="1">
      <alignment horizontal="center" vertical="top" wrapText="1"/>
    </xf>
    <xf numFmtId="0" fontId="4" fillId="8" borderId="28" xfId="0" applyFont="1" applyFill="1" applyBorder="1" applyAlignment="1">
      <alignment horizontal="center" vertical="top" wrapText="1"/>
    </xf>
    <xf numFmtId="1" fontId="10" fillId="9" borderId="9" xfId="0" applyNumberFormat="1" applyFont="1" applyFill="1" applyBorder="1" applyAlignment="1">
      <alignment vertical="top" wrapText="1"/>
    </xf>
    <xf numFmtId="1" fontId="10" fillId="9" borderId="2" xfId="0" applyNumberFormat="1" applyFont="1" applyFill="1" applyBorder="1" applyAlignment="1">
      <alignment vertical="top" wrapText="1"/>
    </xf>
    <xf numFmtId="1" fontId="10" fillId="9" borderId="1" xfId="0" applyNumberFormat="1" applyFont="1" applyFill="1" applyBorder="1" applyAlignment="1">
      <alignment vertical="top" wrapText="1"/>
    </xf>
    <xf numFmtId="1" fontId="10" fillId="9" borderId="10" xfId="0" applyNumberFormat="1" applyFont="1" applyFill="1" applyBorder="1" applyAlignment="1">
      <alignment vertical="top" wrapText="1"/>
    </xf>
    <xf numFmtId="1" fontId="10" fillId="9" borderId="11" xfId="0" applyNumberFormat="1" applyFont="1" applyFill="1" applyBorder="1" applyAlignment="1">
      <alignment vertical="top" wrapText="1"/>
    </xf>
    <xf numFmtId="1" fontId="9" fillId="10" borderId="31" xfId="0" applyNumberFormat="1" applyFont="1" applyFill="1" applyBorder="1" applyAlignment="1">
      <alignment horizontal="center" vertical="top" wrapText="1"/>
    </xf>
    <xf numFmtId="1" fontId="12" fillId="10" borderId="32" xfId="0" applyNumberFormat="1" applyFont="1" applyFill="1" applyBorder="1" applyAlignment="1">
      <alignment horizontal="center" vertical="top" wrapText="1"/>
    </xf>
    <xf numFmtId="1" fontId="12" fillId="10" borderId="34" xfId="0" applyNumberFormat="1" applyFont="1" applyFill="1" applyBorder="1" applyAlignment="1">
      <alignment horizontal="center" vertical="top" wrapText="1"/>
    </xf>
    <xf numFmtId="1" fontId="9" fillId="10" borderId="33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0" fillId="0" borderId="26" xfId="0" applyBorder="1" applyAlignment="1">
      <alignment horizontal="right"/>
    </xf>
    <xf numFmtId="0" fontId="5" fillId="0" borderId="36" xfId="0" applyFont="1" applyBorder="1" applyAlignment="1">
      <alignment vertical="top" wrapText="1"/>
    </xf>
    <xf numFmtId="17" fontId="1" fillId="0" borderId="35" xfId="0" applyNumberFormat="1" applyFont="1" applyFill="1" applyBorder="1" applyAlignment="1">
      <alignment horizontal="left"/>
    </xf>
    <xf numFmtId="0" fontId="4" fillId="8" borderId="37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1" fontId="14" fillId="0" borderId="30" xfId="0" applyNumberFormat="1" applyFont="1" applyFill="1" applyBorder="1" applyAlignment="1">
      <alignment horizontal="center" vertical="top" wrapText="1"/>
    </xf>
    <xf numFmtId="1" fontId="14" fillId="0" borderId="13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6" fillId="0" borderId="0" xfId="0" applyFont="1"/>
  </cellXfs>
  <cellStyles count="1">
    <cellStyle name="Обычный" xfId="0" builtinId="0"/>
  </cellStyles>
  <dxfs count="6">
    <dxf>
      <fill>
        <patternFill>
          <bgColor rgb="FFFCBD3E"/>
        </patternFill>
      </fill>
    </dxf>
    <dxf>
      <fill>
        <patternFill>
          <bgColor rgb="FFC4EEF2"/>
        </patternFill>
      </fill>
    </dxf>
    <dxf>
      <fill>
        <patternFill>
          <bgColor rgb="FFFCBD3E"/>
        </patternFill>
      </fill>
    </dxf>
    <dxf>
      <fill>
        <patternFill>
          <bgColor rgb="FFEFDCA7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FEEAC2"/>
      <color rgb="FFFDD687"/>
      <color rgb="FFFCBD3E"/>
      <color rgb="FFF1F8E0"/>
      <color rgb="FFEBF5D3"/>
      <color rgb="FFD7EAA8"/>
      <color rgb="FFD2E0B2"/>
      <color rgb="FFC4EEF2"/>
      <color rgb="FFEFDCA7"/>
      <color rgb="FFF294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43"/>
  <sheetViews>
    <sheetView showGridLines="0" showRowColHeaders="0" tabSelected="1" workbookViewId="0">
      <pane ySplit="3" topLeftCell="A4" activePane="bottomLeft" state="frozen"/>
      <selection pane="bottomLeft" activeCell="H16" sqref="H16"/>
    </sheetView>
  </sheetViews>
  <sheetFormatPr defaultRowHeight="15" x14ac:dyDescent="0.25"/>
  <cols>
    <col min="1" max="1" width="10.140625" bestFit="1" customWidth="1"/>
    <col min="2" max="2" width="5.140625" customWidth="1"/>
    <col min="3" max="11" width="11.28515625" customWidth="1"/>
    <col min="12" max="12" width="14.28515625" customWidth="1"/>
    <col min="13" max="13" width="16.28515625" customWidth="1"/>
    <col min="14" max="14" width="14.5703125" customWidth="1"/>
    <col min="15" max="15" width="16.28515625" customWidth="1"/>
    <col min="16" max="16" width="14.28515625" customWidth="1"/>
    <col min="17" max="17" width="16.28515625" customWidth="1"/>
    <col min="18" max="18" width="14.28515625" style="8" customWidth="1"/>
    <col min="19" max="19" width="16.28515625" customWidth="1"/>
    <col min="20" max="20" width="14.28515625" style="8" customWidth="1"/>
    <col min="21" max="21" width="16.28515625" customWidth="1"/>
  </cols>
  <sheetData>
    <row r="1" spans="1:21" ht="18.75" x14ac:dyDescent="0.25">
      <c r="A1" s="31"/>
      <c r="B1" s="32"/>
      <c r="C1" s="70" t="s">
        <v>14</v>
      </c>
      <c r="D1" s="71"/>
      <c r="E1" s="71"/>
      <c r="F1" s="71"/>
      <c r="G1" s="71"/>
      <c r="H1" s="71"/>
      <c r="I1" s="71"/>
      <c r="J1" s="71"/>
      <c r="K1" s="72"/>
      <c r="L1" s="73" t="s">
        <v>13</v>
      </c>
      <c r="M1" s="74"/>
      <c r="N1" s="74"/>
      <c r="O1" s="74"/>
      <c r="P1" s="74"/>
      <c r="Q1" s="74"/>
      <c r="R1" s="74"/>
      <c r="S1" s="74"/>
      <c r="T1" s="74"/>
      <c r="U1" s="74"/>
    </row>
    <row r="2" spans="1:21" s="35" customFormat="1" ht="25.5" x14ac:dyDescent="0.2">
      <c r="A2" s="33"/>
      <c r="B2" s="34"/>
      <c r="C2" s="48" t="s">
        <v>1</v>
      </c>
      <c r="D2" s="48" t="s">
        <v>31</v>
      </c>
      <c r="E2" s="48" t="s">
        <v>8</v>
      </c>
      <c r="F2" s="48" t="s">
        <v>7</v>
      </c>
      <c r="G2" s="48" t="s">
        <v>4</v>
      </c>
      <c r="H2" s="48" t="s">
        <v>3</v>
      </c>
      <c r="I2" s="49" t="s">
        <v>2</v>
      </c>
      <c r="J2" s="49" t="s">
        <v>69</v>
      </c>
      <c r="K2" s="49"/>
      <c r="L2" s="52" t="s">
        <v>33</v>
      </c>
      <c r="M2" s="53"/>
      <c r="N2" s="54" t="s">
        <v>27</v>
      </c>
      <c r="O2" s="53"/>
      <c r="P2" s="54" t="s">
        <v>28</v>
      </c>
      <c r="Q2" s="53"/>
      <c r="R2" s="55" t="s">
        <v>29</v>
      </c>
      <c r="S2" s="55"/>
      <c r="T2" s="54" t="s">
        <v>32</v>
      </c>
      <c r="U2" s="56"/>
    </row>
    <row r="3" spans="1:21" ht="24.75" thickBot="1" x14ac:dyDescent="0.3">
      <c r="A3" s="62" t="s">
        <v>0</v>
      </c>
      <c r="B3" s="41"/>
      <c r="C3" s="50"/>
      <c r="D3" s="50" t="s">
        <v>15</v>
      </c>
      <c r="E3" s="50" t="s">
        <v>19</v>
      </c>
      <c r="F3" s="50" t="s">
        <v>16</v>
      </c>
      <c r="G3" s="50" t="s">
        <v>17</v>
      </c>
      <c r="H3" s="50" t="s">
        <v>18</v>
      </c>
      <c r="I3" s="65" t="s">
        <v>66</v>
      </c>
      <c r="J3" s="65" t="s">
        <v>70</v>
      </c>
      <c r="K3" s="51"/>
      <c r="L3" s="57" t="s">
        <v>11</v>
      </c>
      <c r="M3" s="59" t="s">
        <v>12</v>
      </c>
      <c r="N3" s="60" t="s">
        <v>11</v>
      </c>
      <c r="O3" s="58" t="s">
        <v>12</v>
      </c>
      <c r="P3" s="60" t="s">
        <v>11</v>
      </c>
      <c r="Q3" s="58" t="s">
        <v>12</v>
      </c>
      <c r="R3" s="60" t="s">
        <v>11</v>
      </c>
      <c r="S3" s="58" t="s">
        <v>12</v>
      </c>
      <c r="T3" s="60" t="s">
        <v>11</v>
      </c>
      <c r="U3" s="58" t="s">
        <v>12</v>
      </c>
    </row>
    <row r="4" spans="1:21" x14ac:dyDescent="0.25">
      <c r="A4" s="37">
        <v>41309</v>
      </c>
      <c r="B4" s="39" t="str">
        <f t="shared" ref="B4:B24" si="0">LOWER(TEXT(WEEKDAY(A4,1),"ДДД"))</f>
        <v>пн</v>
      </c>
      <c r="C4" s="27"/>
      <c r="D4" s="28"/>
      <c r="E4" s="29" t="s">
        <v>5</v>
      </c>
      <c r="F4" s="30"/>
      <c r="G4" s="29" t="s">
        <v>6</v>
      </c>
      <c r="H4" s="30"/>
      <c r="I4" s="66"/>
      <c r="J4" s="66"/>
      <c r="K4" s="46"/>
      <c r="L4" s="44"/>
      <c r="M4" s="47" t="str">
        <f>IF(ISNA(VLOOKUP(L4,адреса!$B$3:$D$22,2,0)),"",VLOOKUP(L4,адреса!$B$3:$D$22,2,0))</f>
        <v/>
      </c>
      <c r="N4" s="44"/>
      <c r="O4" s="47" t="str">
        <f>IF(ISNA(VLOOKUP(N4,адреса!$B$3:$D$22,2,0)),"",VLOOKUP(N4,адреса!$B$3:$D$22,2,0))</f>
        <v/>
      </c>
      <c r="P4" s="44"/>
      <c r="Q4" s="47" t="str">
        <f>IF(ISNA(VLOOKUP(P4,адреса!$B$3:$D$22,2,0)),"",VLOOKUP(P4,адреса!$B$3:$D$22,2,0))</f>
        <v/>
      </c>
      <c r="R4" s="44"/>
      <c r="S4" s="47" t="str">
        <f>IF(ISNA(VLOOKUP(R4,адреса!$B$3:$D$22,2,0)),"",VLOOKUP(R4,адреса!$B$3:$D$22,2,0))</f>
        <v/>
      </c>
      <c r="T4" s="44"/>
      <c r="U4" s="47" t="str">
        <f>IF(ISNA(VLOOKUP(T4,адреса!$B$3:$D$22,2,0)),"",VLOOKUP(T4,адреса!$B$3:$D$22,2,0))</f>
        <v/>
      </c>
    </row>
    <row r="5" spans="1:21" x14ac:dyDescent="0.25">
      <c r="A5" s="38">
        <f t="shared" ref="A5:A15" si="1">IF(WEEKDAY(A4,2)=5,A4+3,A4+1)</f>
        <v>41310</v>
      </c>
      <c r="B5" s="40" t="str">
        <f t="shared" si="0"/>
        <v>вт</v>
      </c>
      <c r="C5" s="13"/>
      <c r="D5" s="14" t="s">
        <v>26</v>
      </c>
      <c r="E5" s="11" t="s">
        <v>6</v>
      </c>
      <c r="F5" s="12"/>
      <c r="G5" s="15"/>
      <c r="H5" s="16" t="s">
        <v>26</v>
      </c>
      <c r="I5" s="67" t="s">
        <v>26</v>
      </c>
      <c r="J5" s="67" t="s">
        <v>26</v>
      </c>
      <c r="K5" s="17"/>
      <c r="L5" s="45" t="s">
        <v>25</v>
      </c>
      <c r="M5" s="36" t="str">
        <f>IF(ISNA(VLOOKUP(L5,адреса!$B$3:$D$22,2,0)),"",VLOOKUP(L5,адреса!$B$3:$D$22,2,0))</f>
        <v>Нахимова 8/1</v>
      </c>
      <c r="N5" s="45"/>
      <c r="O5" s="36" t="str">
        <f>IF(ISNA(VLOOKUP(N5,адреса!$B$3:$D$22,2,0)),"",VLOOKUP(N5,адреса!$B$3:$D$22,2,0))</f>
        <v/>
      </c>
      <c r="P5" s="42"/>
      <c r="Q5" s="36" t="str">
        <f>IF(ISNA(VLOOKUP(P5,адреса!$B$3:$D$22,2,0)),"",VLOOKUP(P5,адреса!$B$3:$D$22,2,0))</f>
        <v/>
      </c>
      <c r="R5" s="42"/>
      <c r="S5" s="36" t="str">
        <f>IF(ISNA(VLOOKUP(R5,адреса!$B$3:$D$22,2,0)),"",VLOOKUP(R5,адреса!$B$3:$D$22,2,0))</f>
        <v/>
      </c>
      <c r="T5" s="42" t="s">
        <v>20</v>
      </c>
      <c r="U5" s="36" t="str">
        <f>IF(ISNA(VLOOKUP(T5,адреса!$B$3:$D$22,2,0)),"",VLOOKUP(T5,адреса!$B$3:$D$22,2,0))</f>
        <v>Ленина 2а</v>
      </c>
    </row>
    <row r="6" spans="1:21" ht="26.25" x14ac:dyDescent="0.25">
      <c r="A6" s="38">
        <f t="shared" si="1"/>
        <v>41311</v>
      </c>
      <c r="B6" s="40" t="str">
        <f t="shared" si="0"/>
        <v>ср</v>
      </c>
      <c r="C6" s="13" t="s">
        <v>36</v>
      </c>
      <c r="D6" s="12"/>
      <c r="E6" s="12" t="s">
        <v>45</v>
      </c>
      <c r="F6" s="10"/>
      <c r="G6" s="12"/>
      <c r="H6" s="12"/>
      <c r="I6" s="68" t="s">
        <v>67</v>
      </c>
      <c r="J6" s="68" t="s">
        <v>68</v>
      </c>
      <c r="K6" s="22"/>
      <c r="L6" s="44"/>
      <c r="M6" s="36" t="str">
        <f>IF(ISNA(VLOOKUP(L6,адреса!$B$3:$D$22,2,0)),"",VLOOKUP(L6,адреса!$B$3:$D$22,2,0))</f>
        <v/>
      </c>
      <c r="N6" s="44"/>
      <c r="O6" s="36" t="str">
        <f>IF(ISNA(VLOOKUP(N6,адреса!$B$3:$D$22,2,0)),"",VLOOKUP(N6,адреса!$B$3:$D$22,2,0))</f>
        <v/>
      </c>
      <c r="P6" s="43" t="s">
        <v>35</v>
      </c>
      <c r="Q6" s="36" t="str">
        <f>IF(ISNA(VLOOKUP(P6,адреса!$B$3:$D$22,2,0)),"",VLOOKUP(P6,адреса!$B$3:$D$22,2,0))</f>
        <v>Академический 2/2 строение 5</v>
      </c>
      <c r="R6" s="43"/>
      <c r="S6" s="36" t="str">
        <f>IF(ISNA(VLOOKUP(R6,адреса!$B$3:$D$22,2,0)),"",VLOOKUP(R6,адреса!$B$3:$D$22,2,0))</f>
        <v/>
      </c>
      <c r="T6" s="43"/>
      <c r="U6" s="36" t="str">
        <f>IF(ISNA(VLOOKUP(T6,адреса!$B$3:$D$22,2,0)),"",VLOOKUP(T6,адреса!$B$3:$D$22,2,0))</f>
        <v/>
      </c>
    </row>
    <row r="7" spans="1:21" ht="26.25" x14ac:dyDescent="0.25">
      <c r="A7" s="38">
        <f t="shared" si="1"/>
        <v>41312</v>
      </c>
      <c r="B7" s="40" t="str">
        <f t="shared" si="0"/>
        <v>чт</v>
      </c>
      <c r="C7" s="18"/>
      <c r="D7" s="12" t="s">
        <v>26</v>
      </c>
      <c r="E7" s="12"/>
      <c r="F7" s="12"/>
      <c r="G7" s="12"/>
      <c r="H7" s="12"/>
      <c r="I7" s="68"/>
      <c r="J7" s="68"/>
      <c r="K7" s="22"/>
      <c r="L7" s="44" t="s">
        <v>46</v>
      </c>
      <c r="M7" s="36" t="str">
        <f>IF(ISNA(VLOOKUP(L7,адреса!$B$3:$D$22,2,0)),"",VLOOKUP(L7,адреса!$B$3:$D$22,2,0))</f>
        <v>Пойменный пер. 4а</v>
      </c>
      <c r="N7" s="44"/>
      <c r="O7" s="36" t="str">
        <f>IF(ISNA(VLOOKUP(N7,адреса!$B$3:$D$22,2,0)),"",VLOOKUP(N7,адреса!$B$3:$D$22,2,0))</f>
        <v/>
      </c>
      <c r="P7" s="43" t="s">
        <v>47</v>
      </c>
      <c r="Q7" s="36" t="str">
        <f>IF(ISNA(VLOOKUP(P7,адреса!$B$3:$D$22,2,0)),"",VLOOKUP(P7,адреса!$B$3:$D$22,2,0))</f>
        <v/>
      </c>
      <c r="R7" s="43"/>
      <c r="S7" s="36" t="str">
        <f>IF(ISNA(VLOOKUP(R7,адреса!$B$3:$D$22,2,0)),"",VLOOKUP(R7,адреса!$B$3:$D$22,2,0))</f>
        <v/>
      </c>
      <c r="T7" s="43" t="s">
        <v>49</v>
      </c>
      <c r="U7" s="36" t="str">
        <f>IF(ISNA(VLOOKUP(T7,адреса!$B$3:$D$22,2,0)),"",VLOOKUP(T7,адреса!$B$3:$D$22,2,0))</f>
        <v/>
      </c>
    </row>
    <row r="8" spans="1:21" ht="26.25" x14ac:dyDescent="0.25">
      <c r="A8" s="38">
        <f t="shared" si="1"/>
        <v>41313</v>
      </c>
      <c r="B8" s="40" t="str">
        <f t="shared" si="0"/>
        <v>пт</v>
      </c>
      <c r="C8" s="13"/>
      <c r="D8" s="12"/>
      <c r="E8" s="12"/>
      <c r="F8" s="12"/>
      <c r="G8" s="12"/>
      <c r="H8" s="12"/>
      <c r="I8" s="68"/>
      <c r="J8" s="68"/>
      <c r="K8" s="22" t="s">
        <v>60</v>
      </c>
      <c r="L8" s="44"/>
      <c r="M8" s="36" t="str">
        <f>IF(ISNA(VLOOKUP(L8,адреса!$B$3:$D$22,2,0)),"",VLOOKUP(L8,адреса!$B$3:$D$22,2,0))</f>
        <v/>
      </c>
      <c r="N8" s="44"/>
      <c r="O8" s="36" t="str">
        <f>IF(ISNA(VLOOKUP(N8,адреса!$B$3:$D$22,2,0)),"",VLOOKUP(N8,адреса!$B$3:$D$22,2,0))</f>
        <v/>
      </c>
      <c r="P8" s="43" t="s">
        <v>48</v>
      </c>
      <c r="Q8" s="36" t="str">
        <f>IF(ISNA(VLOOKUP(P8,адреса!$B$3:$D$22,2,0)),"",VLOOKUP(P8,адреса!$B$3:$D$22,2,0))</f>
        <v>Высоцкого ул, дом № 31</v>
      </c>
      <c r="R8" s="43"/>
      <c r="S8" s="36" t="str">
        <f>IF(ISNA(VLOOKUP(R8,адреса!$B$3:$D$22,2,0)),"",VLOOKUP(R8,адреса!$B$3:$D$22,2,0))</f>
        <v/>
      </c>
      <c r="T8" s="43" t="s">
        <v>52</v>
      </c>
      <c r="U8" s="36" t="str">
        <f>IF(ISNA(VLOOKUP(T8,адреса!$B$3:$D$22,2,0)),"",VLOOKUP(T8,адреса!$B$3:$D$22,2,0))</f>
        <v>Академический пр-кт, дом № 2/3</v>
      </c>
    </row>
    <row r="9" spans="1:21" ht="26.25" x14ac:dyDescent="0.25">
      <c r="A9" s="38">
        <f t="shared" si="1"/>
        <v>41316</v>
      </c>
      <c r="B9" s="40" t="str">
        <f t="shared" si="0"/>
        <v>пн</v>
      </c>
      <c r="C9" s="19"/>
      <c r="D9" s="24" t="s">
        <v>65</v>
      </c>
      <c r="E9" s="25"/>
      <c r="F9" s="25"/>
      <c r="G9" s="12"/>
      <c r="H9" s="25"/>
      <c r="I9" s="69" t="s">
        <v>26</v>
      </c>
      <c r="J9" s="69" t="s">
        <v>26</v>
      </c>
      <c r="K9" s="26"/>
      <c r="L9" s="44" t="s">
        <v>46</v>
      </c>
      <c r="M9" s="36" t="str">
        <f>IF(ISNA(VLOOKUP(L9,адреса!$B$3:$D$22,2,0)),"",VLOOKUP(L9,адреса!$B$3:$D$22,2,0))</f>
        <v>Пойменный пер. 4а</v>
      </c>
      <c r="N9" s="44"/>
      <c r="O9" s="36" t="str">
        <f>IF(ISNA(VLOOKUP(N9,адреса!$B$3:$D$22,2,0)),"",VLOOKUP(N9,адреса!$B$3:$D$22,2,0))</f>
        <v/>
      </c>
      <c r="P9" s="43" t="s">
        <v>50</v>
      </c>
      <c r="Q9" s="36" t="str">
        <f>IF(ISNA(VLOOKUP(P9,адреса!$B$3:$D$22,2,0)),"",VLOOKUP(P9,адреса!$B$3:$D$22,2,0))</f>
        <v>Вершинина ул, дом № 47</v>
      </c>
      <c r="R9" s="43"/>
      <c r="S9" s="36" t="str">
        <f>IF(ISNA(VLOOKUP(R9,адреса!$B$3:$D$22,2,0)),"",VLOOKUP(R9,адреса!$B$3:$D$22,2,0))</f>
        <v/>
      </c>
      <c r="T9" s="43" t="s">
        <v>41</v>
      </c>
      <c r="U9" s="36" t="str">
        <f>IF(ISNA(VLOOKUP(T9,адреса!$B$3:$D$22,2,0)),"",VLOOKUP(T9,адреса!$B$3:$D$22,2,0))</f>
        <v>Савиных № 7</v>
      </c>
    </row>
    <row r="10" spans="1:21" ht="26.25" x14ac:dyDescent="0.25">
      <c r="A10" s="38">
        <f t="shared" si="1"/>
        <v>41317</v>
      </c>
      <c r="B10" s="40" t="str">
        <f t="shared" si="0"/>
        <v>вт</v>
      </c>
      <c r="C10" s="20"/>
      <c r="D10" s="25" t="s">
        <v>64</v>
      </c>
      <c r="E10" s="25"/>
      <c r="F10" s="25"/>
      <c r="G10" s="12"/>
      <c r="H10" s="25" t="s">
        <v>26</v>
      </c>
      <c r="I10" s="69" t="s">
        <v>26</v>
      </c>
      <c r="J10" s="69" t="s">
        <v>26</v>
      </c>
      <c r="K10" s="26" t="s">
        <v>71</v>
      </c>
      <c r="L10" s="44" t="s">
        <v>72</v>
      </c>
      <c r="M10" s="36" t="str">
        <f>IF(ISNA(VLOOKUP(L10,адреса!$B$3:$D$22,2,0)),"",VLOOKUP(L10,адреса!$B$3:$D$22,2,0))</f>
        <v/>
      </c>
      <c r="N10" s="44"/>
      <c r="O10" s="36" t="str">
        <f>IF(ISNA(VLOOKUP(N10,адреса!$B$3:$D$22,2,0)),"",VLOOKUP(N10,адреса!$B$3:$D$22,2,0))</f>
        <v/>
      </c>
      <c r="P10" s="43" t="s">
        <v>51</v>
      </c>
      <c r="Q10" s="36" t="str">
        <f>IF(ISNA(VLOOKUP(P10,адреса!$B$3:$D$22,2,0)),"",VLOOKUP(P10,адреса!$B$3:$D$22,2,0))</f>
        <v>Коларовский тракт, дом № 8</v>
      </c>
      <c r="R10" s="43"/>
      <c r="S10" s="36" t="str">
        <f>IF(ISNA(VLOOKUP(R10,адреса!$B$3:$D$22,2,0)),"",VLOOKUP(R10,адреса!$B$3:$D$22,2,0))</f>
        <v/>
      </c>
      <c r="T10" s="43" t="s">
        <v>38</v>
      </c>
      <c r="U10" s="36" t="str">
        <f>IF(ISNA(VLOOKUP(T10,адреса!$B$3:$D$22,2,0)),"",VLOOKUP(T10,адреса!$B$3:$D$22,2,0))</f>
        <v>Комсомольский пр-кт, дом № 62</v>
      </c>
    </row>
    <row r="11" spans="1:21" x14ac:dyDescent="0.25">
      <c r="A11" s="38">
        <f t="shared" si="1"/>
        <v>41318</v>
      </c>
      <c r="B11" s="40" t="str">
        <f t="shared" si="0"/>
        <v>ср</v>
      </c>
      <c r="C11" s="21" t="s">
        <v>26</v>
      </c>
      <c r="D11" s="25"/>
      <c r="E11" s="25"/>
      <c r="F11" s="25"/>
      <c r="G11" s="12"/>
      <c r="H11" s="25"/>
      <c r="I11" s="69" t="s">
        <v>5</v>
      </c>
      <c r="J11" s="69"/>
      <c r="K11" s="26"/>
      <c r="L11" s="44"/>
      <c r="M11" s="36" t="str">
        <f>IF(ISNA(VLOOKUP(L11,адреса!$B$3:$D$22,2,0)),"",VLOOKUP(L11,адреса!$B$3:$D$22,2,0))</f>
        <v/>
      </c>
      <c r="N11" s="44"/>
      <c r="O11" s="36" t="str">
        <f>IF(ISNA(VLOOKUP(N11,адреса!$B$3:$D$22,2,0)),"",VLOOKUP(N11,адреса!$B$3:$D$22,2,0))</f>
        <v/>
      </c>
      <c r="P11" s="43"/>
      <c r="Q11" s="36" t="str">
        <f>IF(ISNA(VLOOKUP(P11,адреса!$B$3:$D$22,2,0)),"",VLOOKUP(P11,адреса!$B$3:$D$22,2,0))</f>
        <v/>
      </c>
      <c r="R11" s="43"/>
      <c r="S11" s="36" t="str">
        <f>IF(ISNA(VLOOKUP(R11,адреса!$B$3:$D$22,2,0)),"",VLOOKUP(R11,адреса!$B$3:$D$22,2,0))</f>
        <v/>
      </c>
      <c r="T11" s="43" t="s">
        <v>20</v>
      </c>
      <c r="U11" s="36" t="str">
        <f>IF(ISNA(VLOOKUP(T11,адреса!$B$3:$D$22,2,0)),"",VLOOKUP(T11,адреса!$B$3:$D$22,2,0))</f>
        <v>Ленина 2а</v>
      </c>
    </row>
    <row r="12" spans="1:21" x14ac:dyDescent="0.25">
      <c r="A12" s="38">
        <f t="shared" si="1"/>
        <v>41319</v>
      </c>
      <c r="B12" s="40" t="str">
        <f t="shared" si="0"/>
        <v>чт</v>
      </c>
      <c r="C12" s="9"/>
      <c r="D12" s="10"/>
      <c r="E12" s="12"/>
      <c r="F12" s="12"/>
      <c r="G12" s="12"/>
      <c r="H12" s="12"/>
      <c r="I12" s="68"/>
      <c r="J12" s="68"/>
      <c r="K12" s="22"/>
      <c r="L12" s="44"/>
      <c r="M12" s="36" t="str">
        <f>IF(ISNA(VLOOKUP(L12,адреса!$B$3:$D$22,2,0)),"",VLOOKUP(L12,адреса!$B$3:$D$22,2,0))</f>
        <v/>
      </c>
      <c r="N12" s="44"/>
      <c r="O12" s="36" t="str">
        <f>IF(ISNA(VLOOKUP(N12,адреса!$B$3:$D$22,2,0)),"",VLOOKUP(N12,адреса!$B$3:$D$22,2,0))</f>
        <v/>
      </c>
      <c r="P12" s="43"/>
      <c r="Q12" s="36" t="str">
        <f>IF(ISNA(VLOOKUP(P12,адреса!$B$3:$D$22,2,0)),"",VLOOKUP(P12,адреса!$B$3:$D$22,2,0))</f>
        <v/>
      </c>
      <c r="R12" s="43"/>
      <c r="S12" s="36" t="str">
        <f>IF(ISNA(VLOOKUP(R12,адреса!$B$3:$D$22,2,0)),"",VLOOKUP(R12,адреса!$B$3:$D$22,2,0))</f>
        <v/>
      </c>
      <c r="T12" s="43" t="s">
        <v>41</v>
      </c>
      <c r="U12" s="36" t="str">
        <f>IF(ISNA(VLOOKUP(T12,адреса!$B$3:$D$22,2,0)),"",VLOOKUP(T12,адреса!$B$3:$D$22,2,0))</f>
        <v>Савиных № 7</v>
      </c>
    </row>
    <row r="13" spans="1:21" x14ac:dyDescent="0.25">
      <c r="A13" s="38">
        <f t="shared" si="1"/>
        <v>41320</v>
      </c>
      <c r="B13" s="40" t="str">
        <f t="shared" si="0"/>
        <v>пт</v>
      </c>
      <c r="C13" s="13"/>
      <c r="D13" s="12"/>
      <c r="E13" s="12"/>
      <c r="F13" s="12" t="s">
        <v>62</v>
      </c>
      <c r="G13" s="12"/>
      <c r="H13" s="12"/>
      <c r="I13" s="68"/>
      <c r="J13" s="68"/>
      <c r="K13" s="23"/>
      <c r="L13" s="44"/>
      <c r="M13" s="36" t="str">
        <f>IF(ISNA(VLOOKUP(L13,адреса!$B$3:$D$22,2,0)),"",VLOOKUP(L13,адреса!$B$3:$D$22,2,0))</f>
        <v/>
      </c>
      <c r="N13" s="44"/>
      <c r="O13" s="36" t="str">
        <f>IF(ISNA(VLOOKUP(N13,адреса!$B$3:$D$22,2,0)),"",VLOOKUP(N13,адреса!$B$3:$D$22,2,0))</f>
        <v/>
      </c>
      <c r="P13" s="43"/>
      <c r="Q13" s="36" t="str">
        <f>IF(ISNA(VLOOKUP(P13,адреса!$B$3:$D$22,2,0)),"",VLOOKUP(P13,адреса!$B$3:$D$22,2,0))</f>
        <v/>
      </c>
      <c r="R13" s="43"/>
      <c r="S13" s="36" t="str">
        <f>IF(ISNA(VLOOKUP(R13,адреса!$B$3:$D$22,2,0)),"",VLOOKUP(R13,адреса!$B$3:$D$22,2,0))</f>
        <v/>
      </c>
      <c r="T13" s="43"/>
      <c r="U13" s="36" t="str">
        <f>IF(ISNA(VLOOKUP(T13,адреса!$B$3:$D$22,2,0)),"",VLOOKUP(T13,адреса!$B$3:$D$22,2,0))</f>
        <v/>
      </c>
    </row>
    <row r="14" spans="1:21" x14ac:dyDescent="0.25">
      <c r="A14" s="38">
        <f t="shared" si="1"/>
        <v>41323</v>
      </c>
      <c r="B14" s="40" t="str">
        <f t="shared" si="0"/>
        <v>пн</v>
      </c>
      <c r="C14" s="13"/>
      <c r="D14" s="12"/>
      <c r="E14" s="12"/>
      <c r="F14" s="10"/>
      <c r="G14" s="12"/>
      <c r="H14" s="12"/>
      <c r="I14" s="68"/>
      <c r="J14" s="68"/>
      <c r="K14" s="22"/>
      <c r="L14" s="44"/>
      <c r="M14" s="36" t="str">
        <f>IF(ISNA(VLOOKUP(L14,адреса!$B$3:$D$22,2,0)),"",VLOOKUP(L14,адреса!$B$3:$D$22,2,0))</f>
        <v/>
      </c>
      <c r="N14" s="44"/>
      <c r="O14" s="36" t="str">
        <f>IF(ISNA(VLOOKUP(N14,адреса!$B$3:$D$22,2,0)),"",VLOOKUP(N14,адреса!$B$3:$D$22,2,0))</f>
        <v/>
      </c>
      <c r="P14" s="43"/>
      <c r="Q14" s="36" t="str">
        <f>IF(ISNA(VLOOKUP(P14,адреса!$B$3:$D$22,2,0)),"",VLOOKUP(P14,адреса!$B$3:$D$22,2,0))</f>
        <v/>
      </c>
      <c r="R14" s="43"/>
      <c r="S14" s="36" t="str">
        <f>IF(ISNA(VLOOKUP(R14,адреса!$B$3:$D$22,2,0)),"",VLOOKUP(R14,адреса!$B$3:$D$22,2,0))</f>
        <v/>
      </c>
      <c r="T14" s="43"/>
      <c r="U14" s="36" t="str">
        <f>IF(ISNA(VLOOKUP(T14,адреса!$B$3:$D$22,2,0)),"",VLOOKUP(T14,адреса!$B$3:$D$22,2,0))</f>
        <v/>
      </c>
    </row>
    <row r="15" spans="1:21" x14ac:dyDescent="0.25">
      <c r="A15" s="38">
        <f t="shared" si="1"/>
        <v>41324</v>
      </c>
      <c r="B15" s="40" t="str">
        <f t="shared" si="0"/>
        <v>вт</v>
      </c>
      <c r="C15" s="18"/>
      <c r="D15" s="12"/>
      <c r="E15" s="12"/>
      <c r="F15" s="12"/>
      <c r="G15" s="12"/>
      <c r="H15" s="12"/>
      <c r="I15" s="68"/>
      <c r="J15" s="68"/>
      <c r="K15" s="22"/>
      <c r="L15" s="44"/>
      <c r="M15" s="36" t="str">
        <f>IF(ISNA(VLOOKUP(L15,адреса!$B$3:$D$22,2,0)),"",VLOOKUP(L15,адреса!$B$3:$D$22,2,0))</f>
        <v/>
      </c>
      <c r="N15" s="44"/>
      <c r="O15" s="36" t="str">
        <f>IF(ISNA(VLOOKUP(N15,адреса!$B$3:$D$22,2,0)),"",VLOOKUP(N15,адреса!$B$3:$D$22,2,0))</f>
        <v/>
      </c>
      <c r="P15" s="43"/>
      <c r="Q15" s="36" t="str">
        <f>IF(ISNA(VLOOKUP(P15,адреса!$B$3:$D$22,2,0)),"",VLOOKUP(P15,адреса!$B$3:$D$22,2,0))</f>
        <v/>
      </c>
      <c r="R15" s="43"/>
      <c r="S15" s="36" t="str">
        <f>IF(ISNA(VLOOKUP(R15,адреса!$B$3:$D$22,2,0)),"",VLOOKUP(R15,адреса!$B$3:$D$22,2,0))</f>
        <v/>
      </c>
      <c r="T15" s="43"/>
      <c r="U15" s="36" t="str">
        <f>IF(ISNA(VLOOKUP(T15,адреса!$B$3:$D$22,2,0)),"",VLOOKUP(T15,адреса!$B$3:$D$22,2,0))</f>
        <v/>
      </c>
    </row>
    <row r="16" spans="1:21" ht="15.75" x14ac:dyDescent="0.25">
      <c r="A16" s="38">
        <f>IF(WEEKDAY(A15,2)=5,A15+3,A15+1)</f>
        <v>41325</v>
      </c>
      <c r="B16" s="40" t="str">
        <f t="shared" si="0"/>
        <v>ср</v>
      </c>
      <c r="C16" s="18"/>
      <c r="D16" s="12"/>
      <c r="E16" s="12"/>
      <c r="F16" s="12"/>
      <c r="G16" s="12"/>
      <c r="H16" s="75" t="s">
        <v>79</v>
      </c>
      <c r="I16" s="68"/>
      <c r="J16" s="68"/>
      <c r="K16" s="22"/>
      <c r="L16" s="44"/>
      <c r="M16" s="36" t="str">
        <f>IF(ISNA(VLOOKUP(L16,адреса!$B$3:$D$22,2,0)),"",VLOOKUP(L16,адреса!$B$3:$D$22,2,0))</f>
        <v/>
      </c>
      <c r="N16" s="44"/>
      <c r="O16" s="36" t="str">
        <f>IF(ISNA(VLOOKUP(N16,адреса!$B$3:$D$22,2,0)),"",VLOOKUP(N16,адреса!$B$3:$D$22,2,0))</f>
        <v/>
      </c>
      <c r="P16" s="43"/>
      <c r="Q16" s="36" t="str">
        <f>IF(ISNA(VLOOKUP(P16,адреса!$B$3:$D$22,2,0)),"",VLOOKUP(P16,адреса!$B$3:$D$22,2,0))</f>
        <v/>
      </c>
      <c r="R16" s="43"/>
      <c r="S16" s="36" t="str">
        <f>IF(ISNA(VLOOKUP(R16,адреса!$B$3:$D$22,2,0)),"",VLOOKUP(R16,адреса!$B$3:$D$22,2,0))</f>
        <v/>
      </c>
      <c r="T16" s="43"/>
      <c r="U16" s="36" t="str">
        <f>IF(ISNA(VLOOKUP(T16,адреса!$B$3:$D$22,2,0)),"",VLOOKUP(T16,адреса!$B$3:$D$22,2,0))</f>
        <v/>
      </c>
    </row>
    <row r="17" spans="1:21" x14ac:dyDescent="0.25">
      <c r="A17" s="38">
        <f t="shared" ref="A17:A24" si="2">IF(WEEKDAY(A16,2)=5,A16+3,A16+1)</f>
        <v>41326</v>
      </c>
      <c r="B17" s="40" t="str">
        <f t="shared" si="0"/>
        <v>чт</v>
      </c>
      <c r="C17" s="18"/>
      <c r="D17" s="12"/>
      <c r="E17" s="12"/>
      <c r="F17" s="12"/>
      <c r="G17" s="12"/>
      <c r="H17" s="12"/>
      <c r="I17" s="68"/>
      <c r="J17" s="68"/>
      <c r="K17" s="22"/>
      <c r="L17" s="44"/>
      <c r="M17" s="36" t="str">
        <f>IF(ISNA(VLOOKUP(L17,адреса!$B$3:$D$22,2,0)),"",VLOOKUP(L17,адреса!$B$3:$D$22,2,0))</f>
        <v/>
      </c>
      <c r="N17" s="44"/>
      <c r="O17" s="36" t="str">
        <f>IF(ISNA(VLOOKUP(N17,адреса!$B$3:$D$22,2,0)),"",VLOOKUP(N17,адреса!$B$3:$D$22,2,0))</f>
        <v/>
      </c>
      <c r="P17" s="43"/>
      <c r="Q17" s="36" t="str">
        <f>IF(ISNA(VLOOKUP(P17,адреса!$B$3:$D$22,2,0)),"",VLOOKUP(P17,адреса!$B$3:$D$22,2,0))</f>
        <v/>
      </c>
      <c r="R17" s="43"/>
      <c r="S17" s="36" t="str">
        <f>IF(ISNA(VLOOKUP(R17,адреса!$B$3:$D$22,2,0)),"",VLOOKUP(R17,адреса!$B$3:$D$22,2,0))</f>
        <v/>
      </c>
      <c r="T17" s="43"/>
      <c r="U17" s="36" t="str">
        <f>IF(ISNA(VLOOKUP(T17,адреса!$B$3:$D$22,2,0)),"",VLOOKUP(T17,адреса!$B$3:$D$22,2,0))</f>
        <v/>
      </c>
    </row>
    <row r="18" spans="1:21" x14ac:dyDescent="0.25">
      <c r="A18" s="38">
        <f t="shared" si="2"/>
        <v>41327</v>
      </c>
      <c r="B18" s="40" t="str">
        <f t="shared" si="0"/>
        <v>пт</v>
      </c>
      <c r="C18" s="18"/>
      <c r="D18" s="12"/>
      <c r="E18" s="12"/>
      <c r="F18" s="12"/>
      <c r="G18" s="12"/>
      <c r="H18" s="12"/>
      <c r="I18" s="68"/>
      <c r="J18" s="68"/>
      <c r="K18" s="22"/>
      <c r="L18" s="44"/>
      <c r="M18" s="36" t="str">
        <f>IF(ISNA(VLOOKUP(L18,адреса!$B$3:$D$22,2,0)),"",VLOOKUP(L18,адреса!$B$3:$D$22,2,0))</f>
        <v/>
      </c>
      <c r="N18" s="44"/>
      <c r="O18" s="36" t="str">
        <f>IF(ISNA(VLOOKUP(N18,адреса!$B$3:$D$22,2,0)),"",VLOOKUP(N18,адреса!$B$3:$D$22,2,0))</f>
        <v/>
      </c>
      <c r="P18" s="43"/>
      <c r="Q18" s="36" t="str">
        <f>IF(ISNA(VLOOKUP(P18,адреса!$B$3:$D$22,2,0)),"",VLOOKUP(P18,адреса!$B$3:$D$22,2,0))</f>
        <v/>
      </c>
      <c r="R18" s="43"/>
      <c r="S18" s="36" t="str">
        <f>IF(ISNA(VLOOKUP(R18,адреса!$B$3:$D$22,2,0)),"",VLOOKUP(R18,адреса!$B$3:$D$22,2,0))</f>
        <v/>
      </c>
      <c r="T18" s="43"/>
      <c r="U18" s="36" t="str">
        <f>IF(ISNA(VLOOKUP(T18,адреса!$B$3:$D$22,2,0)),"",VLOOKUP(T18,адреса!$B$3:$D$22,2,0))</f>
        <v/>
      </c>
    </row>
    <row r="19" spans="1:21" x14ac:dyDescent="0.25">
      <c r="A19" s="38">
        <f t="shared" si="2"/>
        <v>41330</v>
      </c>
      <c r="B19" s="40" t="str">
        <f t="shared" si="0"/>
        <v>пн</v>
      </c>
      <c r="C19" s="18"/>
      <c r="D19" s="12"/>
      <c r="E19" s="12"/>
      <c r="F19" s="12"/>
      <c r="G19" s="12"/>
      <c r="H19" s="12"/>
      <c r="I19" s="68"/>
      <c r="J19" s="68"/>
      <c r="K19" s="22"/>
      <c r="L19" s="44"/>
      <c r="M19" s="36" t="str">
        <f>IF(ISNA(VLOOKUP(L19,адреса!$B$3:$D$22,2,0)),"",VLOOKUP(L19,адреса!$B$3:$D$22,2,0))</f>
        <v/>
      </c>
      <c r="N19" s="44"/>
      <c r="O19" s="36" t="str">
        <f>IF(ISNA(VLOOKUP(N19,адреса!$B$3:$D$22,2,0)),"",VLOOKUP(N19,адреса!$B$3:$D$22,2,0))</f>
        <v/>
      </c>
      <c r="P19" s="43"/>
      <c r="Q19" s="36" t="str">
        <f>IF(ISNA(VLOOKUP(P19,адреса!$B$3:$D$22,2,0)),"",VLOOKUP(P19,адреса!$B$3:$D$22,2,0))</f>
        <v/>
      </c>
      <c r="R19" s="43"/>
      <c r="S19" s="36" t="str">
        <f>IF(ISNA(VLOOKUP(R19,адреса!$B$3:$D$22,2,0)),"",VLOOKUP(R19,адреса!$B$3:$D$22,2,0))</f>
        <v/>
      </c>
      <c r="T19" s="43"/>
      <c r="U19" s="36" t="str">
        <f>IF(ISNA(VLOOKUP(T19,адреса!$B$3:$D$22,2,0)),"",VLOOKUP(T19,адреса!$B$3:$D$22,2,0))</f>
        <v/>
      </c>
    </row>
    <row r="20" spans="1:21" x14ac:dyDescent="0.25">
      <c r="A20" s="38">
        <f t="shared" si="2"/>
        <v>41331</v>
      </c>
      <c r="B20" s="40" t="str">
        <f t="shared" si="0"/>
        <v>вт</v>
      </c>
      <c r="C20" s="18"/>
      <c r="D20" s="12"/>
      <c r="E20" s="12"/>
      <c r="F20" s="12"/>
      <c r="G20" s="12"/>
      <c r="H20" s="12"/>
      <c r="I20" s="68"/>
      <c r="J20" s="68"/>
      <c r="K20" s="22"/>
      <c r="L20" s="44"/>
      <c r="M20" s="36" t="str">
        <f>IF(ISNA(VLOOKUP(L20,адреса!$B$3:$D$22,2,0)),"",VLOOKUP(L20,адреса!$B$3:$D$22,2,0))</f>
        <v/>
      </c>
      <c r="N20" s="44"/>
      <c r="O20" s="36" t="str">
        <f>IF(ISNA(VLOOKUP(N20,адреса!$B$3:$D$22,2,0)),"",VLOOKUP(N20,адреса!$B$3:$D$22,2,0))</f>
        <v/>
      </c>
      <c r="P20" s="43"/>
      <c r="Q20" s="36" t="str">
        <f>IF(ISNA(VLOOKUP(P20,адреса!$B$3:$D$22,2,0)),"",VLOOKUP(P20,адреса!$B$3:$D$22,2,0))</f>
        <v/>
      </c>
      <c r="R20" s="43"/>
      <c r="S20" s="36" t="str">
        <f>IF(ISNA(VLOOKUP(R20,адреса!$B$3:$D$22,2,0)),"",VLOOKUP(R20,адреса!$B$3:$D$22,2,0))</f>
        <v/>
      </c>
      <c r="T20" s="43"/>
      <c r="U20" s="36" t="str">
        <f>IF(ISNA(VLOOKUP(T20,адреса!$B$3:$D$22,2,0)),"",VLOOKUP(T20,адреса!$B$3:$D$22,2,0))</f>
        <v/>
      </c>
    </row>
    <row r="21" spans="1:21" x14ac:dyDescent="0.25">
      <c r="A21" s="38">
        <f t="shared" si="2"/>
        <v>41332</v>
      </c>
      <c r="B21" s="40" t="str">
        <f t="shared" si="0"/>
        <v>ср</v>
      </c>
      <c r="C21" s="18"/>
      <c r="D21" s="12"/>
      <c r="E21" s="12"/>
      <c r="F21" s="12"/>
      <c r="G21" s="12"/>
      <c r="H21" s="12"/>
      <c r="I21" s="68"/>
      <c r="J21" s="68"/>
      <c r="K21" s="22"/>
      <c r="L21" s="44"/>
      <c r="M21" s="36" t="str">
        <f>IF(ISNA(VLOOKUP(L21,адреса!$B$3:$D$22,2,0)),"",VLOOKUP(L21,адреса!$B$3:$D$22,2,0))</f>
        <v/>
      </c>
      <c r="N21" s="44"/>
      <c r="O21" s="36" t="str">
        <f>IF(ISNA(VLOOKUP(N21,адреса!$B$3:$D$22,2,0)),"",VLOOKUP(N21,адреса!$B$3:$D$22,2,0))</f>
        <v/>
      </c>
      <c r="P21" s="43"/>
      <c r="Q21" s="36" t="str">
        <f>IF(ISNA(VLOOKUP(P21,адреса!$B$3:$D$22,2,0)),"",VLOOKUP(P21,адреса!$B$3:$D$22,2,0))</f>
        <v/>
      </c>
      <c r="R21" s="43"/>
      <c r="S21" s="36" t="str">
        <f>IF(ISNA(VLOOKUP(R21,адреса!$B$3:$D$22,2,0)),"",VLOOKUP(R21,адреса!$B$3:$D$22,2,0))</f>
        <v/>
      </c>
      <c r="T21" s="43"/>
      <c r="U21" s="36" t="str">
        <f>IF(ISNA(VLOOKUP(T21,адреса!$B$3:$D$22,2,0)),"",VLOOKUP(T21,адреса!$B$3:$D$22,2,0))</f>
        <v/>
      </c>
    </row>
    <row r="22" spans="1:21" x14ac:dyDescent="0.25">
      <c r="A22" s="38">
        <f t="shared" si="2"/>
        <v>41333</v>
      </c>
      <c r="B22" s="40" t="str">
        <f t="shared" si="0"/>
        <v>чт</v>
      </c>
      <c r="C22" s="18"/>
      <c r="D22" s="12"/>
      <c r="E22" s="12"/>
      <c r="F22" s="12"/>
      <c r="G22" s="12"/>
      <c r="H22" s="12"/>
      <c r="I22" s="68"/>
      <c r="J22" s="68"/>
      <c r="K22" s="22"/>
      <c r="L22" s="44"/>
      <c r="M22" s="36" t="str">
        <f>IF(ISNA(VLOOKUP(L22,адреса!$B$3:$D$22,2,0)),"",VLOOKUP(L22,адреса!$B$3:$D$22,2,0))</f>
        <v/>
      </c>
      <c r="N22" s="44"/>
      <c r="O22" s="36" t="str">
        <f>IF(ISNA(VLOOKUP(N22,адреса!$B$3:$D$22,2,0)),"",VLOOKUP(N22,адреса!$B$3:$D$22,2,0))</f>
        <v/>
      </c>
      <c r="P22" s="43"/>
      <c r="Q22" s="36" t="str">
        <f>IF(ISNA(VLOOKUP(P22,адреса!$B$3:$D$22,2,0)),"",VLOOKUP(P22,адреса!$B$3:$D$22,2,0))</f>
        <v/>
      </c>
      <c r="R22" s="43"/>
      <c r="S22" s="36" t="str">
        <f>IF(ISNA(VLOOKUP(R22,адреса!$B$3:$D$22,2,0)),"",VLOOKUP(R22,адреса!$B$3:$D$22,2,0))</f>
        <v/>
      </c>
      <c r="T22" s="43"/>
      <c r="U22" s="36" t="str">
        <f>IF(ISNA(VLOOKUP(T22,адреса!$B$3:$D$22,2,0)),"",VLOOKUP(T22,адреса!$B$3:$D$22,2,0))</f>
        <v/>
      </c>
    </row>
    <row r="23" spans="1:21" x14ac:dyDescent="0.25">
      <c r="A23" s="38">
        <f t="shared" si="2"/>
        <v>41334</v>
      </c>
      <c r="B23" s="40" t="str">
        <f t="shared" si="0"/>
        <v>пт</v>
      </c>
      <c r="C23" s="18"/>
      <c r="D23" s="12"/>
      <c r="E23" s="12"/>
      <c r="F23" s="12"/>
      <c r="G23" s="12"/>
      <c r="H23" s="12"/>
      <c r="I23" s="68"/>
      <c r="J23" s="68"/>
      <c r="K23" s="22"/>
      <c r="L23" s="44"/>
      <c r="M23" s="36" t="str">
        <f>IF(ISNA(VLOOKUP(L23,адреса!$B$3:$D$22,2,0)),"",VLOOKUP(L23,адреса!$B$3:$D$22,2,0))</f>
        <v/>
      </c>
      <c r="N23" s="44"/>
      <c r="O23" s="36" t="str">
        <f>IF(ISNA(VLOOKUP(N23,адреса!$B$3:$D$22,2,0)),"",VLOOKUP(N23,адреса!$B$3:$D$22,2,0))</f>
        <v/>
      </c>
      <c r="P23" s="43"/>
      <c r="Q23" s="36" t="str">
        <f>IF(ISNA(VLOOKUP(P23,адреса!$B$3:$D$22,2,0)),"",VLOOKUP(P23,адреса!$B$3:$D$22,2,0))</f>
        <v/>
      </c>
      <c r="R23" s="43"/>
      <c r="S23" s="36" t="str">
        <f>IF(ISNA(VLOOKUP(R23,адреса!$B$3:$D$22,2,0)),"",VLOOKUP(R23,адреса!$B$3:$D$22,2,0))</f>
        <v/>
      </c>
      <c r="T23" s="43"/>
      <c r="U23" s="36" t="str">
        <f>IF(ISNA(VLOOKUP(T23,адреса!$B$3:$D$22,2,0)),"",VLOOKUP(T23,адреса!$B$3:$D$22,2,0))</f>
        <v/>
      </c>
    </row>
    <row r="24" spans="1:21" x14ac:dyDescent="0.25">
      <c r="A24" s="38">
        <f t="shared" si="2"/>
        <v>41337</v>
      </c>
      <c r="B24" s="40" t="str">
        <f t="shared" si="0"/>
        <v>пн</v>
      </c>
      <c r="C24" s="18"/>
      <c r="D24" s="12"/>
      <c r="E24" s="12"/>
      <c r="F24" s="12"/>
      <c r="G24" s="12"/>
      <c r="H24" s="12"/>
      <c r="I24" s="68"/>
      <c r="J24" s="68"/>
      <c r="K24" s="22"/>
      <c r="L24" s="44"/>
      <c r="M24" s="36" t="str">
        <f>IF(ISNA(VLOOKUP(L24,адреса!$B$3:$D$22,2,0)),"",VLOOKUP(L24,адреса!$B$3:$D$22,2,0))</f>
        <v/>
      </c>
      <c r="N24" s="44"/>
      <c r="O24" s="36" t="str">
        <f>IF(ISNA(VLOOKUP(N24,адреса!$B$3:$D$22,2,0)),"",VLOOKUP(N24,адреса!$B$3:$D$22,2,0))</f>
        <v/>
      </c>
      <c r="P24" s="43"/>
      <c r="Q24" s="36" t="str">
        <f>IF(ISNA(VLOOKUP(P24,адреса!$B$3:$D$22,2,0)),"",VLOOKUP(P24,адреса!$B$3:$D$22,2,0))</f>
        <v/>
      </c>
      <c r="R24" s="43"/>
      <c r="S24" s="36" t="str">
        <f>IF(ISNA(VLOOKUP(R24,адреса!$B$3:$D$22,2,0)),"",VLOOKUP(R24,адреса!$B$3:$D$22,2,0))</f>
        <v/>
      </c>
      <c r="T24" s="43"/>
      <c r="U24" s="36" t="str">
        <f>IF(ISNA(VLOOKUP(T24,адреса!$B$3:$D$22,2,0)),"",VLOOKUP(T24,адреса!$B$3:$D$22,2,0))</f>
        <v/>
      </c>
    </row>
    <row r="25" spans="1:21" x14ac:dyDescent="0.25">
      <c r="A25" s="38">
        <f t="shared" ref="A25:A43" si="3">IF(WEEKDAY(A24,2)=5,A24+3,A24+1)</f>
        <v>41338</v>
      </c>
      <c r="B25" s="40" t="str">
        <f t="shared" ref="B25:B33" si="4">LOWER(TEXT(WEEKDAY(A25,1),"ДДД"))</f>
        <v>вт</v>
      </c>
      <c r="C25" s="18"/>
      <c r="D25" s="12"/>
      <c r="E25" s="12"/>
      <c r="F25" s="12"/>
      <c r="G25" s="12"/>
      <c r="H25" s="12"/>
      <c r="I25" s="68"/>
      <c r="J25" s="68"/>
      <c r="K25" s="22"/>
      <c r="L25" s="44"/>
      <c r="M25" s="36" t="str">
        <f>IF(ISNA(VLOOKUP(L25,адреса!$B$3:$D$22,2,0)),"",VLOOKUP(L25,адреса!$B$3:$D$22,2,0))</f>
        <v/>
      </c>
      <c r="N25" s="44"/>
      <c r="O25" s="36" t="str">
        <f>IF(ISNA(VLOOKUP(N25,адреса!$B$3:$D$22,2,0)),"",VLOOKUP(N25,адреса!$B$3:$D$22,2,0))</f>
        <v/>
      </c>
      <c r="P25" s="43"/>
      <c r="Q25" s="36" t="str">
        <f>IF(ISNA(VLOOKUP(P25,адреса!$B$3:$D$22,2,0)),"",VLOOKUP(P25,адреса!$B$3:$D$22,2,0))</f>
        <v/>
      </c>
      <c r="R25" s="43"/>
      <c r="S25" s="36" t="str">
        <f>IF(ISNA(VLOOKUP(R25,адреса!$B$3:$D$22,2,0)),"",VLOOKUP(R25,адреса!$B$3:$D$22,2,0))</f>
        <v/>
      </c>
      <c r="T25" s="43"/>
      <c r="U25" s="36" t="str">
        <f>IF(ISNA(VLOOKUP(T25,адреса!$B$3:$D$22,2,0)),"",VLOOKUP(T25,адреса!$B$3:$D$22,2,0))</f>
        <v/>
      </c>
    </row>
    <row r="26" spans="1:21" x14ac:dyDescent="0.25">
      <c r="A26" s="38">
        <f t="shared" si="3"/>
        <v>41339</v>
      </c>
      <c r="B26" s="40" t="str">
        <f t="shared" si="4"/>
        <v>ср</v>
      </c>
      <c r="C26" s="18"/>
      <c r="D26" s="12"/>
      <c r="E26" s="12"/>
      <c r="F26" s="12"/>
      <c r="G26" s="12"/>
      <c r="H26" s="12"/>
      <c r="I26" s="68"/>
      <c r="J26" s="68"/>
      <c r="K26" s="22"/>
      <c r="L26" s="44"/>
      <c r="M26" s="36" t="str">
        <f>IF(ISNA(VLOOKUP(L26,адреса!$B$3:$D$22,2,0)),"",VLOOKUP(L26,адреса!$B$3:$D$22,2,0))</f>
        <v/>
      </c>
      <c r="N26" s="44"/>
      <c r="O26" s="36" t="str">
        <f>IF(ISNA(VLOOKUP(N26,адреса!$B$3:$D$22,2,0)),"",VLOOKUP(N26,адреса!$B$3:$D$22,2,0))</f>
        <v/>
      </c>
      <c r="P26" s="43"/>
      <c r="Q26" s="36" t="str">
        <f>IF(ISNA(VLOOKUP(P26,адреса!$B$3:$D$22,2,0)),"",VLOOKUP(P26,адреса!$B$3:$D$22,2,0))</f>
        <v/>
      </c>
      <c r="R26" s="43"/>
      <c r="S26" s="36" t="str">
        <f>IF(ISNA(VLOOKUP(R26,адреса!$B$3:$D$22,2,0)),"",VLOOKUP(R26,адреса!$B$3:$D$22,2,0))</f>
        <v/>
      </c>
      <c r="T26" s="43"/>
      <c r="U26" s="36" t="str">
        <f>IF(ISNA(VLOOKUP(T26,адреса!$B$3:$D$22,2,0)),"",VLOOKUP(T26,адреса!$B$3:$D$22,2,0))</f>
        <v/>
      </c>
    </row>
    <row r="27" spans="1:21" x14ac:dyDescent="0.25">
      <c r="A27" s="38">
        <f t="shared" si="3"/>
        <v>41340</v>
      </c>
      <c r="B27" s="40" t="str">
        <f t="shared" si="4"/>
        <v>чт</v>
      </c>
      <c r="C27" s="18"/>
      <c r="D27" s="12"/>
      <c r="E27" s="12"/>
      <c r="F27" s="12"/>
      <c r="G27" s="12"/>
      <c r="H27" s="12"/>
      <c r="I27" s="68"/>
      <c r="J27" s="68"/>
      <c r="K27" s="22"/>
      <c r="L27" s="44"/>
      <c r="M27" s="36" t="str">
        <f>IF(ISNA(VLOOKUP(L27,адреса!$B$3:$D$22,2,0)),"",VLOOKUP(L27,адреса!$B$3:$D$22,2,0))</f>
        <v/>
      </c>
      <c r="N27" s="44"/>
      <c r="O27" s="36" t="str">
        <f>IF(ISNA(VLOOKUP(N27,адреса!$B$3:$D$22,2,0)),"",VLOOKUP(N27,адреса!$B$3:$D$22,2,0))</f>
        <v/>
      </c>
      <c r="P27" s="43"/>
      <c r="Q27" s="36" t="str">
        <f>IF(ISNA(VLOOKUP(P27,адреса!$B$3:$D$22,2,0)),"",VLOOKUP(P27,адреса!$B$3:$D$22,2,0))</f>
        <v/>
      </c>
      <c r="R27" s="43"/>
      <c r="S27" s="36" t="str">
        <f>IF(ISNA(VLOOKUP(R27,адреса!$B$3:$D$22,2,0)),"",VLOOKUP(R27,адреса!$B$3:$D$22,2,0))</f>
        <v/>
      </c>
      <c r="T27" s="43"/>
      <c r="U27" s="36" t="str">
        <f>IF(ISNA(VLOOKUP(T27,адреса!$B$3:$D$22,2,0)),"",VLOOKUP(T27,адреса!$B$3:$D$22,2,0))</f>
        <v/>
      </c>
    </row>
    <row r="28" spans="1:21" x14ac:dyDescent="0.25">
      <c r="A28" s="38">
        <f t="shared" si="3"/>
        <v>41341</v>
      </c>
      <c r="B28" s="40" t="str">
        <f t="shared" si="4"/>
        <v>пт</v>
      </c>
      <c r="C28" s="18"/>
      <c r="D28" s="12"/>
      <c r="E28" s="12"/>
      <c r="F28" s="12"/>
      <c r="G28" s="12"/>
      <c r="H28" s="12"/>
      <c r="I28" s="68"/>
      <c r="J28" s="68"/>
      <c r="K28" s="22"/>
      <c r="L28" s="44"/>
      <c r="M28" s="36" t="str">
        <f>IF(ISNA(VLOOKUP(L28,адреса!$B$3:$D$22,2,0)),"",VLOOKUP(L28,адреса!$B$3:$D$22,2,0))</f>
        <v/>
      </c>
      <c r="N28" s="44"/>
      <c r="O28" s="36" t="str">
        <f>IF(ISNA(VLOOKUP(N28,адреса!$B$3:$D$22,2,0)),"",VLOOKUP(N28,адреса!$B$3:$D$22,2,0))</f>
        <v/>
      </c>
      <c r="P28" s="43"/>
      <c r="Q28" s="36" t="str">
        <f>IF(ISNA(VLOOKUP(P28,адреса!$B$3:$D$22,2,0)),"",VLOOKUP(P28,адреса!$B$3:$D$22,2,0))</f>
        <v/>
      </c>
      <c r="R28" s="43"/>
      <c r="S28" s="36" t="str">
        <f>IF(ISNA(VLOOKUP(R28,адреса!$B$3:$D$22,2,0)),"",VLOOKUP(R28,адреса!$B$3:$D$22,2,0))</f>
        <v/>
      </c>
      <c r="T28" s="43"/>
      <c r="U28" s="36" t="str">
        <f>IF(ISNA(VLOOKUP(T28,адреса!$B$3:$D$22,2,0)),"",VLOOKUP(T28,адреса!$B$3:$D$22,2,0))</f>
        <v/>
      </c>
    </row>
    <row r="29" spans="1:21" x14ac:dyDescent="0.25">
      <c r="A29" s="38">
        <f t="shared" si="3"/>
        <v>41344</v>
      </c>
      <c r="B29" s="40" t="str">
        <f t="shared" si="4"/>
        <v>пн</v>
      </c>
      <c r="C29" s="18"/>
      <c r="D29" s="12"/>
      <c r="E29" s="12"/>
      <c r="F29" s="12"/>
      <c r="G29" s="12"/>
      <c r="H29" s="12"/>
      <c r="I29" s="68"/>
      <c r="J29" s="68"/>
      <c r="K29" s="22"/>
      <c r="L29" s="44"/>
      <c r="M29" s="36" t="str">
        <f>IF(ISNA(VLOOKUP(L29,адреса!$B$3:$D$22,2,0)),"",VLOOKUP(L29,адреса!$B$3:$D$22,2,0))</f>
        <v/>
      </c>
      <c r="N29" s="44"/>
      <c r="O29" s="36" t="str">
        <f>IF(ISNA(VLOOKUP(N29,адреса!$B$3:$D$22,2,0)),"",VLOOKUP(N29,адреса!$B$3:$D$22,2,0))</f>
        <v/>
      </c>
      <c r="P29" s="43"/>
      <c r="Q29" s="36" t="str">
        <f>IF(ISNA(VLOOKUP(P29,адреса!$B$3:$D$22,2,0)),"",VLOOKUP(P29,адреса!$B$3:$D$22,2,0))</f>
        <v/>
      </c>
      <c r="R29" s="43"/>
      <c r="S29" s="36" t="str">
        <f>IF(ISNA(VLOOKUP(R29,адреса!$B$3:$D$22,2,0)),"",VLOOKUP(R29,адреса!$B$3:$D$22,2,0))</f>
        <v/>
      </c>
      <c r="T29" s="43"/>
      <c r="U29" s="36" t="str">
        <f>IF(ISNA(VLOOKUP(T29,адреса!$B$3:$D$22,2,0)),"",VLOOKUP(T29,адреса!$B$3:$D$22,2,0))</f>
        <v/>
      </c>
    </row>
    <row r="30" spans="1:21" x14ac:dyDescent="0.25">
      <c r="A30" s="38">
        <f t="shared" si="3"/>
        <v>41345</v>
      </c>
      <c r="B30" s="40" t="str">
        <f t="shared" si="4"/>
        <v>вт</v>
      </c>
      <c r="C30" s="18"/>
      <c r="D30" s="12"/>
      <c r="E30" s="12"/>
      <c r="F30" s="12"/>
      <c r="G30" s="12"/>
      <c r="H30" s="12"/>
      <c r="I30" s="68"/>
      <c r="J30" s="68"/>
      <c r="K30" s="22"/>
      <c r="L30" s="44"/>
      <c r="M30" s="36" t="str">
        <f>IF(ISNA(VLOOKUP(L30,адреса!$B$3:$D$22,2,0)),"",VLOOKUP(L30,адреса!$B$3:$D$22,2,0))</f>
        <v/>
      </c>
      <c r="N30" s="44"/>
      <c r="O30" s="36" t="str">
        <f>IF(ISNA(VLOOKUP(N30,адреса!$B$3:$D$22,2,0)),"",VLOOKUP(N30,адреса!$B$3:$D$22,2,0))</f>
        <v/>
      </c>
      <c r="P30" s="43"/>
      <c r="Q30" s="36" t="str">
        <f>IF(ISNA(VLOOKUP(P30,адреса!$B$3:$D$22,2,0)),"",VLOOKUP(P30,адреса!$B$3:$D$22,2,0))</f>
        <v/>
      </c>
      <c r="R30" s="43"/>
      <c r="S30" s="36" t="str">
        <f>IF(ISNA(VLOOKUP(R30,адреса!$B$3:$D$22,2,0)),"",VLOOKUP(R30,адреса!$B$3:$D$22,2,0))</f>
        <v/>
      </c>
      <c r="T30" s="43"/>
      <c r="U30" s="36" t="str">
        <f>IF(ISNA(VLOOKUP(T30,адреса!$B$3:$D$22,2,0)),"",VLOOKUP(T30,адреса!$B$3:$D$22,2,0))</f>
        <v/>
      </c>
    </row>
    <row r="31" spans="1:21" x14ac:dyDescent="0.25">
      <c r="A31" s="38">
        <f t="shared" si="3"/>
        <v>41346</v>
      </c>
      <c r="B31" s="40" t="str">
        <f t="shared" si="4"/>
        <v>ср</v>
      </c>
      <c r="C31" s="18"/>
      <c r="D31" s="12"/>
      <c r="E31" s="12"/>
      <c r="F31" s="12"/>
      <c r="G31" s="12"/>
      <c r="H31" s="12"/>
      <c r="I31" s="68"/>
      <c r="J31" s="68"/>
      <c r="K31" s="22"/>
      <c r="L31" s="44"/>
      <c r="M31" s="36" t="str">
        <f>IF(ISNA(VLOOKUP(L31,адреса!$B$3:$D$22,2,0)),"",VLOOKUP(L31,адреса!$B$3:$D$22,2,0))</f>
        <v/>
      </c>
      <c r="N31" s="44"/>
      <c r="O31" s="36" t="str">
        <f>IF(ISNA(VLOOKUP(N31,адреса!$B$3:$D$22,2,0)),"",VLOOKUP(N31,адреса!$B$3:$D$22,2,0))</f>
        <v/>
      </c>
      <c r="P31" s="43"/>
      <c r="Q31" s="36" t="str">
        <f>IF(ISNA(VLOOKUP(P31,адреса!$B$3:$D$22,2,0)),"",VLOOKUP(P31,адреса!$B$3:$D$22,2,0))</f>
        <v/>
      </c>
      <c r="R31" s="43"/>
      <c r="S31" s="36" t="str">
        <f>IF(ISNA(VLOOKUP(R31,адреса!$B$3:$D$22,2,0)),"",VLOOKUP(R31,адреса!$B$3:$D$22,2,0))</f>
        <v/>
      </c>
      <c r="T31" s="43"/>
      <c r="U31" s="36" t="str">
        <f>IF(ISNA(VLOOKUP(T31,адреса!$B$3:$D$22,2,0)),"",VLOOKUP(T31,адреса!$B$3:$D$22,2,0))</f>
        <v/>
      </c>
    </row>
    <row r="32" spans="1:21" x14ac:dyDescent="0.25">
      <c r="A32" s="38">
        <f t="shared" si="3"/>
        <v>41347</v>
      </c>
      <c r="B32" s="40" t="str">
        <f t="shared" si="4"/>
        <v>чт</v>
      </c>
      <c r="C32" s="18"/>
      <c r="D32" s="12"/>
      <c r="E32" s="12"/>
      <c r="F32" s="12"/>
      <c r="G32" s="12"/>
      <c r="H32" s="12"/>
      <c r="I32" s="68"/>
      <c r="J32" s="68"/>
      <c r="K32" s="22"/>
      <c r="L32" s="44"/>
      <c r="M32" s="36" t="str">
        <f>IF(ISNA(VLOOKUP(L32,адреса!$B$3:$D$22,2,0)),"",VLOOKUP(L32,адреса!$B$3:$D$22,2,0))</f>
        <v/>
      </c>
      <c r="N32" s="44"/>
      <c r="O32" s="36" t="str">
        <f>IF(ISNA(VLOOKUP(N32,адреса!$B$3:$D$22,2,0)),"",VLOOKUP(N32,адреса!$B$3:$D$22,2,0))</f>
        <v/>
      </c>
      <c r="P32" s="43"/>
      <c r="Q32" s="36" t="str">
        <f>IF(ISNA(VLOOKUP(P32,адреса!$B$3:$D$22,2,0)),"",VLOOKUP(P32,адреса!$B$3:$D$22,2,0))</f>
        <v/>
      </c>
      <c r="R32" s="43"/>
      <c r="S32" s="36" t="str">
        <f>IF(ISNA(VLOOKUP(R32,адреса!$B$3:$D$22,2,0)),"",VLOOKUP(R32,адреса!$B$3:$D$22,2,0))</f>
        <v/>
      </c>
      <c r="T32" s="43"/>
      <c r="U32" s="36" t="str">
        <f>IF(ISNA(VLOOKUP(T32,адреса!$B$3:$D$22,2,0)),"",VLOOKUP(T32,адреса!$B$3:$D$22,2,0))</f>
        <v/>
      </c>
    </row>
    <row r="33" spans="1:21" x14ac:dyDescent="0.25">
      <c r="A33" s="38">
        <f t="shared" si="3"/>
        <v>41348</v>
      </c>
      <c r="B33" s="40" t="str">
        <f t="shared" si="4"/>
        <v>пт</v>
      </c>
      <c r="C33" s="18"/>
      <c r="D33" s="12"/>
      <c r="E33" s="12"/>
      <c r="F33" s="12"/>
      <c r="G33" s="12"/>
      <c r="H33" s="12"/>
      <c r="I33" s="68"/>
      <c r="J33" s="68"/>
      <c r="K33" s="22"/>
      <c r="L33" s="44"/>
      <c r="M33" s="36" t="str">
        <f>IF(ISNA(VLOOKUP(L33,адреса!$B$3:$D$22,2,0)),"",VLOOKUP(L33,адреса!$B$3:$D$22,2,0))</f>
        <v/>
      </c>
      <c r="N33" s="44"/>
      <c r="O33" s="36" t="str">
        <f>IF(ISNA(VLOOKUP(N33,адреса!$B$3:$D$22,2,0)),"",VLOOKUP(N33,адреса!$B$3:$D$22,2,0))</f>
        <v/>
      </c>
      <c r="P33" s="43"/>
      <c r="Q33" s="36" t="str">
        <f>IF(ISNA(VLOOKUP(P33,адреса!$B$3:$D$22,2,0)),"",VLOOKUP(P33,адреса!$B$3:$D$22,2,0))</f>
        <v/>
      </c>
      <c r="R33" s="43"/>
      <c r="S33" s="36" t="str">
        <f>IF(ISNA(VLOOKUP(R33,адреса!$B$3:$D$22,2,0)),"",VLOOKUP(R33,адреса!$B$3:$D$22,2,0))</f>
        <v/>
      </c>
      <c r="T33" s="43"/>
      <c r="U33" s="36" t="str">
        <f>IF(ISNA(VLOOKUP(T33,адреса!$B$3:$D$22,2,0)),"",VLOOKUP(T33,адреса!$B$3:$D$22,2,0))</f>
        <v/>
      </c>
    </row>
    <row r="34" spans="1:21" x14ac:dyDescent="0.25">
      <c r="A34" s="38">
        <f t="shared" si="3"/>
        <v>41351</v>
      </c>
      <c r="B34" s="40" t="str">
        <f t="shared" ref="B34:B43" si="5">LOWER(TEXT(WEEKDAY(A34,1),"ДДД"))</f>
        <v>пн</v>
      </c>
      <c r="C34" s="18"/>
      <c r="D34" s="12"/>
      <c r="E34" s="12"/>
      <c r="F34" s="12"/>
      <c r="G34" s="12"/>
      <c r="H34" s="12"/>
      <c r="I34" s="68"/>
      <c r="J34" s="68"/>
      <c r="K34" s="22"/>
      <c r="L34" s="44"/>
      <c r="M34" s="36" t="str">
        <f>IF(ISNA(VLOOKUP(L34,адреса!$B$3:$D$22,2,0)),"",VLOOKUP(L34,адреса!$B$3:$D$22,2,0))</f>
        <v/>
      </c>
      <c r="N34" s="44"/>
      <c r="O34" s="36" t="str">
        <f>IF(ISNA(VLOOKUP(N34,адреса!$B$3:$D$22,2,0)),"",VLOOKUP(N34,адреса!$B$3:$D$22,2,0))</f>
        <v/>
      </c>
      <c r="P34" s="43"/>
      <c r="Q34" s="36" t="str">
        <f>IF(ISNA(VLOOKUP(P34,адреса!$B$3:$D$22,2,0)),"",VLOOKUP(P34,адреса!$B$3:$D$22,2,0))</f>
        <v/>
      </c>
      <c r="R34" s="43"/>
      <c r="S34" s="36" t="str">
        <f>IF(ISNA(VLOOKUP(R34,адреса!$B$3:$D$22,2,0)),"",VLOOKUP(R34,адреса!$B$3:$D$22,2,0))</f>
        <v/>
      </c>
      <c r="T34" s="43"/>
      <c r="U34" s="36" t="str">
        <f>IF(ISNA(VLOOKUP(T34,адреса!$B$3:$D$22,2,0)),"",VLOOKUP(T34,адреса!$B$3:$D$22,2,0))</f>
        <v/>
      </c>
    </row>
    <row r="35" spans="1:21" x14ac:dyDescent="0.25">
      <c r="A35" s="38">
        <f t="shared" si="3"/>
        <v>41352</v>
      </c>
      <c r="B35" s="40" t="str">
        <f t="shared" si="5"/>
        <v>вт</v>
      </c>
      <c r="C35" s="18"/>
      <c r="D35" s="12"/>
      <c r="E35" s="12"/>
      <c r="F35" s="12"/>
      <c r="G35" s="12"/>
      <c r="H35" s="12"/>
      <c r="I35" s="68"/>
      <c r="J35" s="68"/>
      <c r="K35" s="22"/>
      <c r="L35" s="44"/>
      <c r="M35" s="36" t="str">
        <f>IF(ISNA(VLOOKUP(L35,адреса!$B$3:$D$22,2,0)),"",VLOOKUP(L35,адреса!$B$3:$D$22,2,0))</f>
        <v/>
      </c>
      <c r="N35" s="44"/>
      <c r="O35" s="36" t="str">
        <f>IF(ISNA(VLOOKUP(N35,адреса!$B$3:$D$22,2,0)),"",VLOOKUP(N35,адреса!$B$3:$D$22,2,0))</f>
        <v/>
      </c>
      <c r="P35" s="43"/>
      <c r="Q35" s="36" t="str">
        <f>IF(ISNA(VLOOKUP(P35,адреса!$B$3:$D$22,2,0)),"",VLOOKUP(P35,адреса!$B$3:$D$22,2,0))</f>
        <v/>
      </c>
      <c r="R35" s="43"/>
      <c r="S35" s="36" t="str">
        <f>IF(ISNA(VLOOKUP(R35,адреса!$B$3:$D$22,2,0)),"",VLOOKUP(R35,адреса!$B$3:$D$22,2,0))</f>
        <v/>
      </c>
      <c r="T35" s="43"/>
      <c r="U35" s="36" t="str">
        <f>IF(ISNA(VLOOKUP(T35,адреса!$B$3:$D$22,2,0)),"",VLOOKUP(T35,адреса!$B$3:$D$22,2,0))</f>
        <v/>
      </c>
    </row>
    <row r="36" spans="1:21" x14ac:dyDescent="0.25">
      <c r="A36" s="38">
        <f t="shared" si="3"/>
        <v>41353</v>
      </c>
      <c r="B36" s="40" t="str">
        <f t="shared" si="5"/>
        <v>ср</v>
      </c>
      <c r="C36" s="18"/>
      <c r="D36" s="12"/>
      <c r="E36" s="12"/>
      <c r="F36" s="12"/>
      <c r="G36" s="12"/>
      <c r="H36" s="12"/>
      <c r="I36" s="68"/>
      <c r="J36" s="68"/>
      <c r="K36" s="22"/>
      <c r="L36" s="44"/>
      <c r="M36" s="36" t="str">
        <f>IF(ISNA(VLOOKUP(L36,адреса!$B$3:$D$22,2,0)),"",VLOOKUP(L36,адреса!$B$3:$D$22,2,0))</f>
        <v/>
      </c>
      <c r="N36" s="44"/>
      <c r="O36" s="36" t="str">
        <f>IF(ISNA(VLOOKUP(N36,адреса!$B$3:$D$22,2,0)),"",VLOOKUP(N36,адреса!$B$3:$D$22,2,0))</f>
        <v/>
      </c>
      <c r="P36" s="43"/>
      <c r="Q36" s="36" t="str">
        <f>IF(ISNA(VLOOKUP(P36,адреса!$B$3:$D$22,2,0)),"",VLOOKUP(P36,адреса!$B$3:$D$22,2,0))</f>
        <v/>
      </c>
      <c r="R36" s="43"/>
      <c r="S36" s="36" t="str">
        <f>IF(ISNA(VLOOKUP(R36,адреса!$B$3:$D$22,2,0)),"",VLOOKUP(R36,адреса!$B$3:$D$22,2,0))</f>
        <v/>
      </c>
      <c r="T36" s="43"/>
      <c r="U36" s="36" t="str">
        <f>IF(ISNA(VLOOKUP(T36,адреса!$B$3:$D$22,2,0)),"",VLOOKUP(T36,адреса!$B$3:$D$22,2,0))</f>
        <v/>
      </c>
    </row>
    <row r="37" spans="1:21" x14ac:dyDescent="0.25">
      <c r="A37" s="38">
        <f t="shared" si="3"/>
        <v>41354</v>
      </c>
      <c r="B37" s="40" t="str">
        <f t="shared" si="5"/>
        <v>чт</v>
      </c>
      <c r="C37" s="18"/>
      <c r="D37" s="12"/>
      <c r="E37" s="12"/>
      <c r="F37" s="12"/>
      <c r="G37" s="12"/>
      <c r="H37" s="12"/>
      <c r="I37" s="68"/>
      <c r="J37" s="68"/>
      <c r="K37" s="22"/>
      <c r="L37" s="44"/>
      <c r="M37" s="36" t="str">
        <f>IF(ISNA(VLOOKUP(L37,адреса!$B$3:$D$22,2,0)),"",VLOOKUP(L37,адреса!$B$3:$D$22,2,0))</f>
        <v/>
      </c>
      <c r="N37" s="44"/>
      <c r="O37" s="36" t="str">
        <f>IF(ISNA(VLOOKUP(N37,адреса!$B$3:$D$22,2,0)),"",VLOOKUP(N37,адреса!$B$3:$D$22,2,0))</f>
        <v/>
      </c>
      <c r="P37" s="43"/>
      <c r="Q37" s="36" t="str">
        <f>IF(ISNA(VLOOKUP(P37,адреса!$B$3:$D$22,2,0)),"",VLOOKUP(P37,адреса!$B$3:$D$22,2,0))</f>
        <v/>
      </c>
      <c r="R37" s="43"/>
      <c r="S37" s="36" t="str">
        <f>IF(ISNA(VLOOKUP(R37,адреса!$B$3:$D$22,2,0)),"",VLOOKUP(R37,адреса!$B$3:$D$22,2,0))</f>
        <v/>
      </c>
      <c r="T37" s="43"/>
      <c r="U37" s="36" t="str">
        <f>IF(ISNA(VLOOKUP(T37,адреса!$B$3:$D$22,2,0)),"",VLOOKUP(T37,адреса!$B$3:$D$22,2,0))</f>
        <v/>
      </c>
    </row>
    <row r="38" spans="1:21" x14ac:dyDescent="0.25">
      <c r="A38" s="38">
        <f t="shared" si="3"/>
        <v>41355</v>
      </c>
      <c r="B38" s="40" t="str">
        <f t="shared" si="5"/>
        <v>пт</v>
      </c>
      <c r="C38" s="18"/>
      <c r="D38" s="12"/>
      <c r="E38" s="12"/>
      <c r="F38" s="12"/>
      <c r="G38" s="12"/>
      <c r="H38" s="12"/>
      <c r="I38" s="68"/>
      <c r="J38" s="68"/>
      <c r="K38" s="22"/>
      <c r="L38" s="44"/>
      <c r="M38" s="36" t="str">
        <f>IF(ISNA(VLOOKUP(L38,адреса!$B$3:$D$22,2,0)),"",VLOOKUP(L38,адреса!$B$3:$D$22,2,0))</f>
        <v/>
      </c>
      <c r="N38" s="44"/>
      <c r="O38" s="36" t="str">
        <f>IF(ISNA(VLOOKUP(N38,адреса!$B$3:$D$22,2,0)),"",VLOOKUP(N38,адреса!$B$3:$D$22,2,0))</f>
        <v/>
      </c>
      <c r="P38" s="43"/>
      <c r="Q38" s="36" t="str">
        <f>IF(ISNA(VLOOKUP(P38,адреса!$B$3:$D$22,2,0)),"",VLOOKUP(P38,адреса!$B$3:$D$22,2,0))</f>
        <v/>
      </c>
      <c r="R38" s="43"/>
      <c r="S38" s="36" t="str">
        <f>IF(ISNA(VLOOKUP(R38,адреса!$B$3:$D$22,2,0)),"",VLOOKUP(R38,адреса!$B$3:$D$22,2,0))</f>
        <v/>
      </c>
      <c r="T38" s="43"/>
      <c r="U38" s="36" t="str">
        <f>IF(ISNA(VLOOKUP(T38,адреса!$B$3:$D$22,2,0)),"",VLOOKUP(T38,адреса!$B$3:$D$22,2,0))</f>
        <v/>
      </c>
    </row>
    <row r="39" spans="1:21" x14ac:dyDescent="0.25">
      <c r="A39" s="38">
        <f t="shared" si="3"/>
        <v>41358</v>
      </c>
      <c r="B39" s="40" t="str">
        <f t="shared" si="5"/>
        <v>пн</v>
      </c>
      <c r="C39" s="18"/>
      <c r="D39" s="12"/>
      <c r="E39" s="12"/>
      <c r="F39" s="12"/>
      <c r="G39" s="12"/>
      <c r="H39" s="12"/>
      <c r="I39" s="68"/>
      <c r="J39" s="68"/>
      <c r="K39" s="22"/>
      <c r="L39" s="44"/>
      <c r="M39" s="36" t="str">
        <f>IF(ISNA(VLOOKUP(L39,адреса!$B$3:$D$22,2,0)),"",VLOOKUP(L39,адреса!$B$3:$D$22,2,0))</f>
        <v/>
      </c>
      <c r="N39" s="44"/>
      <c r="O39" s="36" t="str">
        <f>IF(ISNA(VLOOKUP(N39,адреса!$B$3:$D$22,2,0)),"",VLOOKUP(N39,адреса!$B$3:$D$22,2,0))</f>
        <v/>
      </c>
      <c r="P39" s="43"/>
      <c r="Q39" s="36" t="str">
        <f>IF(ISNA(VLOOKUP(P39,адреса!$B$3:$D$22,2,0)),"",VLOOKUP(P39,адреса!$B$3:$D$22,2,0))</f>
        <v/>
      </c>
      <c r="R39" s="43"/>
      <c r="S39" s="36" t="str">
        <f>IF(ISNA(VLOOKUP(R39,адреса!$B$3:$D$22,2,0)),"",VLOOKUP(R39,адреса!$B$3:$D$22,2,0))</f>
        <v/>
      </c>
      <c r="T39" s="43"/>
      <c r="U39" s="36" t="str">
        <f>IF(ISNA(VLOOKUP(T39,адреса!$B$3:$D$22,2,0)),"",VLOOKUP(T39,адреса!$B$3:$D$22,2,0))</f>
        <v/>
      </c>
    </row>
    <row r="40" spans="1:21" x14ac:dyDescent="0.25">
      <c r="A40" s="38">
        <f t="shared" si="3"/>
        <v>41359</v>
      </c>
      <c r="B40" s="40" t="str">
        <f t="shared" si="5"/>
        <v>вт</v>
      </c>
      <c r="C40" s="18"/>
      <c r="D40" s="12"/>
      <c r="E40" s="12"/>
      <c r="F40" s="12"/>
      <c r="G40" s="12"/>
      <c r="H40" s="12"/>
      <c r="I40" s="68"/>
      <c r="J40" s="68"/>
      <c r="K40" s="22"/>
      <c r="L40" s="44"/>
      <c r="M40" s="36" t="str">
        <f>IF(ISNA(VLOOKUP(L40,адреса!$B$3:$D$22,2,0)),"",VLOOKUP(L40,адреса!$B$3:$D$22,2,0))</f>
        <v/>
      </c>
      <c r="N40" s="44"/>
      <c r="O40" s="36" t="str">
        <f>IF(ISNA(VLOOKUP(N40,адреса!$B$3:$D$22,2,0)),"",VLOOKUP(N40,адреса!$B$3:$D$22,2,0))</f>
        <v/>
      </c>
      <c r="P40" s="43"/>
      <c r="Q40" s="36" t="str">
        <f>IF(ISNA(VLOOKUP(P40,адреса!$B$3:$D$22,2,0)),"",VLOOKUP(P40,адреса!$B$3:$D$22,2,0))</f>
        <v/>
      </c>
      <c r="R40" s="43"/>
      <c r="S40" s="36" t="str">
        <f>IF(ISNA(VLOOKUP(R40,адреса!$B$3:$D$22,2,0)),"",VLOOKUP(R40,адреса!$B$3:$D$22,2,0))</f>
        <v/>
      </c>
      <c r="T40" s="43"/>
      <c r="U40" s="36" t="str">
        <f>IF(ISNA(VLOOKUP(T40,адреса!$B$3:$D$22,2,0)),"",VLOOKUP(T40,адреса!$B$3:$D$22,2,0))</f>
        <v/>
      </c>
    </row>
    <row r="41" spans="1:21" x14ac:dyDescent="0.25">
      <c r="A41" s="38">
        <f t="shared" si="3"/>
        <v>41360</v>
      </c>
      <c r="B41" s="40" t="str">
        <f t="shared" si="5"/>
        <v>ср</v>
      </c>
      <c r="C41" s="18"/>
      <c r="D41" s="12"/>
      <c r="E41" s="12"/>
      <c r="F41" s="12"/>
      <c r="G41" s="12"/>
      <c r="H41" s="12"/>
      <c r="I41" s="68"/>
      <c r="J41" s="68"/>
      <c r="K41" s="22"/>
      <c r="L41" s="44"/>
      <c r="M41" s="36" t="str">
        <f>IF(ISNA(VLOOKUP(L41,адреса!$B$3:$D$22,2,0)),"",VLOOKUP(L41,адреса!$B$3:$D$22,2,0))</f>
        <v/>
      </c>
      <c r="N41" s="44"/>
      <c r="O41" s="36" t="str">
        <f>IF(ISNA(VLOOKUP(N41,адреса!$B$3:$D$22,2,0)),"",VLOOKUP(N41,адреса!$B$3:$D$22,2,0))</f>
        <v/>
      </c>
      <c r="P41" s="43"/>
      <c r="Q41" s="36" t="str">
        <f>IF(ISNA(VLOOKUP(P41,адреса!$B$3:$D$22,2,0)),"",VLOOKUP(P41,адреса!$B$3:$D$22,2,0))</f>
        <v/>
      </c>
      <c r="R41" s="43"/>
      <c r="S41" s="36" t="str">
        <f>IF(ISNA(VLOOKUP(R41,адреса!$B$3:$D$22,2,0)),"",VLOOKUP(R41,адреса!$B$3:$D$22,2,0))</f>
        <v/>
      </c>
      <c r="T41" s="43"/>
      <c r="U41" s="36" t="str">
        <f>IF(ISNA(VLOOKUP(T41,адреса!$B$3:$D$22,2,0)),"",VLOOKUP(T41,адреса!$B$3:$D$22,2,0))</f>
        <v/>
      </c>
    </row>
    <row r="42" spans="1:21" x14ac:dyDescent="0.25">
      <c r="A42" s="38">
        <f t="shared" si="3"/>
        <v>41361</v>
      </c>
      <c r="B42" s="40" t="str">
        <f t="shared" si="5"/>
        <v>чт</v>
      </c>
      <c r="C42" s="18"/>
      <c r="D42" s="12"/>
      <c r="E42" s="12"/>
      <c r="F42" s="12"/>
      <c r="G42" s="12"/>
      <c r="H42" s="12"/>
      <c r="I42" s="68"/>
      <c r="J42" s="68"/>
      <c r="K42" s="22"/>
      <c r="L42" s="44"/>
      <c r="M42" s="36" t="str">
        <f>IF(ISNA(VLOOKUP(L42,адреса!$B$3:$D$22,2,0)),"",VLOOKUP(L42,адреса!$B$3:$D$22,2,0))</f>
        <v/>
      </c>
      <c r="N42" s="44"/>
      <c r="O42" s="36" t="str">
        <f>IF(ISNA(VLOOKUP(N42,адреса!$B$3:$D$22,2,0)),"",VLOOKUP(N42,адреса!$B$3:$D$22,2,0))</f>
        <v/>
      </c>
      <c r="P42" s="43"/>
      <c r="Q42" s="36" t="str">
        <f>IF(ISNA(VLOOKUP(P42,адреса!$B$3:$D$22,2,0)),"",VLOOKUP(P42,адреса!$B$3:$D$22,2,0))</f>
        <v/>
      </c>
      <c r="R42" s="43"/>
      <c r="S42" s="36" t="str">
        <f>IF(ISNA(VLOOKUP(R42,адреса!$B$3:$D$22,2,0)),"",VLOOKUP(R42,адреса!$B$3:$D$22,2,0))</f>
        <v/>
      </c>
      <c r="T42" s="43"/>
      <c r="U42" s="36" t="str">
        <f>IF(ISNA(VLOOKUP(T42,адреса!$B$3:$D$22,2,0)),"",VLOOKUP(T42,адреса!$B$3:$D$22,2,0))</f>
        <v/>
      </c>
    </row>
    <row r="43" spans="1:21" x14ac:dyDescent="0.25">
      <c r="A43" s="38">
        <f t="shared" si="3"/>
        <v>41362</v>
      </c>
      <c r="B43" s="40" t="str">
        <f t="shared" si="5"/>
        <v>пт</v>
      </c>
      <c r="C43" s="18"/>
      <c r="D43" s="12"/>
      <c r="E43" s="12"/>
      <c r="F43" s="12"/>
      <c r="G43" s="12"/>
      <c r="H43" s="12"/>
      <c r="I43" s="68"/>
      <c r="J43" s="68"/>
      <c r="K43" s="22"/>
      <c r="L43" s="44"/>
      <c r="M43" s="36" t="str">
        <f>IF(ISNA(VLOOKUP(L43,адреса!$B$3:$D$22,2,0)),"",VLOOKUP(L43,адреса!$B$3:$D$22,2,0))</f>
        <v/>
      </c>
      <c r="N43" s="44"/>
      <c r="O43" s="36" t="str">
        <f>IF(ISNA(VLOOKUP(N43,адреса!$B$3:$D$22,2,0)),"",VLOOKUP(N43,адреса!$B$3:$D$22,2,0))</f>
        <v/>
      </c>
      <c r="P43" s="43"/>
      <c r="Q43" s="36" t="str">
        <f>IF(ISNA(VLOOKUP(P43,адреса!$B$3:$D$22,2,0)),"",VLOOKUP(P43,адреса!$B$3:$D$22,2,0))</f>
        <v/>
      </c>
      <c r="R43" s="43"/>
      <c r="S43" s="36" t="str">
        <f>IF(ISNA(VLOOKUP(R43,адреса!$B$3:$D$22,2,0)),"",VLOOKUP(R43,адреса!$B$3:$D$22,2,0))</f>
        <v/>
      </c>
      <c r="T43" s="43"/>
      <c r="U43" s="36" t="str">
        <f>IF(ISNA(VLOOKUP(T43,адреса!$B$3:$D$22,2,0)),"",VLOOKUP(T43,адреса!$B$3:$D$22,2,0))</f>
        <v/>
      </c>
    </row>
  </sheetData>
  <sheetProtection password="CF62" sheet="1" objects="1" scenarios="1"/>
  <protectedRanges>
    <protectedRange sqref="C5:L43 N5:N43 P5:P43 R5:R43 T5:T43" name="Диапазон1"/>
  </protectedRanges>
  <customSheetViews>
    <customSheetView guid="{1EA73D79-AA68-49FA-9A6F-2AB995C51296}" showGridLines="0" showRowCol="0">
      <pane ySplit="3" topLeftCell="A4" activePane="bottomLeft" state="frozen"/>
      <selection pane="bottomLeft" activeCell="L13" sqref="L13"/>
      <pageMargins left="0.7" right="0.7" top="0.75" bottom="0.75" header="0.3" footer="0.3"/>
      <pageSetup paperSize="9" orientation="portrait" r:id="rId1"/>
    </customSheetView>
    <customSheetView guid="{4FE6C5D6-6989-4C60-A341-AD9D3DF2C4A2}" showGridLines="0" showRowCol="0">
      <pane ySplit="3" topLeftCell="A4" activePane="bottomLeft" state="frozen"/>
      <selection pane="bottomLeft" activeCell="O6" sqref="O6"/>
      <pageMargins left="0.7" right="0.7" top="0.75" bottom="0.75" header="0.3" footer="0.3"/>
      <pageSetup paperSize="9" orientation="portrait" r:id="rId2"/>
    </customSheetView>
    <customSheetView guid="{0D959178-68A5-4B57-ADA4-0BEB088F7F2D}" showGridLines="0" showRowCol="0">
      <pane ySplit="3" topLeftCell="A4" activePane="bottomLeft" state="frozen"/>
      <selection pane="bottomLeft" activeCell="R13" sqref="R13"/>
      <pageMargins left="0.7" right="0.7" top="0.75" bottom="0.75" header="0.3" footer="0.3"/>
      <pageSetup paperSize="9" orientation="portrait" r:id="rId3"/>
    </customSheetView>
    <customSheetView guid="{74F78113-F0D4-4728-B666-7F2590E0C6B0}" showGridLines="0" showRowCol="0">
      <pane ySplit="3" topLeftCell="A4" activePane="bottomLeft" state="frozen"/>
      <selection pane="bottomLeft" activeCell="I7" sqref="I7"/>
      <pageMargins left="0.7" right="0.7" top="0.75" bottom="0.75" header="0.3" footer="0.3"/>
      <pageSetup paperSize="9" orientation="portrait" r:id="rId4"/>
    </customSheetView>
    <customSheetView guid="{AB2EF9BD-A7EC-444B-A707-E39BD0DEDB97}" showGridLines="0" showRowCol="0">
      <pane ySplit="3" topLeftCell="A4" activePane="bottomLeft" state="frozen"/>
      <selection pane="bottomLeft" activeCell="P6" sqref="P6"/>
      <pageMargins left="0.7" right="0.7" top="0.75" bottom="0.75" header="0.3" footer="0.3"/>
      <pageSetup paperSize="9" orientation="portrait" r:id="rId5"/>
    </customSheetView>
  </customSheetViews>
  <mergeCells count="2">
    <mergeCell ref="C1:K1"/>
    <mergeCell ref="L1:U1"/>
  </mergeCells>
  <phoneticPr fontId="7" type="noConversion"/>
  <conditionalFormatting sqref="B1:B1048576">
    <cfRule type="expression" dxfId="5" priority="8" stopIfTrue="1">
      <formula>OR(B1="вс",B1="сб")</formula>
    </cfRule>
  </conditionalFormatting>
  <conditionalFormatting sqref="A4:K15 A17:K43 A16:G16 I16:K16">
    <cfRule type="expression" dxfId="4" priority="6">
      <formula>$B4="пт"</formula>
    </cfRule>
  </conditionalFormatting>
  <conditionalFormatting sqref="C4:K15 C17:K82 C16:G16 I16:K16">
    <cfRule type="notContainsBlanks" dxfId="3" priority="9">
      <formula>LEN(TRIM(C4))&gt;0</formula>
    </cfRule>
  </conditionalFormatting>
  <conditionalFormatting sqref="A4:U15 A17:U43 A16:G16 I16:U16">
    <cfRule type="expression" dxfId="2" priority="4">
      <formula>AND($A4=TODAY(),A4&lt;&gt;"")</formula>
    </cfRule>
  </conditionalFormatting>
  <conditionalFormatting sqref="M4:M43 O4:O43 Q4:Q43 S4:S43 U4:U43">
    <cfRule type="expression" dxfId="1" priority="1">
      <formula>AND($A4=TODAY(),M4&lt;&gt;"")</formula>
    </cfRule>
  </conditionalFormatting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адреса!$B$2:$B$23</xm:f>
          </x14:formula1>
          <xm:sqref>L4:L43 N4:N43 P4:P43 R4:R43 T4:T43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V23"/>
  <sheetViews>
    <sheetView workbookViewId="0">
      <selection activeCell="F10" sqref="F10"/>
    </sheetView>
  </sheetViews>
  <sheetFormatPr defaultRowHeight="15" x14ac:dyDescent="0.25"/>
  <cols>
    <col min="1" max="1" width="5.28515625" customWidth="1"/>
    <col min="2" max="2" width="16.42578125" customWidth="1"/>
    <col min="3" max="3" width="38.140625" customWidth="1"/>
    <col min="4" max="4" width="91.28515625" customWidth="1"/>
    <col min="6" max="6" width="6" customWidth="1"/>
  </cols>
  <sheetData>
    <row r="1" spans="2:22" x14ac:dyDescent="0.25">
      <c r="B1" s="61" t="s">
        <v>34</v>
      </c>
      <c r="C1" s="6" t="s">
        <v>10</v>
      </c>
      <c r="D1" s="7" t="s">
        <v>9</v>
      </c>
    </row>
    <row r="2" spans="2:22" x14ac:dyDescent="0.25">
      <c r="B2" s="6"/>
      <c r="C2" s="6"/>
      <c r="D2" s="7"/>
    </row>
    <row r="3" spans="2:22" ht="60" x14ac:dyDescent="0.25">
      <c r="B3" s="5" t="s">
        <v>20</v>
      </c>
      <c r="C3" s="3" t="s">
        <v>30</v>
      </c>
      <c r="D3" s="4" t="s">
        <v>21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x14ac:dyDescent="0.25">
      <c r="B4" s="5" t="s">
        <v>25</v>
      </c>
      <c r="C4" s="3" t="s">
        <v>24</v>
      </c>
      <c r="D4" s="4"/>
      <c r="E4" s="1"/>
    </row>
    <row r="5" spans="2:22" x14ac:dyDescent="0.25">
      <c r="B5" s="5" t="s">
        <v>22</v>
      </c>
      <c r="C5" s="3" t="s">
        <v>23</v>
      </c>
      <c r="D5" s="4"/>
      <c r="E5" s="1"/>
    </row>
    <row r="6" spans="2:22" ht="25.5" x14ac:dyDescent="0.25">
      <c r="B6" s="5" t="s">
        <v>37</v>
      </c>
      <c r="C6" s="3" t="s">
        <v>43</v>
      </c>
      <c r="D6" s="4" t="s">
        <v>44</v>
      </c>
      <c r="E6" s="1"/>
    </row>
    <row r="7" spans="2:22" ht="25.5" x14ac:dyDescent="0.25">
      <c r="B7" s="5" t="s">
        <v>38</v>
      </c>
      <c r="C7" s="3" t="s">
        <v>39</v>
      </c>
      <c r="D7" s="4" t="s">
        <v>40</v>
      </c>
      <c r="E7" s="1"/>
    </row>
    <row r="8" spans="2:22" x14ac:dyDescent="0.25">
      <c r="B8" s="5" t="s">
        <v>41</v>
      </c>
      <c r="C8" s="3" t="s">
        <v>42</v>
      </c>
      <c r="D8" s="4"/>
      <c r="E8" s="1"/>
    </row>
    <row r="9" spans="2:22" ht="25.5" x14ac:dyDescent="0.25">
      <c r="B9" s="5" t="s">
        <v>52</v>
      </c>
      <c r="C9" s="3" t="s">
        <v>53</v>
      </c>
      <c r="D9" s="4"/>
      <c r="E9" s="1"/>
    </row>
    <row r="10" spans="2:22" ht="15.75" x14ac:dyDescent="0.25">
      <c r="B10" s="5" t="s">
        <v>54</v>
      </c>
      <c r="C10" s="3" t="s">
        <v>55</v>
      </c>
      <c r="D10" s="4"/>
      <c r="E10" s="1"/>
      <c r="F10" s="76" t="s">
        <v>80</v>
      </c>
    </row>
    <row r="11" spans="2:22" ht="25.5" x14ac:dyDescent="0.25">
      <c r="B11" s="5" t="s">
        <v>56</v>
      </c>
      <c r="C11" s="3" t="s">
        <v>57</v>
      </c>
      <c r="D11" s="4"/>
      <c r="E11" s="1"/>
    </row>
    <row r="12" spans="2:22" ht="25.5" x14ac:dyDescent="0.25">
      <c r="B12" s="5" t="s">
        <v>58</v>
      </c>
      <c r="C12" s="3" t="s">
        <v>59</v>
      </c>
      <c r="D12" s="4"/>
      <c r="E12" s="1"/>
    </row>
    <row r="13" spans="2:22" x14ac:dyDescent="0.25">
      <c r="B13" s="64" t="s">
        <v>46</v>
      </c>
      <c r="C13" s="63" t="s">
        <v>61</v>
      </c>
      <c r="D13" s="4"/>
      <c r="E13" s="1"/>
    </row>
    <row r="14" spans="2:22" x14ac:dyDescent="0.25">
      <c r="B14" s="5" t="s">
        <v>63</v>
      </c>
      <c r="C14" s="3"/>
      <c r="D14" s="4"/>
      <c r="E14" s="1"/>
    </row>
    <row r="15" spans="2:22" x14ac:dyDescent="0.25">
      <c r="B15" s="5" t="s">
        <v>73</v>
      </c>
      <c r="C15" s="3" t="s">
        <v>74</v>
      </c>
      <c r="D15" s="4"/>
      <c r="E15" s="1"/>
    </row>
    <row r="16" spans="2:22" ht="25.5" x14ac:dyDescent="0.25">
      <c r="B16" s="5" t="s">
        <v>75</v>
      </c>
      <c r="C16" s="3" t="s">
        <v>76</v>
      </c>
      <c r="D16" s="4"/>
      <c r="E16" s="1"/>
    </row>
    <row r="17" spans="2:5" ht="25.5" x14ac:dyDescent="0.25">
      <c r="B17" s="5" t="s">
        <v>77</v>
      </c>
      <c r="C17" s="3" t="s">
        <v>78</v>
      </c>
      <c r="D17" s="4"/>
      <c r="E17" s="1"/>
    </row>
    <row r="18" spans="2:5" x14ac:dyDescent="0.25">
      <c r="B18" s="5"/>
      <c r="C18" s="3"/>
      <c r="D18" s="4"/>
      <c r="E18" s="1"/>
    </row>
    <row r="19" spans="2:5" x14ac:dyDescent="0.25">
      <c r="B19" s="5"/>
      <c r="C19" s="3"/>
      <c r="D19" s="4"/>
      <c r="E19" s="1"/>
    </row>
    <row r="20" spans="2:5" x14ac:dyDescent="0.25">
      <c r="B20" s="5"/>
      <c r="C20" s="3"/>
      <c r="D20" s="4"/>
      <c r="E20" s="1"/>
    </row>
    <row r="21" spans="2:5" x14ac:dyDescent="0.25">
      <c r="B21" s="5"/>
      <c r="C21" s="3"/>
      <c r="D21" s="4"/>
      <c r="E21" s="1"/>
    </row>
    <row r="22" spans="2:5" x14ac:dyDescent="0.25">
      <c r="B22" s="5"/>
      <c r="C22" s="3"/>
      <c r="D22" s="4"/>
      <c r="E22" s="1"/>
    </row>
    <row r="23" spans="2:5" x14ac:dyDescent="0.25">
      <c r="B23" s="5"/>
      <c r="C23" s="3"/>
      <c r="D23" s="4"/>
      <c r="E23" s="1"/>
    </row>
  </sheetData>
  <protectedRanges>
    <protectedRange sqref="B13" name="Диапазон1"/>
  </protectedRanges>
  <customSheetViews>
    <customSheetView guid="{1EA73D79-AA68-49FA-9A6F-2AB995C51296}">
      <selection activeCell="D6" sqref="D6"/>
      <pageMargins left="0.7" right="0.7" top="0.75" bottom="0.75" header="0.3" footer="0.3"/>
      <pageSetup paperSize="9" orientation="portrait" r:id="rId1"/>
    </customSheetView>
    <customSheetView guid="{4FE6C5D6-6989-4C60-A341-AD9D3DF2C4A2}">
      <selection activeCell="D6" sqref="D6"/>
      <pageMargins left="0.7" right="0.7" top="0.75" bottom="0.75" header="0.3" footer="0.3"/>
      <pageSetup paperSize="9" orientation="portrait" r:id="rId2"/>
    </customSheetView>
    <customSheetView guid="{0D959178-68A5-4B57-ADA4-0BEB088F7F2D}">
      <selection activeCell="B7" sqref="B7"/>
      <pageMargins left="0.7" right="0.7" top="0.75" bottom="0.75" header="0.3" footer="0.3"/>
      <pageSetup paperSize="9" orientation="portrait" r:id="rId3"/>
    </customSheetView>
    <customSheetView guid="{74F78113-F0D4-4728-B666-7F2590E0C6B0}">
      <selection activeCell="D6" sqref="D6"/>
      <pageMargins left="0.7" right="0.7" top="0.75" bottom="0.75" header="0.3" footer="0.3"/>
      <pageSetup paperSize="9" orientation="portrait" r:id="rId4"/>
    </customSheetView>
    <customSheetView guid="{AB2EF9BD-A7EC-444B-A707-E39BD0DEDB97}">
      <selection activeCell="D6" sqref="D6"/>
      <pageMargins left="0.7" right="0.7" top="0.75" bottom="0.75" header="0.3" footer="0.3"/>
      <pageSetup paperSize="9" orientation="portrait" r:id="rId5"/>
    </customSheetView>
  </customSheetViews>
  <phoneticPr fontId="7" type="noConversion"/>
  <conditionalFormatting sqref="B13">
    <cfRule type="expression" dxfId="0" priority="1">
      <formula>AND($A13=TODAY(),B13&lt;&gt;"")</formula>
    </cfRule>
  </conditionalFormatting>
  <dataValidations count="1">
    <dataValidation type="list" allowBlank="1" errorTitle="упс!" error="что-то не так в датском королевстве" promptTitle="фирма" prompt="выбрать нименование предприятия" sqref="B13">
      <formula1>$B$2:$B$23</formula1>
    </dataValidation>
  </dataValidation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расписание</vt:lpstr>
      <vt:lpstr>адреса</vt:lpstr>
      <vt:lpstr>сибтека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Павел Карлов</cp:lastModifiedBy>
  <dcterms:created xsi:type="dcterms:W3CDTF">2006-09-16T00:00:00Z</dcterms:created>
  <dcterms:modified xsi:type="dcterms:W3CDTF">2013-02-12T16:28:41Z</dcterms:modified>
</cp:coreProperties>
</file>