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2" r:id="rId1"/>
    <sheet name="ОБРАЗЕЦ (4)" sheetId="1" r:id="rId2"/>
  </sheets>
  <definedNames>
    <definedName name="_xlnm._FilterDatabase" localSheetId="1" hidden="1">'ОБРАЗЕЦ (4)'!$A$4:$G$43</definedName>
    <definedName name="_xlnm.Extract" localSheetId="1">'ОБРАЗЕЦ (4)'!$K$4</definedName>
    <definedName name="_xlnm.Criteria" localSheetId="1">'ОБРАЗЕЦ (4)'!$J$4:$J$6</definedName>
    <definedName name="Срез_код_поиска">#N/A</definedName>
  </definedNames>
  <calcPr calcId="152511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K38" i="1" l="1" a="1"/>
  <c r="K38" i="1" s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N38" i="1" a="1"/>
  <c r="N38" i="1" s="1"/>
  <c r="N37" i="1" a="1"/>
  <c r="N37" i="1" s="1"/>
  <c r="N36" i="1" a="1"/>
  <c r="N36" i="1" s="1"/>
  <c r="N35" i="1" a="1"/>
  <c r="N35" i="1" s="1"/>
  <c r="N34" i="1" a="1"/>
  <c r="N34" i="1" s="1"/>
  <c r="N33" i="1" a="1"/>
  <c r="N33" i="1" s="1"/>
  <c r="N32" i="1" a="1"/>
  <c r="N32" i="1" s="1"/>
  <c r="N31" i="1" a="1"/>
  <c r="N31" i="1" s="1"/>
  <c r="N30" i="1" a="1"/>
  <c r="N30" i="1" s="1"/>
  <c r="N29" i="1" a="1"/>
  <c r="N29" i="1" s="1"/>
  <c r="N28" i="1" a="1"/>
  <c r="N28" i="1" s="1"/>
  <c r="N27" i="1" a="1"/>
  <c r="N27" i="1" s="1"/>
  <c r="N26" i="1" a="1"/>
  <c r="N26" i="1" s="1"/>
  <c r="N25" i="1" a="1"/>
  <c r="N25" i="1" s="1"/>
  <c r="N24" i="1" a="1"/>
  <c r="N24" i="1" s="1"/>
  <c r="N23" i="1" a="1"/>
  <c r="N23" i="1" s="1"/>
  <c r="N22" i="1" a="1"/>
  <c r="N22" i="1" s="1"/>
  <c r="N21" i="1" a="1"/>
  <c r="N21" i="1" s="1"/>
  <c r="N20" i="1" a="1"/>
  <c r="N20" i="1" s="1"/>
  <c r="N19" i="1" a="1"/>
  <c r="N19" i="1" s="1"/>
  <c r="N18" i="1" a="1"/>
  <c r="N18" i="1" s="1"/>
  <c r="N17" i="1" a="1"/>
  <c r="N17" i="1" s="1"/>
  <c r="N16" i="1" a="1"/>
  <c r="N16" i="1" s="1"/>
  <c r="N15" i="1" a="1"/>
  <c r="N15" i="1" s="1"/>
  <c r="N14" i="1" a="1"/>
  <c r="N14" i="1" s="1"/>
  <c r="N13" i="1" a="1"/>
  <c r="N13" i="1" s="1"/>
  <c r="N12" i="1" a="1"/>
  <c r="N12" i="1" s="1"/>
  <c r="N11" i="1" a="1"/>
  <c r="N11" i="1" s="1"/>
  <c r="N10" i="1" a="1"/>
  <c r="N10" i="1" s="1"/>
  <c r="N9" i="1" a="1"/>
  <c r="N9" i="1" s="1"/>
  <c r="N8" i="1" a="1"/>
  <c r="N8" i="1" s="1"/>
  <c r="N7" i="1" a="1"/>
  <c r="N7" i="1" s="1"/>
  <c r="N6" i="1" a="1"/>
  <c r="N6" i="1" s="1"/>
  <c r="N5" i="1" a="1"/>
  <c r="N5" i="1" s="1"/>
  <c r="W38" i="1" a="1"/>
  <c r="W38" i="1" s="1"/>
  <c r="W37" i="1" a="1"/>
  <c r="W37" i="1" s="1"/>
  <c r="W36" i="1" a="1"/>
  <c r="W36" i="1" s="1"/>
  <c r="W35" i="1" a="1"/>
  <c r="W35" i="1" s="1"/>
  <c r="W34" i="1" a="1"/>
  <c r="W34" i="1" s="1"/>
  <c r="W33" i="1" a="1"/>
  <c r="W33" i="1" s="1"/>
  <c r="W32" i="1" a="1"/>
  <c r="W32" i="1" s="1"/>
  <c r="W31" i="1" a="1"/>
  <c r="W31" i="1" s="1"/>
  <c r="W30" i="1" a="1"/>
  <c r="W30" i="1" s="1"/>
  <c r="W29" i="1" a="1"/>
  <c r="W29" i="1" s="1"/>
  <c r="W28" i="1" a="1"/>
  <c r="W28" i="1" s="1"/>
  <c r="W27" i="1" a="1"/>
  <c r="W27" i="1" s="1"/>
  <c r="W26" i="1" a="1"/>
  <c r="W26" i="1" s="1"/>
  <c r="W25" i="1" a="1"/>
  <c r="W25" i="1" s="1"/>
  <c r="W24" i="1" a="1"/>
  <c r="W24" i="1" s="1"/>
  <c r="W23" i="1" a="1"/>
  <c r="W23" i="1" s="1"/>
  <c r="W22" i="1" a="1"/>
  <c r="W22" i="1" s="1"/>
  <c r="W21" i="1" a="1"/>
  <c r="W21" i="1" s="1"/>
  <c r="W20" i="1" a="1"/>
  <c r="W20" i="1" s="1"/>
  <c r="W19" i="1" a="1"/>
  <c r="W19" i="1" s="1"/>
  <c r="W18" i="1" a="1"/>
  <c r="W18" i="1" s="1"/>
  <c r="W17" i="1" a="1"/>
  <c r="W17" i="1" s="1"/>
  <c r="W16" i="1" a="1"/>
  <c r="W16" i="1" s="1"/>
  <c r="W15" i="1" a="1"/>
  <c r="W15" i="1" s="1"/>
  <c r="W14" i="1" a="1"/>
  <c r="W14" i="1" s="1"/>
  <c r="W13" i="1" a="1"/>
  <c r="W13" i="1" s="1"/>
  <c r="W12" i="1" a="1"/>
  <c r="W12" i="1" s="1"/>
  <c r="W11" i="1" a="1"/>
  <c r="W11" i="1" s="1"/>
  <c r="W10" i="1" a="1"/>
  <c r="W10" i="1" s="1"/>
  <c r="W9" i="1" a="1"/>
  <c r="W9" i="1" s="1"/>
  <c r="W8" i="1" a="1"/>
  <c r="W8" i="1" s="1"/>
  <c r="W7" i="1" a="1"/>
  <c r="W7" i="1" s="1"/>
  <c r="W6" i="1" a="1"/>
  <c r="W6" i="1" s="1"/>
  <c r="W5" i="1" a="1"/>
  <c r="W5" i="1" s="1"/>
  <c r="T38" i="1" a="1"/>
  <c r="T38" i="1" s="1"/>
  <c r="T37" i="1" a="1"/>
  <c r="T37" i="1" s="1"/>
  <c r="T36" i="1" a="1"/>
  <c r="T36" i="1" s="1"/>
  <c r="T35" i="1" a="1"/>
  <c r="T35" i="1" s="1"/>
  <c r="T34" i="1" a="1"/>
  <c r="T34" i="1" s="1"/>
  <c r="T33" i="1" a="1"/>
  <c r="T33" i="1" s="1"/>
  <c r="T32" i="1" a="1"/>
  <c r="T32" i="1" s="1"/>
  <c r="T31" i="1" a="1"/>
  <c r="T31" i="1" s="1"/>
  <c r="T30" i="1" a="1"/>
  <c r="T30" i="1" s="1"/>
  <c r="T29" i="1" a="1"/>
  <c r="T29" i="1" s="1"/>
  <c r="T28" i="1" a="1"/>
  <c r="T28" i="1" s="1"/>
  <c r="T27" i="1" a="1"/>
  <c r="T27" i="1" s="1"/>
  <c r="T26" i="1" a="1"/>
  <c r="T26" i="1" s="1"/>
  <c r="T25" i="1" a="1"/>
  <c r="T25" i="1" s="1"/>
  <c r="T24" i="1" a="1"/>
  <c r="T24" i="1" s="1"/>
  <c r="T23" i="1" a="1"/>
  <c r="T23" i="1" s="1"/>
  <c r="T22" i="1" a="1"/>
  <c r="T22" i="1" s="1"/>
  <c r="T21" i="1" a="1"/>
  <c r="T21" i="1" s="1"/>
  <c r="T20" i="1" a="1"/>
  <c r="T20" i="1" s="1"/>
  <c r="T19" i="1" a="1"/>
  <c r="T19" i="1" s="1"/>
  <c r="T18" i="1" a="1"/>
  <c r="T18" i="1" s="1"/>
  <c r="T17" i="1" a="1"/>
  <c r="T17" i="1" s="1"/>
  <c r="T16" i="1" a="1"/>
  <c r="T16" i="1" s="1"/>
  <c r="T15" i="1" a="1"/>
  <c r="T15" i="1" s="1"/>
  <c r="T14" i="1" a="1"/>
  <c r="T14" i="1" s="1"/>
  <c r="T13" i="1" a="1"/>
  <c r="T13" i="1" s="1"/>
  <c r="T12" i="1" a="1"/>
  <c r="T12" i="1" s="1"/>
  <c r="T11" i="1" a="1"/>
  <c r="T11" i="1" s="1"/>
  <c r="T10" i="1" a="1"/>
  <c r="T10" i="1" s="1"/>
  <c r="T9" i="1" a="1"/>
  <c r="T9" i="1" s="1"/>
  <c r="T8" i="1" a="1"/>
  <c r="T8" i="1" s="1"/>
  <c r="T7" i="1" a="1"/>
  <c r="T7" i="1" s="1"/>
  <c r="T6" i="1" a="1"/>
  <c r="T6" i="1" s="1"/>
  <c r="T5" i="1" a="1"/>
  <c r="T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5" i="1" a="1"/>
  <c r="Q5" i="1" s="1"/>
  <c r="P5" i="1"/>
  <c r="P6" i="1"/>
  <c r="G43" i="1" l="1"/>
  <c r="D43" i="1"/>
  <c r="E43" i="1" s="1"/>
  <c r="F43" i="1" s="1"/>
  <c r="G42" i="1"/>
  <c r="D42" i="1"/>
  <c r="E42" i="1" s="1"/>
  <c r="F42" i="1" s="1"/>
  <c r="G41" i="1"/>
  <c r="D41" i="1"/>
  <c r="E41" i="1" s="1"/>
  <c r="F41" i="1" s="1"/>
  <c r="G40" i="1"/>
  <c r="D40" i="1"/>
  <c r="E40" i="1" s="1"/>
  <c r="F40" i="1" s="1"/>
  <c r="G39" i="1"/>
  <c r="D39" i="1"/>
  <c r="E39" i="1" s="1"/>
  <c r="F39" i="1" s="1"/>
  <c r="G38" i="1"/>
  <c r="D38" i="1"/>
  <c r="E38" i="1" s="1"/>
  <c r="F38" i="1" s="1"/>
  <c r="G37" i="1"/>
  <c r="D37" i="1"/>
  <c r="E37" i="1" s="1"/>
  <c r="F37" i="1" s="1"/>
  <c r="G36" i="1"/>
  <c r="D36" i="1"/>
  <c r="E36" i="1" s="1"/>
  <c r="F36" i="1" s="1"/>
  <c r="G35" i="1"/>
  <c r="D35" i="1"/>
  <c r="E35" i="1" s="1"/>
  <c r="F35" i="1" s="1"/>
  <c r="A35" i="1" s="1"/>
  <c r="G34" i="1"/>
  <c r="D34" i="1"/>
  <c r="E34" i="1" s="1"/>
  <c r="F34" i="1" s="1"/>
  <c r="G33" i="1"/>
  <c r="D33" i="1"/>
  <c r="E33" i="1" s="1"/>
  <c r="F33" i="1" s="1"/>
  <c r="G32" i="1"/>
  <c r="D32" i="1"/>
  <c r="E32" i="1" s="1"/>
  <c r="F32" i="1" s="1"/>
  <c r="G31" i="1"/>
  <c r="D31" i="1"/>
  <c r="E31" i="1" s="1"/>
  <c r="F31" i="1" s="1"/>
  <c r="V30" i="1"/>
  <c r="G30" i="1"/>
  <c r="D30" i="1"/>
  <c r="E30" i="1" s="1"/>
  <c r="F30" i="1" s="1"/>
  <c r="V29" i="1"/>
  <c r="G29" i="1"/>
  <c r="D29" i="1"/>
  <c r="E29" i="1" s="1"/>
  <c r="F29" i="1" s="1"/>
  <c r="V28" i="1"/>
  <c r="G28" i="1"/>
  <c r="D28" i="1"/>
  <c r="E28" i="1" s="1"/>
  <c r="F28" i="1" s="1"/>
  <c r="V27" i="1"/>
  <c r="G27" i="1"/>
  <c r="D27" i="1"/>
  <c r="E27" i="1" s="1"/>
  <c r="F27" i="1" s="1"/>
  <c r="V26" i="1"/>
  <c r="G26" i="1"/>
  <c r="D26" i="1"/>
  <c r="E26" i="1" s="1"/>
  <c r="F26" i="1" s="1"/>
  <c r="V25" i="1"/>
  <c r="G25" i="1"/>
  <c r="D25" i="1"/>
  <c r="E25" i="1" s="1"/>
  <c r="F25" i="1" s="1"/>
  <c r="V24" i="1"/>
  <c r="G8" i="1"/>
  <c r="D8" i="1"/>
  <c r="E8" i="1" s="1"/>
  <c r="F8" i="1" s="1"/>
  <c r="V23" i="1"/>
  <c r="G24" i="1"/>
  <c r="D24" i="1"/>
  <c r="E24" i="1" s="1"/>
  <c r="F24" i="1" s="1"/>
  <c r="V22" i="1"/>
  <c r="G23" i="1"/>
  <c r="D23" i="1"/>
  <c r="E23" i="1" s="1"/>
  <c r="F23" i="1" s="1"/>
  <c r="V21" i="1"/>
  <c r="G22" i="1"/>
  <c r="D22" i="1"/>
  <c r="E22" i="1" s="1"/>
  <c r="F22" i="1" s="1"/>
  <c r="V20" i="1"/>
  <c r="G7" i="1"/>
  <c r="D7" i="1"/>
  <c r="E7" i="1" s="1"/>
  <c r="F7" i="1" s="1"/>
  <c r="V19" i="1"/>
  <c r="G21" i="1"/>
  <c r="D21" i="1"/>
  <c r="E21" i="1" s="1"/>
  <c r="F21" i="1" s="1"/>
  <c r="V18" i="1"/>
  <c r="G20" i="1"/>
  <c r="D20" i="1"/>
  <c r="E20" i="1" s="1"/>
  <c r="F20" i="1" s="1"/>
  <c r="V17" i="1"/>
  <c r="G19" i="1"/>
  <c r="D19" i="1"/>
  <c r="E19" i="1" s="1"/>
  <c r="F19" i="1" s="1"/>
  <c r="V16" i="1"/>
  <c r="G18" i="1"/>
  <c r="D18" i="1"/>
  <c r="E18" i="1" s="1"/>
  <c r="F18" i="1" s="1"/>
  <c r="V15" i="1"/>
  <c r="G17" i="1"/>
  <c r="D17" i="1"/>
  <c r="E17" i="1" s="1"/>
  <c r="F17" i="1" s="1"/>
  <c r="V14" i="1"/>
  <c r="G16" i="1"/>
  <c r="D16" i="1"/>
  <c r="E16" i="1" s="1"/>
  <c r="F16" i="1" s="1"/>
  <c r="V13" i="1"/>
  <c r="G15" i="1"/>
  <c r="D15" i="1"/>
  <c r="E15" i="1" s="1"/>
  <c r="F15" i="1" s="1"/>
  <c r="V12" i="1"/>
  <c r="G14" i="1"/>
  <c r="D14" i="1"/>
  <c r="E14" i="1" s="1"/>
  <c r="F14" i="1" s="1"/>
  <c r="V11" i="1"/>
  <c r="G6" i="1"/>
  <c r="D6" i="1"/>
  <c r="E6" i="1" s="1"/>
  <c r="F6" i="1" s="1"/>
  <c r="V10" i="1"/>
  <c r="M10" i="1"/>
  <c r="G13" i="1"/>
  <c r="D13" i="1"/>
  <c r="E13" i="1" s="1"/>
  <c r="F13" i="1" s="1"/>
  <c r="V9" i="1"/>
  <c r="M9" i="1"/>
  <c r="G12" i="1"/>
  <c r="D12" i="1"/>
  <c r="E12" i="1" s="1"/>
  <c r="F12" i="1" s="1"/>
  <c r="V8" i="1"/>
  <c r="M8" i="1"/>
  <c r="G11" i="1"/>
  <c r="D11" i="1"/>
  <c r="E11" i="1" s="1"/>
  <c r="F11" i="1" s="1"/>
  <c r="A11" i="1" s="1"/>
  <c r="V7" i="1"/>
  <c r="M7" i="1"/>
  <c r="G10" i="1"/>
  <c r="D10" i="1"/>
  <c r="E10" i="1" s="1"/>
  <c r="F10" i="1" s="1"/>
  <c r="A10" i="1" s="1"/>
  <c r="V6" i="1"/>
  <c r="S6" i="1"/>
  <c r="M6" i="1"/>
  <c r="J6" i="1"/>
  <c r="G9" i="1"/>
  <c r="D9" i="1"/>
  <c r="E9" i="1" s="1"/>
  <c r="F9" i="1" s="1"/>
  <c r="V5" i="1"/>
  <c r="S5" i="1"/>
  <c r="M5" i="1"/>
  <c r="J5" i="1"/>
  <c r="G5" i="1"/>
  <c r="D5" i="1"/>
  <c r="E5" i="1" s="1"/>
  <c r="F5" i="1" s="1"/>
  <c r="X2" i="1"/>
  <c r="W2" i="1"/>
  <c r="U2" i="1"/>
  <c r="T2" i="1"/>
  <c r="R2" i="1"/>
  <c r="Q2" i="1"/>
  <c r="O2" i="1"/>
  <c r="N2" i="1"/>
  <c r="L2" i="1"/>
  <c r="C2" i="1"/>
  <c r="B2" i="1"/>
  <c r="A30" i="1" l="1"/>
  <c r="A40" i="1"/>
  <c r="A42" i="1"/>
  <c r="A19" i="1"/>
  <c r="A8" i="1"/>
  <c r="A18" i="1"/>
  <c r="A25" i="1"/>
  <c r="A9" i="1"/>
  <c r="A16" i="1"/>
  <c r="A34" i="1"/>
  <c r="A43" i="1"/>
  <c r="A23" i="1"/>
  <c r="A38" i="1"/>
  <c r="A5" i="1"/>
  <c r="A17" i="1"/>
  <c r="A22" i="1"/>
  <c r="A31" i="1"/>
  <c r="A33" i="1"/>
  <c r="A15" i="1"/>
  <c r="A24" i="1"/>
  <c r="A29" i="1"/>
  <c r="A37" i="1"/>
  <c r="A12" i="1"/>
  <c r="A13" i="1"/>
  <c r="A14" i="1"/>
  <c r="A7" i="1"/>
  <c r="A28" i="1"/>
  <c r="A36" i="1"/>
  <c r="A6" i="1"/>
  <c r="A20" i="1"/>
  <c r="A21" i="1"/>
  <c r="A26" i="1"/>
  <c r="A27" i="1"/>
  <c r="A32" i="1"/>
  <c r="A39" i="1"/>
  <c r="A41" i="1"/>
  <c r="K2" i="1" l="1"/>
</calcChain>
</file>

<file path=xl/sharedStrings.xml><?xml version="1.0" encoding="utf-8"?>
<sst xmlns="http://schemas.openxmlformats.org/spreadsheetml/2006/main" count="79" uniqueCount="64">
  <si>
    <t>Размер</t>
  </si>
  <si>
    <t>Белые</t>
  </si>
  <si>
    <t>Черные</t>
  </si>
  <si>
    <t>Коричневые</t>
  </si>
  <si>
    <t>Светло-коричневые (рыжие)</t>
  </si>
  <si>
    <t>Цветные</t>
  </si>
  <si>
    <t>код поиска</t>
  </si>
  <si>
    <t>Модель</t>
  </si>
  <si>
    <t>Кол-во</t>
  </si>
  <si>
    <t>Столбец3</t>
  </si>
  <si>
    <t>Столбец4</t>
  </si>
  <si>
    <t>Цвет</t>
  </si>
  <si>
    <t>1001-1401</t>
  </si>
  <si>
    <t>1011-1801</t>
  </si>
  <si>
    <t>1011-1811</t>
  </si>
  <si>
    <t>1011-2001</t>
  </si>
  <si>
    <t>1011-2011</t>
  </si>
  <si>
    <t>1011-2211</t>
  </si>
  <si>
    <t>1031-2411</t>
  </si>
  <si>
    <t>B</t>
  </si>
  <si>
    <t>1011-2601</t>
  </si>
  <si>
    <t>1012-1801</t>
  </si>
  <si>
    <t>1012-1811</t>
  </si>
  <si>
    <t>1012-1812</t>
  </si>
  <si>
    <t>1012-2001</t>
  </si>
  <si>
    <t>1012-2002</t>
  </si>
  <si>
    <t>1012-2011</t>
  </si>
  <si>
    <t>1012-2211</t>
  </si>
  <si>
    <t>1012-2412</t>
  </si>
  <si>
    <t>1012-2601</t>
  </si>
  <si>
    <t>1012-2602</t>
  </si>
  <si>
    <t>1017-2601</t>
  </si>
  <si>
    <t>1021-1801</t>
  </si>
  <si>
    <t>1021-2011</t>
  </si>
  <si>
    <t>C</t>
  </si>
  <si>
    <t>1031-1201</t>
  </si>
  <si>
    <t>1031-1211</t>
  </si>
  <si>
    <t>D</t>
  </si>
  <si>
    <t>1031-1401</t>
  </si>
  <si>
    <t>1031-1411</t>
  </si>
  <si>
    <t>F</t>
  </si>
  <si>
    <t>1031-1601</t>
  </si>
  <si>
    <t>1031-1611</t>
  </si>
  <si>
    <t>H</t>
  </si>
  <si>
    <t>1031-1801</t>
  </si>
  <si>
    <t>1031-1811</t>
  </si>
  <si>
    <t>I</t>
  </si>
  <si>
    <t>1031-2001</t>
  </si>
  <si>
    <t>1031-2201</t>
  </si>
  <si>
    <t>M</t>
  </si>
  <si>
    <t>1032-1201</t>
  </si>
  <si>
    <t>N</t>
  </si>
  <si>
    <t>1032-1202</t>
  </si>
  <si>
    <t>1032-1211</t>
  </si>
  <si>
    <t>R</t>
  </si>
  <si>
    <t>1032-1401</t>
  </si>
  <si>
    <t>1032-1411</t>
  </si>
  <si>
    <t>Исходная таблица</t>
  </si>
  <si>
    <t>Оттобранные значения</t>
  </si>
  <si>
    <t>1010-2412</t>
  </si>
  <si>
    <t>1010-2411</t>
  </si>
  <si>
    <t>Общий итог</t>
  </si>
  <si>
    <t>02411</t>
  </si>
  <si>
    <t>02412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</si>
</sst>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3" applyBorder="1"/>
    <xf numFmtId="0" fontId="6" fillId="0" borderId="4" xfId="0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5" xfId="3" applyBorder="1"/>
    <xf numFmtId="0" fontId="3" fillId="0" borderId="0" xfId="2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5" fillId="0" borderId="7" xfId="3" applyBorder="1"/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shrinkToFit="1"/>
    </xf>
    <xf numFmtId="164" fontId="3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12" fillId="0" borderId="0" xfId="3" applyFont="1" applyBorder="1"/>
    <xf numFmtId="0" fontId="11" fillId="0" borderId="0" xfId="2" applyFont="1" applyFill="1" applyBorder="1" applyAlignment="1">
      <alignment horizontal="center" vertical="center"/>
    </xf>
    <xf numFmtId="0" fontId="12" fillId="0" borderId="9" xfId="3" applyFont="1" applyBorder="1"/>
    <xf numFmtId="0" fontId="11" fillId="0" borderId="9" xfId="2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0" xfId="0" pivotButton="1"/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0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</border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</xdr:colOff>
      <xdr:row>0</xdr:row>
      <xdr:rowOff>114300</xdr:rowOff>
    </xdr:from>
    <xdr:to>
      <xdr:col>14</xdr:col>
      <xdr:colOff>19049</xdr:colOff>
      <xdr:row>20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код поиск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д поиск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33699" y="114300"/>
              <a:ext cx="3933825" cy="369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" refreshedDate="43056.689365625003" createdVersion="5" refreshedVersion="5" minRefreshableVersion="3" recordCount="2497">
  <cacheSource type="worksheet">
    <worksheetSource name="Таблица158"/>
  </cacheSource>
  <cacheFields count="7">
    <cacheField name="код поиска" numFmtId="0">
      <sharedItems containsBlank="1" count="33">
        <s v="11401"/>
        <s v="02411"/>
        <s v="02412"/>
        <s v="11801"/>
        <s v="11811"/>
        <s v="12001"/>
        <s v="12011"/>
        <s v="12211"/>
        <s v="12601"/>
        <s v="21801"/>
        <s v="21811"/>
        <s v="21812"/>
        <s v="22001"/>
        <s v="22002"/>
        <s v="22011"/>
        <s v="22211"/>
        <s v="22412"/>
        <s v="22601"/>
        <s v="22602"/>
        <s v="72601"/>
        <s v="11201"/>
        <s v="11211"/>
        <s v="11411"/>
        <s v="11601"/>
        <s v="11611"/>
        <s v="12201"/>
        <s v="12411"/>
        <s v="21201"/>
        <s v="21202"/>
        <s v="21211"/>
        <s v="21401"/>
        <s v="21411"/>
        <m/>
      </sharedItems>
    </cacheField>
    <cacheField name="Модель" numFmtId="0">
      <sharedItems containsBlank="1" count="39">
        <s v="1001-1401"/>
        <s v="1010-2411"/>
        <s v="1010-2412"/>
        <s v="1011-1801"/>
        <s v="1011-1811"/>
        <s v="1011-2001"/>
        <s v="1011-2011"/>
        <s v="1011-2211"/>
        <s v="1011-2601"/>
        <s v="1012-1801"/>
        <s v="1012-1811"/>
        <s v="1012-1812"/>
        <s v="1012-2001"/>
        <s v="1012-2002"/>
        <s v="1012-2011"/>
        <s v="1012-2211"/>
        <s v="1012-2412"/>
        <s v="1012-2601"/>
        <s v="1012-2602"/>
        <s v="1017-2601"/>
        <s v="1021-1801"/>
        <s v="1021-2011"/>
        <s v="1031-1201"/>
        <s v="1031-1211"/>
        <s v="1031-1401"/>
        <s v="1031-1411"/>
        <s v="1031-1601"/>
        <s v="1031-1611"/>
        <s v="1031-1801"/>
        <s v="1031-1811"/>
        <s v="1031-2001"/>
        <s v="1031-2201"/>
        <s v="1031-2411"/>
        <s v="1032-1201"/>
        <s v="1032-1202"/>
        <s v="1032-1211"/>
        <s v="1032-1401"/>
        <s v="1032-1411"/>
        <m/>
      </sharedItems>
    </cacheField>
    <cacheField name="Кол-во" numFmtId="0">
      <sharedItems containsString="0" containsBlank="1" containsNumber="1" containsInteger="1" minValue="1" maxValue="1"/>
    </cacheField>
    <cacheField name="Столбец3" numFmtId="0">
      <sharedItems containsBlank="1"/>
    </cacheField>
    <cacheField name="Столбец4" numFmtId="0">
      <sharedItems containsBlank="1"/>
    </cacheField>
    <cacheField name="Цвет" numFmtId="0">
      <sharedItems containsBlank="1"/>
    </cacheField>
    <cacheField name="Размер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7">
  <r>
    <x v="0"/>
    <x v="0"/>
    <m/>
    <s v="1001-"/>
    <s v="1001"/>
    <s v="1"/>
    <s v="1401"/>
  </r>
  <r>
    <x v="1"/>
    <x v="1"/>
    <m/>
    <s v="1010-"/>
    <s v="1010"/>
    <s v="0"/>
    <s v="2411"/>
  </r>
  <r>
    <x v="1"/>
    <x v="1"/>
    <m/>
    <s v="1010-"/>
    <s v="1010"/>
    <s v="0"/>
    <s v="2411"/>
  </r>
  <r>
    <x v="2"/>
    <x v="2"/>
    <m/>
    <s v="1010-"/>
    <s v="1010"/>
    <s v="0"/>
    <s v="2412"/>
  </r>
  <r>
    <x v="3"/>
    <x v="3"/>
    <m/>
    <s v="1011-"/>
    <s v="1011"/>
    <s v="1"/>
    <s v="1801"/>
  </r>
  <r>
    <x v="4"/>
    <x v="4"/>
    <m/>
    <s v="1011-"/>
    <s v="1011"/>
    <s v="1"/>
    <s v="1811"/>
  </r>
  <r>
    <x v="5"/>
    <x v="5"/>
    <m/>
    <s v="1011-"/>
    <s v="1011"/>
    <s v="1"/>
    <s v="2001"/>
  </r>
  <r>
    <x v="6"/>
    <x v="6"/>
    <n v="1"/>
    <s v="1011-"/>
    <s v="1011"/>
    <s v="1"/>
    <s v="2011"/>
  </r>
  <r>
    <x v="7"/>
    <x v="7"/>
    <m/>
    <s v="1011-"/>
    <s v="1011"/>
    <s v="1"/>
    <s v="2211"/>
  </r>
  <r>
    <x v="8"/>
    <x v="8"/>
    <m/>
    <s v="1011-"/>
    <s v="1011"/>
    <s v="1"/>
    <s v="2601"/>
  </r>
  <r>
    <x v="9"/>
    <x v="9"/>
    <m/>
    <s v="1012-"/>
    <s v="1012"/>
    <s v="2"/>
    <s v="1801"/>
  </r>
  <r>
    <x v="10"/>
    <x v="10"/>
    <m/>
    <s v="1012-"/>
    <s v="1012"/>
    <s v="2"/>
    <s v="1811"/>
  </r>
  <r>
    <x v="11"/>
    <x v="11"/>
    <n v="1"/>
    <s v="1012-"/>
    <s v="1012"/>
    <s v="2"/>
    <s v="1812"/>
  </r>
  <r>
    <x v="12"/>
    <x v="12"/>
    <m/>
    <s v="1012-"/>
    <s v="1012"/>
    <s v="2"/>
    <s v="2001"/>
  </r>
  <r>
    <x v="13"/>
    <x v="13"/>
    <m/>
    <s v="1012-"/>
    <s v="1012"/>
    <s v="2"/>
    <s v="2002"/>
  </r>
  <r>
    <x v="14"/>
    <x v="14"/>
    <m/>
    <s v="1012-"/>
    <s v="1012"/>
    <s v="2"/>
    <s v="2011"/>
  </r>
  <r>
    <x v="15"/>
    <x v="15"/>
    <m/>
    <s v="1012-"/>
    <s v="1012"/>
    <s v="2"/>
    <s v="2211"/>
  </r>
  <r>
    <x v="16"/>
    <x v="16"/>
    <m/>
    <s v="1012-"/>
    <s v="1012"/>
    <s v="2"/>
    <s v="2412"/>
  </r>
  <r>
    <x v="17"/>
    <x v="17"/>
    <m/>
    <s v="1012-"/>
    <s v="1012"/>
    <s v="2"/>
    <s v="2601"/>
  </r>
  <r>
    <x v="18"/>
    <x v="18"/>
    <m/>
    <s v="1012-"/>
    <s v="1012"/>
    <s v="2"/>
    <s v="2602"/>
  </r>
  <r>
    <x v="19"/>
    <x v="19"/>
    <m/>
    <s v="1017-"/>
    <s v="1017"/>
    <s v="7"/>
    <s v="2601"/>
  </r>
  <r>
    <x v="3"/>
    <x v="20"/>
    <m/>
    <s v="1021-"/>
    <s v="1021"/>
    <s v="1"/>
    <s v="1801"/>
  </r>
  <r>
    <x v="6"/>
    <x v="21"/>
    <m/>
    <s v="1021-"/>
    <s v="1021"/>
    <s v="1"/>
    <s v="2011"/>
  </r>
  <r>
    <x v="20"/>
    <x v="22"/>
    <n v="1"/>
    <s v="1031-"/>
    <s v="1031"/>
    <s v="1"/>
    <s v="1201"/>
  </r>
  <r>
    <x v="21"/>
    <x v="23"/>
    <n v="1"/>
    <s v="1031-"/>
    <s v="1031"/>
    <s v="1"/>
    <s v="1211"/>
  </r>
  <r>
    <x v="0"/>
    <x v="24"/>
    <n v="1"/>
    <s v="1031-"/>
    <s v="1031"/>
    <s v="1"/>
    <s v="1401"/>
  </r>
  <r>
    <x v="22"/>
    <x v="25"/>
    <n v="1"/>
    <s v="1031-"/>
    <s v="1031"/>
    <s v="1"/>
    <s v="1411"/>
  </r>
  <r>
    <x v="23"/>
    <x v="26"/>
    <n v="1"/>
    <s v="1031-"/>
    <s v="1031"/>
    <s v="1"/>
    <s v="1601"/>
  </r>
  <r>
    <x v="24"/>
    <x v="27"/>
    <n v="1"/>
    <s v="1031-"/>
    <s v="1031"/>
    <s v="1"/>
    <s v="1611"/>
  </r>
  <r>
    <x v="3"/>
    <x v="28"/>
    <m/>
    <s v="1031-"/>
    <s v="1031"/>
    <s v="1"/>
    <s v="1801"/>
  </r>
  <r>
    <x v="4"/>
    <x v="29"/>
    <n v="1"/>
    <s v="1031-"/>
    <s v="1031"/>
    <s v="1"/>
    <s v="1811"/>
  </r>
  <r>
    <x v="5"/>
    <x v="30"/>
    <m/>
    <s v="1031-"/>
    <s v="1031"/>
    <s v="1"/>
    <s v="2001"/>
  </r>
  <r>
    <x v="25"/>
    <x v="31"/>
    <m/>
    <s v="1031-"/>
    <s v="1031"/>
    <s v="1"/>
    <s v="2201"/>
  </r>
  <r>
    <x v="26"/>
    <x v="32"/>
    <m/>
    <s v="1031-"/>
    <s v="1031"/>
    <s v="1"/>
    <s v="2411"/>
  </r>
  <r>
    <x v="27"/>
    <x v="33"/>
    <m/>
    <s v="1032-"/>
    <s v="1032"/>
    <s v="2"/>
    <s v="1201"/>
  </r>
  <r>
    <x v="28"/>
    <x v="34"/>
    <m/>
    <s v="1032-"/>
    <s v="1032"/>
    <s v="2"/>
    <s v="1202"/>
  </r>
  <r>
    <x v="29"/>
    <x v="35"/>
    <m/>
    <s v="1032-"/>
    <s v="1032"/>
    <s v="2"/>
    <s v="1211"/>
  </r>
  <r>
    <x v="30"/>
    <x v="36"/>
    <m/>
    <s v="1032-"/>
    <s v="1032"/>
    <s v="2"/>
    <s v="1401"/>
  </r>
  <r>
    <x v="31"/>
    <x v="37"/>
    <m/>
    <s v="1032-"/>
    <s v="1032"/>
    <s v="2"/>
    <s v="1411"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  <r>
    <x v="32"/>
    <x v="3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B6" firstHeaderRow="1" firstDataRow="1" firstDataCol="2"/>
  <pivotFields count="7">
    <pivotField axis="axisRow" compact="0" outline="0" multipleItemSelectionAllowed="1" showAll="0">
      <items count="34">
        <item x="1"/>
        <item x="2"/>
        <item h="1" x="20"/>
        <item h="1" x="21"/>
        <item h="1" x="0"/>
        <item h="1" x="22"/>
        <item h="1" x="23"/>
        <item h="1" x="24"/>
        <item h="1" x="3"/>
        <item h="1" x="4"/>
        <item h="1" x="5"/>
        <item h="1" x="6"/>
        <item h="1" x="25"/>
        <item h="1" x="7"/>
        <item h="1" x="26"/>
        <item h="1" x="8"/>
        <item h="1" x="27"/>
        <item h="1" x="28"/>
        <item h="1" x="29"/>
        <item h="1" x="30"/>
        <item h="1" x="31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32"/>
        <item t="default"/>
      </items>
    </pivotField>
    <pivotField axis="axisRow" compact="0" outline="0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0"/>
  </rowFields>
  <rowItems count="3">
    <i>
      <x v="1"/>
      <x/>
    </i>
    <i>
      <x v="2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Номер модели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од_поиска" sourceName="код поиска">
  <pivotTables>
    <pivotTable tabId="2" name="СводнаяТаблица1"/>
  </pivotTables>
  <data>
    <tabular pivotCacheId="1">
      <items count="33">
        <i x="1" s="1"/>
        <i x="2" s="1"/>
        <i x="20"/>
        <i x="21"/>
        <i x="0"/>
        <i x="22"/>
        <i x="23"/>
        <i x="24"/>
        <i x="3"/>
        <i x="4"/>
        <i x="5"/>
        <i x="6"/>
        <i x="25"/>
        <i x="7"/>
        <i x="26"/>
        <i x="8"/>
        <i x="27"/>
        <i x="28"/>
        <i x="29"/>
        <i x="30"/>
        <i x="31"/>
        <i x="9"/>
        <i x="10"/>
        <i x="11"/>
        <i x="12"/>
        <i x="13"/>
        <i x="14"/>
        <i x="15"/>
        <i x="16"/>
        <i x="17"/>
        <i x="18"/>
        <i x="19"/>
        <i x="3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од поиска" cache="Срез_код_поиска" caption="код поиска" columnCount="3" rowHeight="241300"/>
</slicers>
</file>

<file path=xl/tables/table1.xml><?xml version="1.0" encoding="utf-8"?>
<table xmlns="http://schemas.openxmlformats.org/spreadsheetml/2006/main" id="1" name="Таблица158" displayName="Таблица158" ref="A4:G2501" totalsRowShown="0" headerRowDxfId="9" dataDxfId="8" tableBorderDxfId="7">
  <autoFilter ref="A4:G2501"/>
  <sortState ref="A5:G2501">
    <sortCondition ref="B4:B2501"/>
  </sortState>
  <tableColumns count="7">
    <tableColumn id="1" name="код поиска" dataDxfId="6">
      <calculatedColumnFormula>CONCATENATE(F5&amp;G5)</calculatedColumnFormula>
    </tableColumn>
    <tableColumn id="2" name="Модель" dataDxfId="5"/>
    <tableColumn id="3" name="Кол-во" dataDxfId="4"/>
    <tableColumn id="4" name="Столбец3" dataDxfId="3">
      <calculatedColumnFormula>LEFT(B5,SEARCH("-",B5))</calculatedColumnFormula>
    </tableColumn>
    <tableColumn id="5" name="Столбец4" dataDxfId="2">
      <calculatedColumnFormula>LEFT(D5,4)</calculatedColumnFormula>
    </tableColumn>
    <tableColumn id="6" name="Цвет" dataDxfId="1">
      <calculatedColumnFormula>IFERROR(RIGHT(E5,1),"")</calculatedColumnFormula>
    </tableColumn>
    <tableColumn id="7" name="Размер" dataDxfId="0">
      <calculatedColumnFormula>RIGHT(B5,4)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E33" sqref="E33"/>
    </sheetView>
  </sheetViews>
  <sheetFormatPr defaultRowHeight="15" x14ac:dyDescent="0.25"/>
  <cols>
    <col min="1" max="1" width="17.28515625" bestFit="1" customWidth="1"/>
    <col min="2" max="2" width="13.42578125" customWidth="1"/>
    <col min="3" max="33" width="6" bestFit="1" customWidth="1"/>
    <col min="34" max="34" width="7.42578125" bestFit="1" customWidth="1"/>
    <col min="35" max="35" width="11.85546875" bestFit="1" customWidth="1"/>
  </cols>
  <sheetData>
    <row r="3" spans="1:2" x14ac:dyDescent="0.25">
      <c r="A3" s="44" t="s">
        <v>7</v>
      </c>
      <c r="B3" s="44" t="s">
        <v>6</v>
      </c>
    </row>
    <row r="4" spans="1:2" x14ac:dyDescent="0.25">
      <c r="A4" t="s">
        <v>60</v>
      </c>
      <c r="B4" t="s">
        <v>62</v>
      </c>
    </row>
    <row r="5" spans="1:2" x14ac:dyDescent="0.25">
      <c r="A5" t="s">
        <v>59</v>
      </c>
      <c r="B5" t="s">
        <v>63</v>
      </c>
    </row>
    <row r="6" spans="1:2" x14ac:dyDescent="0.25">
      <c r="A6" t="s">
        <v>61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43"/>
  <sheetViews>
    <sheetView zoomScaleNormal="100" workbookViewId="0">
      <pane ySplit="1" topLeftCell="A2" activePane="bottomLeft" state="frozen"/>
      <selection pane="bottomLeft" activeCell="W5" sqref="W5"/>
    </sheetView>
  </sheetViews>
  <sheetFormatPr defaultRowHeight="15" x14ac:dyDescent="0.2"/>
  <cols>
    <col min="1" max="1" width="9.140625" style="16" bestFit="1" customWidth="1"/>
    <col min="2" max="2" width="11" style="17" bestFit="1" customWidth="1"/>
    <col min="3" max="3" width="9.28515625" style="17" bestFit="1" customWidth="1"/>
    <col min="4" max="5" width="11" style="17" hidden="1" customWidth="1"/>
    <col min="6" max="6" width="7.42578125" style="17" bestFit="1" customWidth="1"/>
    <col min="7" max="7" width="8.28515625" style="18" bestFit="1" customWidth="1"/>
    <col min="8" max="8" width="11" style="4" bestFit="1" customWidth="1"/>
    <col min="9" max="9" width="0" style="4" hidden="1" customWidth="1"/>
    <col min="10" max="10" width="11" style="4" bestFit="1" customWidth="1"/>
    <col min="11" max="11" width="10.28515625" style="11" bestFit="1" customWidth="1"/>
    <col min="12" max="12" width="2.140625" style="11" bestFit="1" customWidth="1"/>
    <col min="13" max="14" width="11" style="11" bestFit="1" customWidth="1"/>
    <col min="15" max="15" width="2.140625" style="11" bestFit="1" customWidth="1"/>
    <col min="16" max="16" width="11" style="11" bestFit="1" customWidth="1"/>
    <col min="17" max="17" width="12.42578125" style="11" bestFit="1" customWidth="1"/>
    <col min="18" max="18" width="2.140625" style="11" bestFit="1" customWidth="1"/>
    <col min="19" max="19" width="11" style="11" bestFit="1" customWidth="1"/>
    <col min="20" max="20" width="12.28515625" style="11" bestFit="1" customWidth="1"/>
    <col min="21" max="21" width="2.140625" style="11" bestFit="1" customWidth="1"/>
    <col min="22" max="22" width="11" style="11" bestFit="1" customWidth="1"/>
    <col min="23" max="23" width="9.7109375" style="11" bestFit="1" customWidth="1"/>
    <col min="24" max="24" width="2.140625" style="11" bestFit="1" customWidth="1"/>
    <col min="25" max="16384" width="9.140625" style="5"/>
  </cols>
  <sheetData>
    <row r="1" spans="1:24" ht="45" hidden="1" x14ac:dyDescent="0.2">
      <c r="A1" s="1"/>
      <c r="B1" s="2"/>
      <c r="C1" s="2"/>
      <c r="D1" s="2"/>
      <c r="E1" s="2"/>
      <c r="F1" s="2"/>
      <c r="G1" s="3"/>
      <c r="K1" s="19" t="s">
        <v>1</v>
      </c>
      <c r="L1" s="19"/>
      <c r="M1" s="19"/>
      <c r="N1" s="19" t="s">
        <v>2</v>
      </c>
      <c r="O1" s="19"/>
      <c r="P1" s="19"/>
      <c r="Q1" s="19" t="s">
        <v>3</v>
      </c>
      <c r="R1" s="19"/>
      <c r="S1" s="19"/>
      <c r="T1" s="19" t="s">
        <v>4</v>
      </c>
      <c r="U1" s="19"/>
      <c r="V1" s="19"/>
      <c r="W1" s="19" t="s">
        <v>5</v>
      </c>
    </row>
    <row r="2" spans="1:24" s="10" customFormat="1" ht="16.5" hidden="1" thickBot="1" x14ac:dyDescent="0.25">
      <c r="A2" s="6"/>
      <c r="B2" s="21">
        <f>COUNTA(B5:B43)</f>
        <v>39</v>
      </c>
      <c r="C2" s="21">
        <f>SUM(C5:C43)</f>
        <v>9</v>
      </c>
      <c r="D2" s="22"/>
      <c r="E2" s="22"/>
      <c r="F2" s="22"/>
      <c r="G2" s="26"/>
      <c r="H2" s="7"/>
      <c r="I2" s="8">
        <v>2411</v>
      </c>
      <c r="J2" s="8">
        <v>2412</v>
      </c>
      <c r="K2" s="9">
        <f>COUNTA(K4:K43)</f>
        <v>35</v>
      </c>
      <c r="L2" s="9">
        <f>SUM(L4:L43)</f>
        <v>0</v>
      </c>
      <c r="M2" s="9"/>
      <c r="N2" s="9">
        <f>COUNTA(N4:N43)</f>
        <v>35</v>
      </c>
      <c r="O2" s="9">
        <f>SUM(O4:O43)</f>
        <v>0</v>
      </c>
      <c r="P2" s="9"/>
      <c r="Q2" s="9">
        <f>COUNTA(Q4:Q43)</f>
        <v>35</v>
      </c>
      <c r="R2" s="9">
        <f>SUM(R4:R43)</f>
        <v>0</v>
      </c>
      <c r="S2" s="9"/>
      <c r="T2" s="9">
        <f>COUNTA(T4:T43)</f>
        <v>35</v>
      </c>
      <c r="U2" s="9">
        <f>SUM(U4:U43)</f>
        <v>0</v>
      </c>
      <c r="V2" s="9"/>
      <c r="W2" s="9">
        <f>COUNTA(W4:W43)</f>
        <v>35</v>
      </c>
      <c r="X2" s="9">
        <f>SUM(X4:X43)</f>
        <v>0</v>
      </c>
    </row>
    <row r="3" spans="1:24" s="33" customFormat="1" ht="19.5" thickBot="1" x14ac:dyDescent="0.3">
      <c r="A3" s="41" t="s">
        <v>57</v>
      </c>
      <c r="B3" s="42"/>
      <c r="C3" s="42"/>
      <c r="D3" s="42"/>
      <c r="E3" s="42"/>
      <c r="F3" s="42"/>
      <c r="G3" s="43"/>
      <c r="H3" s="35"/>
      <c r="I3" s="36"/>
      <c r="J3" s="39" t="s">
        <v>58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34"/>
    </row>
    <row r="4" spans="1:24" x14ac:dyDescent="0.2">
      <c r="A4" s="27" t="s">
        <v>6</v>
      </c>
      <c r="B4" s="23" t="s">
        <v>7</v>
      </c>
      <c r="C4" s="24" t="s">
        <v>8</v>
      </c>
      <c r="D4" s="25" t="s">
        <v>9</v>
      </c>
      <c r="E4" s="25" t="s">
        <v>10</v>
      </c>
      <c r="F4" s="25" t="s">
        <v>11</v>
      </c>
      <c r="G4" s="28" t="s">
        <v>0</v>
      </c>
      <c r="J4" s="32" t="s">
        <v>6</v>
      </c>
      <c r="K4" s="31" t="s">
        <v>7</v>
      </c>
      <c r="L4" s="20"/>
      <c r="M4" s="32" t="s">
        <v>6</v>
      </c>
      <c r="N4" s="20" t="s">
        <v>7</v>
      </c>
      <c r="O4" s="20"/>
      <c r="P4" s="32" t="s">
        <v>6</v>
      </c>
      <c r="Q4" s="20" t="s">
        <v>7</v>
      </c>
      <c r="R4" s="20"/>
      <c r="S4" s="32" t="s">
        <v>6</v>
      </c>
      <c r="T4" s="20" t="s">
        <v>7</v>
      </c>
      <c r="U4" s="20"/>
      <c r="V4" s="32" t="s">
        <v>6</v>
      </c>
      <c r="W4" s="20" t="s">
        <v>7</v>
      </c>
    </row>
    <row r="5" spans="1:24" x14ac:dyDescent="0.2">
      <c r="A5" s="29" t="str">
        <f t="shared" ref="A5:A43" si="0">CONCATENATE(F5&amp;G5)</f>
        <v>11401</v>
      </c>
      <c r="B5" s="12" t="s">
        <v>12</v>
      </c>
      <c r="C5" s="12"/>
      <c r="D5" s="12" t="str">
        <f t="shared" ref="D5:D43" si="1">LEFT(B5,SEARCH("-",B5))</f>
        <v>1001-</v>
      </c>
      <c r="E5" s="12" t="str">
        <f t="shared" ref="E5:E43" si="2">LEFT(D5,4)</f>
        <v>1001</v>
      </c>
      <c r="F5" s="12" t="str">
        <f t="shared" ref="F5:F43" si="3">IFERROR(RIGHT(E5,1),"")</f>
        <v>1</v>
      </c>
      <c r="G5" s="30" t="str">
        <f t="shared" ref="G5:G43" si="4">RIGHT(B5,4)</f>
        <v>1401</v>
      </c>
      <c r="I5" s="4">
        <v>0</v>
      </c>
      <c r="J5" s="4" t="str">
        <f>CONCATENATE(I5&amp;$I$2)</f>
        <v>02411</v>
      </c>
      <c r="K5" s="12" t="str">
        <f t="array" ref="K5">IFERROR(INDEX($B:$B,SMALL(IF(ISNUMBER(MATCH($A$2:$A$99,J$5:J$33,)),ROW(K$2:K$99)),ROW(A1))),"")</f>
        <v>1010-2411</v>
      </c>
      <c r="M5" s="11" t="str">
        <f>CONCATENATE($I7&amp;$I$2)</f>
        <v>12411</v>
      </c>
      <c r="N5" s="12" t="str">
        <f t="array" ref="N5">IFERROR(INDEX($B:$B,SMALL(IF(ISNUMBER(MATCH($A$2:$A$99,M$5:M$33,)),ROW(N$2:N$99)),ROW(D1))),"")</f>
        <v>1031-2411</v>
      </c>
      <c r="P5" s="11" t="str">
        <f>CONCATENATE($I13&amp;$I$2)</f>
        <v>22411</v>
      </c>
      <c r="Q5" s="12" t="str">
        <f t="array" ref="Q5">IFERROR(INDEX($B:$B,SMALL(IF(ISNUMBER(MATCH($A$2:$A$99,P$5:P$33,)),ROW(Q$2:Q$99)),ROW(G1))),"")</f>
        <v>1012-2412</v>
      </c>
      <c r="S5" s="11" t="str">
        <f>CONCATENATE($I15&amp;$I$2)</f>
        <v>52411</v>
      </c>
      <c r="T5" s="12" t="str">
        <f t="array" ref="T5">IFERROR(INDEX($B:$B,SMALL(IF(ISNUMBER(MATCH($A$2:$A$99,S$5:S$33,)),ROW(T$2:T$99)),ROW(J1))),"")</f>
        <v/>
      </c>
      <c r="V5" s="11" t="str">
        <f>CONCATENATE($I17&amp;$I$2)</f>
        <v>32411</v>
      </c>
      <c r="W5" s="12" t="str">
        <f t="array" ref="W5">IFERROR(INDEX($B:$B,SMALL(IF(ISNUMBER(MATCH($A$2:$A$99,V$5:V$33,)),ROW(W$2:W$99)),ROW(M1))),"")</f>
        <v/>
      </c>
    </row>
    <row r="6" spans="1:24" x14ac:dyDescent="0.2">
      <c r="A6" s="29" t="str">
        <f t="shared" si="0"/>
        <v>02411</v>
      </c>
      <c r="B6" s="38" t="s">
        <v>60</v>
      </c>
      <c r="C6" s="12"/>
      <c r="D6" s="12" t="str">
        <f t="shared" si="1"/>
        <v>1010-</v>
      </c>
      <c r="E6" s="12" t="str">
        <f t="shared" si="2"/>
        <v>1010</v>
      </c>
      <c r="F6" s="12" t="str">
        <f t="shared" si="3"/>
        <v>0</v>
      </c>
      <c r="G6" s="30" t="str">
        <f t="shared" si="4"/>
        <v>2411</v>
      </c>
      <c r="J6" s="4" t="str">
        <f>CONCATENATE(I5,$J$2)</f>
        <v>02412</v>
      </c>
      <c r="K6" s="12" t="str">
        <f t="array" ref="K6">IFERROR(INDEX($B:$B,SMALL(IF(ISNUMBER(MATCH($A$2:$A$99,J$5:J$33,)),ROW(K$2:K$99)),ROW(A2))),"")</f>
        <v>1010-2411</v>
      </c>
      <c r="M6" s="11" t="str">
        <f>CONCATENATE($I7&amp;$J$2)</f>
        <v>12412</v>
      </c>
      <c r="N6" s="12" t="str">
        <f t="array" ref="N6">IFERROR(INDEX($B:$B,SMALL(IF(ISNUMBER(MATCH($A$2:$A$99,M$5:M$33,)),ROW(N$2:N$99)),ROW(D2))),"")</f>
        <v/>
      </c>
      <c r="P6" s="11" t="str">
        <f>CONCATENATE($I13&amp;$J$2)</f>
        <v>22412</v>
      </c>
      <c r="Q6" s="12" t="str">
        <f t="array" ref="Q6">IFERROR(INDEX($B:$B,SMALL(IF(ISNUMBER(MATCH($A$2:$A$99,P$5:P$33,)),ROW(Q$2:Q$99)),ROW(G2))),"")</f>
        <v/>
      </c>
      <c r="S6" s="11" t="str">
        <f>CONCATENATE($I15&amp;$J$2)</f>
        <v>52412</v>
      </c>
      <c r="T6" s="12" t="str">
        <f t="array" ref="T6">IFERROR(INDEX($B:$B,SMALL(IF(ISNUMBER(MATCH($A$2:$A$99,S$5:S$33,)),ROW(T$2:T$99)),ROW(J2))),"")</f>
        <v/>
      </c>
      <c r="V6" s="11" t="str">
        <f>CONCATENATE($I17&amp;$J$2)</f>
        <v>32412</v>
      </c>
      <c r="W6" s="12" t="str">
        <f t="array" ref="W6">IFERROR(INDEX($B:$B,SMALL(IF(ISNUMBER(MATCH($A$2:$A$99,V$5:V$33,)),ROW(W$2:W$99)),ROW(M2))),"")</f>
        <v/>
      </c>
    </row>
    <row r="7" spans="1:24" x14ac:dyDescent="0.2">
      <c r="A7" s="29" t="str">
        <f t="shared" si="0"/>
        <v>02411</v>
      </c>
      <c r="B7" s="38" t="s">
        <v>60</v>
      </c>
      <c r="C7" s="12"/>
      <c r="D7" s="12" t="str">
        <f t="shared" si="1"/>
        <v>1010-</v>
      </c>
      <c r="E7" s="12" t="str">
        <f t="shared" si="2"/>
        <v>1010</v>
      </c>
      <c r="F7" s="12" t="str">
        <f t="shared" si="3"/>
        <v>0</v>
      </c>
      <c r="G7" s="30" t="str">
        <f t="shared" si="4"/>
        <v>2411</v>
      </c>
      <c r="I7" s="4">
        <v>1</v>
      </c>
      <c r="K7" s="12" t="str">
        <f t="array" ref="K7">IFERROR(INDEX($B:$B,SMALL(IF(ISNUMBER(MATCH($A$2:$A$99,J$5:J$33,)),ROW(K$2:K$99)),ROW(A3))),"")</f>
        <v>1010-2412</v>
      </c>
      <c r="M7" s="11" t="str">
        <f>CONCATENATE($I9&amp;$I$2)</f>
        <v>42411</v>
      </c>
      <c r="N7" s="12" t="str">
        <f t="array" ref="N7">IFERROR(INDEX($B:$B,SMALL(IF(ISNUMBER(MATCH($A$2:$A$99,M$5:M$33,)),ROW(N$2:N$99)),ROW(D3))),"")</f>
        <v/>
      </c>
      <c r="Q7" s="12" t="str">
        <f t="array" ref="Q7">IFERROR(INDEX($B:$B,SMALL(IF(ISNUMBER(MATCH($A$2:$A$99,P$5:P$33,)),ROW(Q$2:Q$99)),ROW(G3))),"")</f>
        <v/>
      </c>
      <c r="T7" s="12" t="str">
        <f t="array" ref="T7">IFERROR(INDEX($B:$B,SMALL(IF(ISNUMBER(MATCH($A$2:$A$99,S$5:S$33,)),ROW(T$2:T$99)),ROW(J3))),"")</f>
        <v/>
      </c>
      <c r="V7" s="11" t="str">
        <f>CONCATENATE($I19&amp;$I$2)</f>
        <v>62411</v>
      </c>
      <c r="W7" s="12" t="str">
        <f t="array" ref="W7">IFERROR(INDEX($B:$B,SMALL(IF(ISNUMBER(MATCH($A$2:$A$99,V$5:V$33,)),ROW(W$2:W$99)),ROW(M3))),"")</f>
        <v/>
      </c>
    </row>
    <row r="8" spans="1:24" x14ac:dyDescent="0.2">
      <c r="A8" s="29" t="str">
        <f t="shared" si="0"/>
        <v>02412</v>
      </c>
      <c r="B8" s="38" t="s">
        <v>59</v>
      </c>
      <c r="C8" s="12"/>
      <c r="D8" s="12" t="str">
        <f t="shared" si="1"/>
        <v>1010-</v>
      </c>
      <c r="E8" s="12" t="str">
        <f t="shared" si="2"/>
        <v>1010</v>
      </c>
      <c r="F8" s="12" t="str">
        <f t="shared" si="3"/>
        <v>0</v>
      </c>
      <c r="G8" s="30" t="str">
        <f t="shared" si="4"/>
        <v>2412</v>
      </c>
      <c r="K8" s="12" t="str">
        <f t="array" ref="K8">IFERROR(INDEX($B:$B,SMALL(IF(ISNUMBER(MATCH($A$2:$A$99,J$5:J$33,)),ROW(K$2:K$99)),ROW(A4))),"")</f>
        <v/>
      </c>
      <c r="M8" s="11" t="str">
        <f>CONCATENATE($I9&amp;$J$2)</f>
        <v>42412</v>
      </c>
      <c r="N8" s="12" t="str">
        <f t="array" ref="N8">IFERROR(INDEX($B:$B,SMALL(IF(ISNUMBER(MATCH($A$2:$A$99,M$5:M$33,)),ROW(N$2:N$99)),ROW(D4))),"")</f>
        <v/>
      </c>
      <c r="Q8" s="12" t="str">
        <f t="array" ref="Q8">IFERROR(INDEX($B:$B,SMALL(IF(ISNUMBER(MATCH($A$2:$A$99,P$5:P$33,)),ROW(Q$2:Q$99)),ROW(G4))),"")</f>
        <v/>
      </c>
      <c r="T8" s="12" t="str">
        <f t="array" ref="T8">IFERROR(INDEX($B:$B,SMALL(IF(ISNUMBER(MATCH($A$2:$A$99,S$5:S$33,)),ROW(T$2:T$99)),ROW(J4))),"")</f>
        <v/>
      </c>
      <c r="V8" s="11" t="str">
        <f>CONCATENATE($I19&amp;$J$2)</f>
        <v>62412</v>
      </c>
      <c r="W8" s="12" t="str">
        <f t="array" ref="W8">IFERROR(INDEX($B:$B,SMALL(IF(ISNUMBER(MATCH($A$2:$A$99,V$5:V$33,)),ROW(W$2:W$99)),ROW(M4))),"")</f>
        <v/>
      </c>
    </row>
    <row r="9" spans="1:24" x14ac:dyDescent="0.2">
      <c r="A9" s="29" t="str">
        <f t="shared" si="0"/>
        <v>11801</v>
      </c>
      <c r="B9" s="12" t="s">
        <v>13</v>
      </c>
      <c r="C9" s="12"/>
      <c r="D9" s="12" t="str">
        <f t="shared" si="1"/>
        <v>1011-</v>
      </c>
      <c r="E9" s="12" t="str">
        <f t="shared" si="2"/>
        <v>1011</v>
      </c>
      <c r="F9" s="12" t="str">
        <f t="shared" si="3"/>
        <v>1</v>
      </c>
      <c r="G9" s="30" t="str">
        <f t="shared" si="4"/>
        <v>1801</v>
      </c>
      <c r="I9" s="4">
        <v>4</v>
      </c>
      <c r="K9" s="12" t="str">
        <f t="array" ref="K9">IFERROR(INDEX($B:$B,SMALL(IF(ISNUMBER(MATCH($A$2:$A$99,J$5:J$33,)),ROW(K$2:K$99)),ROW(A5))),"")</f>
        <v/>
      </c>
      <c r="M9" s="11" t="str">
        <f>CONCATENATE($I11&amp;$I$2)</f>
        <v>B2411</v>
      </c>
      <c r="N9" s="12" t="str">
        <f t="array" ref="N9">IFERROR(INDEX($B:$B,SMALL(IF(ISNUMBER(MATCH($A$2:$A$99,M$5:M$33,)),ROW(N$2:N$99)),ROW(D5))),"")</f>
        <v/>
      </c>
      <c r="Q9" s="12" t="str">
        <f t="array" ref="Q9">IFERROR(INDEX($B:$B,SMALL(IF(ISNUMBER(MATCH($A$2:$A$99,P$5:P$33,)),ROW(Q$2:Q$99)),ROW(G5))),"")</f>
        <v/>
      </c>
      <c r="T9" s="12" t="str">
        <f t="array" ref="T9">IFERROR(INDEX($B:$B,SMALL(IF(ISNUMBER(MATCH($A$2:$A$99,S$5:S$33,)),ROW(T$2:T$99)),ROW(J5))),"")</f>
        <v/>
      </c>
      <c r="V9" s="11" t="str">
        <f>CONCATENATE($I21&amp;$I$2)</f>
        <v>72411</v>
      </c>
      <c r="W9" s="12" t="str">
        <f t="array" ref="W9">IFERROR(INDEX($B:$B,SMALL(IF(ISNUMBER(MATCH($A$2:$A$99,V$5:V$33,)),ROW(W$2:W$99)),ROW(M5))),"")</f>
        <v/>
      </c>
    </row>
    <row r="10" spans="1:24" x14ac:dyDescent="0.2">
      <c r="A10" s="29" t="str">
        <f t="shared" si="0"/>
        <v>11811</v>
      </c>
      <c r="B10" s="12" t="s">
        <v>14</v>
      </c>
      <c r="C10" s="12"/>
      <c r="D10" s="12" t="str">
        <f t="shared" si="1"/>
        <v>1011-</v>
      </c>
      <c r="E10" s="12" t="str">
        <f t="shared" si="2"/>
        <v>1011</v>
      </c>
      <c r="F10" s="12" t="str">
        <f t="shared" si="3"/>
        <v>1</v>
      </c>
      <c r="G10" s="30" t="str">
        <f t="shared" si="4"/>
        <v>1811</v>
      </c>
      <c r="K10" s="12" t="str">
        <f t="array" ref="K10">IFERROR(INDEX($B:$B,SMALL(IF(ISNUMBER(MATCH($A$2:$A$99,J$5:J$33,)),ROW(K$2:K$99)),ROW(A6))),"")</f>
        <v/>
      </c>
      <c r="M10" s="11" t="str">
        <f>CONCATENATE($I11&amp;$J$2)</f>
        <v>B2412</v>
      </c>
      <c r="N10" s="12" t="str">
        <f t="array" ref="N10">IFERROR(INDEX($B:$B,SMALL(IF(ISNUMBER(MATCH($A$2:$A$99,M$5:M$33,)),ROW(N$2:N$99)),ROW(D6))),"")</f>
        <v/>
      </c>
      <c r="Q10" s="12" t="str">
        <f t="array" ref="Q10">IFERROR(INDEX($B:$B,SMALL(IF(ISNUMBER(MATCH($A$2:$A$99,P$5:P$33,)),ROW(Q$2:Q$99)),ROW(G6))),"")</f>
        <v/>
      </c>
      <c r="T10" s="12" t="str">
        <f t="array" ref="T10">IFERROR(INDEX($B:$B,SMALL(IF(ISNUMBER(MATCH($A$2:$A$99,S$5:S$33,)),ROW(T$2:T$99)),ROW(J6))),"")</f>
        <v/>
      </c>
      <c r="V10" s="11" t="str">
        <f>CONCATENATE($I21&amp;$J$2)</f>
        <v>72412</v>
      </c>
      <c r="W10" s="12" t="str">
        <f t="array" ref="W10">IFERROR(INDEX($B:$B,SMALL(IF(ISNUMBER(MATCH($A$2:$A$99,V$5:V$33,)),ROW(W$2:W$99)),ROW(M6))),"")</f>
        <v/>
      </c>
    </row>
    <row r="11" spans="1:24" x14ac:dyDescent="0.2">
      <c r="A11" s="29" t="str">
        <f t="shared" si="0"/>
        <v>12001</v>
      </c>
      <c r="B11" s="12" t="s">
        <v>15</v>
      </c>
      <c r="C11" s="12"/>
      <c r="D11" s="12" t="str">
        <f t="shared" si="1"/>
        <v>1011-</v>
      </c>
      <c r="E11" s="12" t="str">
        <f t="shared" si="2"/>
        <v>1011</v>
      </c>
      <c r="F11" s="12" t="str">
        <f t="shared" si="3"/>
        <v>1</v>
      </c>
      <c r="G11" s="30" t="str">
        <f t="shared" si="4"/>
        <v>2001</v>
      </c>
      <c r="I11" s="4" t="s">
        <v>19</v>
      </c>
      <c r="K11" s="12" t="str">
        <f t="array" ref="K11">IFERROR(INDEX($B:$B,SMALL(IF(ISNUMBER(MATCH($A$2:$A$99,J$5:J$33,)),ROW(K$2:K$99)),ROW(A7))),"")</f>
        <v/>
      </c>
      <c r="N11" s="12" t="str">
        <f t="array" ref="N11">IFERROR(INDEX($B:$B,SMALL(IF(ISNUMBER(MATCH($A$2:$A$99,M$5:M$33,)),ROW(N$2:N$99)),ROW(D7))),"")</f>
        <v/>
      </c>
      <c r="Q11" s="12" t="str">
        <f t="array" ref="Q11">IFERROR(INDEX($B:$B,SMALL(IF(ISNUMBER(MATCH($A$2:$A$99,P$5:P$33,)),ROW(Q$2:Q$99)),ROW(G7))),"")</f>
        <v/>
      </c>
      <c r="T11" s="12" t="str">
        <f t="array" ref="T11">IFERROR(INDEX($B:$B,SMALL(IF(ISNUMBER(MATCH($A$2:$A$99,S$5:S$33,)),ROW(T$2:T$99)),ROW(J7))),"")</f>
        <v/>
      </c>
      <c r="V11" s="11" t="str">
        <f>CONCATENATE($I23&amp;$I$2)</f>
        <v>82411</v>
      </c>
      <c r="W11" s="12" t="str">
        <f t="array" ref="W11">IFERROR(INDEX($B:$B,SMALL(IF(ISNUMBER(MATCH($A$2:$A$99,V$5:V$33,)),ROW(W$2:W$99)),ROW(M7))),"")</f>
        <v/>
      </c>
    </row>
    <row r="12" spans="1:24" x14ac:dyDescent="0.2">
      <c r="A12" s="29" t="str">
        <f t="shared" si="0"/>
        <v>12011</v>
      </c>
      <c r="B12" s="12" t="s">
        <v>16</v>
      </c>
      <c r="C12" s="12">
        <v>1</v>
      </c>
      <c r="D12" s="12" t="str">
        <f t="shared" si="1"/>
        <v>1011-</v>
      </c>
      <c r="E12" s="12" t="str">
        <f t="shared" si="2"/>
        <v>1011</v>
      </c>
      <c r="F12" s="12" t="str">
        <f t="shared" si="3"/>
        <v>1</v>
      </c>
      <c r="G12" s="30" t="str">
        <f t="shared" si="4"/>
        <v>2011</v>
      </c>
      <c r="K12" s="12" t="str">
        <f t="array" ref="K12">IFERROR(INDEX($B:$B,SMALL(IF(ISNUMBER(MATCH($A$2:$A$99,J$5:J$33,)),ROW(K$2:K$99)),ROW(A8))),"")</f>
        <v/>
      </c>
      <c r="N12" s="12" t="str">
        <f t="array" ref="N12">IFERROR(INDEX($B:$B,SMALL(IF(ISNUMBER(MATCH($A$2:$A$99,M$5:M$33,)),ROW(N$2:N$99)),ROW(D8))),"")</f>
        <v/>
      </c>
      <c r="Q12" s="12" t="str">
        <f t="array" ref="Q12">IFERROR(INDEX($B:$B,SMALL(IF(ISNUMBER(MATCH($A$2:$A$99,P$5:P$33,)),ROW(Q$2:Q$99)),ROW(G8))),"")</f>
        <v/>
      </c>
      <c r="T12" s="12" t="str">
        <f t="array" ref="T12">IFERROR(INDEX($B:$B,SMALL(IF(ISNUMBER(MATCH($A$2:$A$99,S$5:S$33,)),ROW(T$2:T$99)),ROW(J8))),"")</f>
        <v/>
      </c>
      <c r="V12" s="11" t="str">
        <f>CONCATENATE($I23&amp;$J$2)</f>
        <v>82412</v>
      </c>
      <c r="W12" s="12" t="str">
        <f t="array" ref="W12">IFERROR(INDEX($B:$B,SMALL(IF(ISNUMBER(MATCH($A$2:$A$99,V$5:V$33,)),ROW(W$2:W$99)),ROW(M8))),"")</f>
        <v/>
      </c>
    </row>
    <row r="13" spans="1:24" x14ac:dyDescent="0.2">
      <c r="A13" s="29" t="str">
        <f t="shared" si="0"/>
        <v>12211</v>
      </c>
      <c r="B13" s="12" t="s">
        <v>17</v>
      </c>
      <c r="C13" s="12"/>
      <c r="D13" s="12" t="str">
        <f t="shared" si="1"/>
        <v>1011-</v>
      </c>
      <c r="E13" s="12" t="str">
        <f t="shared" si="2"/>
        <v>1011</v>
      </c>
      <c r="F13" s="12" t="str">
        <f t="shared" si="3"/>
        <v>1</v>
      </c>
      <c r="G13" s="30" t="str">
        <f t="shared" si="4"/>
        <v>2211</v>
      </c>
      <c r="I13" s="4">
        <v>2</v>
      </c>
      <c r="K13" s="12" t="str">
        <f t="array" ref="K13">IFERROR(INDEX($B:$B,SMALL(IF(ISNUMBER(MATCH($A$2:$A$99,J$5:J$33,)),ROW(K$2:K$99)),ROW(A9))),"")</f>
        <v/>
      </c>
      <c r="N13" s="12" t="str">
        <f t="array" ref="N13">IFERROR(INDEX($B:$B,SMALL(IF(ISNUMBER(MATCH($A$2:$A$99,M$5:M$33,)),ROW(N$2:N$99)),ROW(D9))),"")</f>
        <v/>
      </c>
      <c r="Q13" s="12" t="str">
        <f t="array" ref="Q13">IFERROR(INDEX($B:$B,SMALL(IF(ISNUMBER(MATCH($A$2:$A$99,P$5:P$33,)),ROW(Q$2:Q$99)),ROW(G9))),"")</f>
        <v/>
      </c>
      <c r="T13" s="12" t="str">
        <f t="array" ref="T13">IFERROR(INDEX($B:$B,SMALL(IF(ISNUMBER(MATCH($A$2:$A$99,S$5:S$33,)),ROW(T$2:T$99)),ROW(J9))),"")</f>
        <v/>
      </c>
      <c r="V13" s="11" t="str">
        <f>CONCATENATE($I25&amp;$I$2)</f>
        <v>92411</v>
      </c>
      <c r="W13" s="12" t="str">
        <f t="array" ref="W13">IFERROR(INDEX($B:$B,SMALL(IF(ISNUMBER(MATCH($A$2:$A$99,V$5:V$33,)),ROW(W$2:W$99)),ROW(M9))),"")</f>
        <v/>
      </c>
    </row>
    <row r="14" spans="1:24" x14ac:dyDescent="0.2">
      <c r="A14" s="29" t="str">
        <f t="shared" si="0"/>
        <v>12601</v>
      </c>
      <c r="B14" s="12" t="s">
        <v>20</v>
      </c>
      <c r="C14" s="12"/>
      <c r="D14" s="12" t="str">
        <f t="shared" si="1"/>
        <v>1011-</v>
      </c>
      <c r="E14" s="12" t="str">
        <f t="shared" si="2"/>
        <v>1011</v>
      </c>
      <c r="F14" s="12" t="str">
        <f t="shared" si="3"/>
        <v>1</v>
      </c>
      <c r="G14" s="30" t="str">
        <f t="shared" si="4"/>
        <v>2601</v>
      </c>
      <c r="K14" s="12" t="str">
        <f t="array" ref="K14">IFERROR(INDEX($B:$B,SMALL(IF(ISNUMBER(MATCH($A$2:$A$99,J$5:J$33,)),ROW(K$2:K$99)),ROW(A10))),"")</f>
        <v/>
      </c>
      <c r="N14" s="12" t="str">
        <f t="array" ref="N14">IFERROR(INDEX($B:$B,SMALL(IF(ISNUMBER(MATCH($A$2:$A$99,M$5:M$33,)),ROW(N$2:N$99)),ROW(D10))),"")</f>
        <v/>
      </c>
      <c r="Q14" s="12" t="str">
        <f t="array" ref="Q14">IFERROR(INDEX($B:$B,SMALL(IF(ISNUMBER(MATCH($A$2:$A$99,P$5:P$33,)),ROW(Q$2:Q$99)),ROW(G10))),"")</f>
        <v/>
      </c>
      <c r="T14" s="12" t="str">
        <f t="array" ref="T14">IFERROR(INDEX($B:$B,SMALL(IF(ISNUMBER(MATCH($A$2:$A$99,S$5:S$33,)),ROW(T$2:T$99)),ROW(J10))),"")</f>
        <v/>
      </c>
      <c r="V14" s="11" t="str">
        <f>CONCATENATE($I25&amp;$J$2)</f>
        <v>92412</v>
      </c>
      <c r="W14" s="12" t="str">
        <f t="array" ref="W14">IFERROR(INDEX($B:$B,SMALL(IF(ISNUMBER(MATCH($A$2:$A$99,V$5:V$33,)),ROW(W$2:W$99)),ROW(M10))),"")</f>
        <v/>
      </c>
    </row>
    <row r="15" spans="1:24" x14ac:dyDescent="0.2">
      <c r="A15" s="29" t="str">
        <f t="shared" si="0"/>
        <v>21801</v>
      </c>
      <c r="B15" s="12" t="s">
        <v>21</v>
      </c>
      <c r="C15" s="12"/>
      <c r="D15" s="12" t="str">
        <f t="shared" si="1"/>
        <v>1012-</v>
      </c>
      <c r="E15" s="12" t="str">
        <f t="shared" si="2"/>
        <v>1012</v>
      </c>
      <c r="F15" s="12" t="str">
        <f t="shared" si="3"/>
        <v>2</v>
      </c>
      <c r="G15" s="30" t="str">
        <f t="shared" si="4"/>
        <v>1801</v>
      </c>
      <c r="I15" s="4">
        <v>5</v>
      </c>
      <c r="K15" s="12" t="str">
        <f t="array" ref="K15">IFERROR(INDEX($B:$B,SMALL(IF(ISNUMBER(MATCH($A$2:$A$99,J$5:J$33,)),ROW(K$2:K$99)),ROW(A11))),"")</f>
        <v/>
      </c>
      <c r="N15" s="12" t="str">
        <f t="array" ref="N15">IFERROR(INDEX($B:$B,SMALL(IF(ISNUMBER(MATCH($A$2:$A$99,M$5:M$33,)),ROW(N$2:N$99)),ROW(D11))),"")</f>
        <v/>
      </c>
      <c r="Q15" s="12" t="str">
        <f t="array" ref="Q15">IFERROR(INDEX($B:$B,SMALL(IF(ISNUMBER(MATCH($A$2:$A$99,P$5:P$33,)),ROW(Q$2:Q$99)),ROW(G11))),"")</f>
        <v/>
      </c>
      <c r="T15" s="12" t="str">
        <f t="array" ref="T15">IFERROR(INDEX($B:$B,SMALL(IF(ISNUMBER(MATCH($A$2:$A$99,S$5:S$33,)),ROW(T$2:T$99)),ROW(J11))),"")</f>
        <v/>
      </c>
      <c r="V15" s="11" t="str">
        <f>CONCATENATE($I27&amp;$I$2)</f>
        <v>C2411</v>
      </c>
      <c r="W15" s="12" t="str">
        <f t="array" ref="W15">IFERROR(INDEX($B:$B,SMALL(IF(ISNUMBER(MATCH($A$2:$A$99,V$5:V$33,)),ROW(W$2:W$99)),ROW(M11))),"")</f>
        <v/>
      </c>
    </row>
    <row r="16" spans="1:24" x14ac:dyDescent="0.2">
      <c r="A16" s="29" t="str">
        <f t="shared" si="0"/>
        <v>21811</v>
      </c>
      <c r="B16" s="12" t="s">
        <v>22</v>
      </c>
      <c r="C16" s="12"/>
      <c r="D16" s="12" t="str">
        <f t="shared" si="1"/>
        <v>1012-</v>
      </c>
      <c r="E16" s="12" t="str">
        <f t="shared" si="2"/>
        <v>1012</v>
      </c>
      <c r="F16" s="12" t="str">
        <f t="shared" si="3"/>
        <v>2</v>
      </c>
      <c r="G16" s="30" t="str">
        <f t="shared" si="4"/>
        <v>1811</v>
      </c>
      <c r="K16" s="12" t="str">
        <f t="array" ref="K16">IFERROR(INDEX($B:$B,SMALL(IF(ISNUMBER(MATCH($A$2:$A$99,J$5:J$33,)),ROW(K$2:K$99)),ROW(A12))),"")</f>
        <v/>
      </c>
      <c r="N16" s="12" t="str">
        <f t="array" ref="N16">IFERROR(INDEX($B:$B,SMALL(IF(ISNUMBER(MATCH($A$2:$A$99,M$5:M$33,)),ROW(N$2:N$99)),ROW(D12))),"")</f>
        <v/>
      </c>
      <c r="Q16" s="12" t="str">
        <f t="array" ref="Q16">IFERROR(INDEX($B:$B,SMALL(IF(ISNUMBER(MATCH($A$2:$A$99,P$5:P$33,)),ROW(Q$2:Q$99)),ROW(G12))),"")</f>
        <v/>
      </c>
      <c r="T16" s="12" t="str">
        <f t="array" ref="T16">IFERROR(INDEX($B:$B,SMALL(IF(ISNUMBER(MATCH($A$2:$A$99,S$5:S$33,)),ROW(T$2:T$99)),ROW(J12))),"")</f>
        <v/>
      </c>
      <c r="V16" s="11" t="str">
        <f>CONCATENATE($I27&amp;$J$2)</f>
        <v>C2412</v>
      </c>
      <c r="W16" s="12" t="str">
        <f t="array" ref="W16">IFERROR(INDEX($B:$B,SMALL(IF(ISNUMBER(MATCH($A$2:$A$99,V$5:V$33,)),ROW(W$2:W$99)),ROW(M12))),"")</f>
        <v/>
      </c>
    </row>
    <row r="17" spans="1:24" x14ac:dyDescent="0.2">
      <c r="A17" s="29" t="str">
        <f t="shared" si="0"/>
        <v>21812</v>
      </c>
      <c r="B17" s="12" t="s">
        <v>23</v>
      </c>
      <c r="C17" s="12">
        <v>1</v>
      </c>
      <c r="D17" s="12" t="str">
        <f t="shared" si="1"/>
        <v>1012-</v>
      </c>
      <c r="E17" s="12" t="str">
        <f t="shared" si="2"/>
        <v>1012</v>
      </c>
      <c r="F17" s="12" t="str">
        <f t="shared" si="3"/>
        <v>2</v>
      </c>
      <c r="G17" s="30" t="str">
        <f t="shared" si="4"/>
        <v>1812</v>
      </c>
      <c r="I17" s="4">
        <v>3</v>
      </c>
      <c r="K17" s="12" t="str">
        <f t="array" ref="K17">IFERROR(INDEX($B:$B,SMALL(IF(ISNUMBER(MATCH($A$2:$A$99,J$5:J$33,)),ROW(K$2:K$99)),ROW(A13))),"")</f>
        <v/>
      </c>
      <c r="N17" s="12" t="str">
        <f t="array" ref="N17">IFERROR(INDEX($B:$B,SMALL(IF(ISNUMBER(MATCH($A$2:$A$99,M$5:M$33,)),ROW(N$2:N$99)),ROW(D13))),"")</f>
        <v/>
      </c>
      <c r="Q17" s="12" t="str">
        <f t="array" ref="Q17">IFERROR(INDEX($B:$B,SMALL(IF(ISNUMBER(MATCH($A$2:$A$99,P$5:P$33,)),ROW(Q$2:Q$99)),ROW(G13))),"")</f>
        <v/>
      </c>
      <c r="T17" s="12" t="str">
        <f t="array" ref="T17">IFERROR(INDEX($B:$B,SMALL(IF(ISNUMBER(MATCH($A$2:$A$99,S$5:S$33,)),ROW(T$2:T$99)),ROW(J13))),"")</f>
        <v/>
      </c>
      <c r="V17" s="11" t="str">
        <f>CONCATENATE($I29&amp;$I$2)</f>
        <v>D2411</v>
      </c>
      <c r="W17" s="12" t="str">
        <f t="array" ref="W17">IFERROR(INDEX($B:$B,SMALL(IF(ISNUMBER(MATCH($A$2:$A$99,V$5:V$33,)),ROW(W$2:W$99)),ROW(M13))),"")</f>
        <v/>
      </c>
    </row>
    <row r="18" spans="1:24" ht="15.75" x14ac:dyDescent="0.2">
      <c r="A18" s="29" t="str">
        <f t="shared" si="0"/>
        <v>22001</v>
      </c>
      <c r="B18" s="12" t="s">
        <v>24</v>
      </c>
      <c r="C18" s="12"/>
      <c r="D18" s="12" t="str">
        <f t="shared" si="1"/>
        <v>1012-</v>
      </c>
      <c r="E18" s="12" t="str">
        <f t="shared" si="2"/>
        <v>1012</v>
      </c>
      <c r="F18" s="12" t="str">
        <f t="shared" si="3"/>
        <v>2</v>
      </c>
      <c r="G18" s="30" t="str">
        <f t="shared" si="4"/>
        <v>2001</v>
      </c>
      <c r="K18" s="12" t="str">
        <f t="array" ref="K18">IFERROR(INDEX($B:$B,SMALL(IF(ISNUMBER(MATCH($A$2:$A$99,J$5:J$33,)),ROW(K$2:K$99)),ROW(A14))),"")</f>
        <v/>
      </c>
      <c r="L18" s="13"/>
      <c r="M18" s="13"/>
      <c r="N18" s="12" t="str">
        <f t="array" ref="N18">IFERROR(INDEX($B:$B,SMALL(IF(ISNUMBER(MATCH($A$2:$A$99,M$5:M$33,)),ROW(N$2:N$99)),ROW(D14))),"")</f>
        <v/>
      </c>
      <c r="O18" s="13"/>
      <c r="P18" s="13"/>
      <c r="Q18" s="12" t="str">
        <f t="array" ref="Q18">IFERROR(INDEX($B:$B,SMALL(IF(ISNUMBER(MATCH($A$2:$A$99,P$5:P$33,)),ROW(Q$2:Q$99)),ROW(G14))),"")</f>
        <v/>
      </c>
      <c r="R18" s="13"/>
      <c r="S18" s="13"/>
      <c r="T18" s="12" t="str">
        <f t="array" ref="T18">IFERROR(INDEX($B:$B,SMALL(IF(ISNUMBER(MATCH($A$2:$A$99,S$5:S$33,)),ROW(T$2:T$99)),ROW(J14))),"")</f>
        <v/>
      </c>
      <c r="U18" s="13"/>
      <c r="V18" s="11" t="str">
        <f>CONCATENATE($I29&amp;$J$2)</f>
        <v>D2412</v>
      </c>
      <c r="W18" s="12" t="str">
        <f t="array" ref="W18">IFERROR(INDEX($B:$B,SMALL(IF(ISNUMBER(MATCH($A$2:$A$99,V$5:V$33,)),ROW(W$2:W$99)),ROW(M14))),"")</f>
        <v/>
      </c>
      <c r="X18" s="13"/>
    </row>
    <row r="19" spans="1:24" x14ac:dyDescent="0.2">
      <c r="A19" s="29" t="str">
        <f t="shared" si="0"/>
        <v>22002</v>
      </c>
      <c r="B19" s="12" t="s">
        <v>25</v>
      </c>
      <c r="C19" s="12"/>
      <c r="D19" s="12" t="str">
        <f t="shared" si="1"/>
        <v>1012-</v>
      </c>
      <c r="E19" s="12" t="str">
        <f t="shared" si="2"/>
        <v>1012</v>
      </c>
      <c r="F19" s="12" t="str">
        <f t="shared" si="3"/>
        <v>2</v>
      </c>
      <c r="G19" s="30" t="str">
        <f t="shared" si="4"/>
        <v>2002</v>
      </c>
      <c r="I19" s="4">
        <v>6</v>
      </c>
      <c r="K19" s="12" t="str">
        <f t="array" ref="K19">IFERROR(INDEX($B:$B,SMALL(IF(ISNUMBER(MATCH($A$2:$A$99,J$5:J$33,)),ROW(K$2:K$99)),ROW(A15))),"")</f>
        <v/>
      </c>
      <c r="N19" s="12" t="str">
        <f t="array" ref="N19">IFERROR(INDEX($B:$B,SMALL(IF(ISNUMBER(MATCH($A$2:$A$99,M$5:M$33,)),ROW(N$2:N$99)),ROW(D15))),"")</f>
        <v/>
      </c>
      <c r="Q19" s="12" t="str">
        <f t="array" ref="Q19">IFERROR(INDEX($B:$B,SMALL(IF(ISNUMBER(MATCH($A$2:$A$99,P$5:P$33,)),ROW(Q$2:Q$99)),ROW(G15))),"")</f>
        <v/>
      </c>
      <c r="T19" s="12" t="str">
        <f t="array" ref="T19">IFERROR(INDEX($B:$B,SMALL(IF(ISNUMBER(MATCH($A$2:$A$99,S$5:S$33,)),ROW(T$2:T$99)),ROW(J15))),"")</f>
        <v/>
      </c>
      <c r="V19" s="11" t="str">
        <f>CONCATENATE($I31&amp;$I$2)</f>
        <v>F2411</v>
      </c>
      <c r="W19" s="12" t="str">
        <f t="array" ref="W19">IFERROR(INDEX($B:$B,SMALL(IF(ISNUMBER(MATCH($A$2:$A$99,V$5:V$33,)),ROW(W$2:W$99)),ROW(M15))),"")</f>
        <v/>
      </c>
    </row>
    <row r="20" spans="1:24" x14ac:dyDescent="0.2">
      <c r="A20" s="29" t="str">
        <f t="shared" si="0"/>
        <v>22011</v>
      </c>
      <c r="B20" s="12" t="s">
        <v>26</v>
      </c>
      <c r="C20" s="12"/>
      <c r="D20" s="12" t="str">
        <f t="shared" si="1"/>
        <v>1012-</v>
      </c>
      <c r="E20" s="12" t="str">
        <f t="shared" si="2"/>
        <v>1012</v>
      </c>
      <c r="F20" s="12" t="str">
        <f t="shared" si="3"/>
        <v>2</v>
      </c>
      <c r="G20" s="30" t="str">
        <f t="shared" si="4"/>
        <v>2011</v>
      </c>
      <c r="K20" s="12" t="str">
        <f t="array" ref="K20">IFERROR(INDEX($B:$B,SMALL(IF(ISNUMBER(MATCH($A$2:$A$99,J$5:J$33,)),ROW(K$2:K$99)),ROW(A16))),"")</f>
        <v/>
      </c>
      <c r="N20" s="12" t="str">
        <f t="array" ref="N20">IFERROR(INDEX($B:$B,SMALL(IF(ISNUMBER(MATCH($A$2:$A$99,M$5:M$33,)),ROW(N$2:N$99)),ROW(D16))),"")</f>
        <v/>
      </c>
      <c r="Q20" s="12" t="str">
        <f t="array" ref="Q20">IFERROR(INDEX($B:$B,SMALL(IF(ISNUMBER(MATCH($A$2:$A$99,P$5:P$33,)),ROW(Q$2:Q$99)),ROW(G16))),"")</f>
        <v/>
      </c>
      <c r="T20" s="12" t="str">
        <f t="array" ref="T20">IFERROR(INDEX($B:$B,SMALL(IF(ISNUMBER(MATCH($A$2:$A$99,S$5:S$33,)),ROW(T$2:T$99)),ROW(J16))),"")</f>
        <v/>
      </c>
      <c r="V20" s="11" t="str">
        <f>CONCATENATE($I31&amp;$J$2)</f>
        <v>F2412</v>
      </c>
      <c r="W20" s="12" t="str">
        <f t="array" ref="W20">IFERROR(INDEX($B:$B,SMALL(IF(ISNUMBER(MATCH($A$2:$A$99,V$5:V$33,)),ROW(W$2:W$99)),ROW(M16))),"")</f>
        <v/>
      </c>
    </row>
    <row r="21" spans="1:24" x14ac:dyDescent="0.2">
      <c r="A21" s="29" t="str">
        <f t="shared" si="0"/>
        <v>22211</v>
      </c>
      <c r="B21" s="12" t="s">
        <v>27</v>
      </c>
      <c r="C21" s="12"/>
      <c r="D21" s="12" t="str">
        <f t="shared" si="1"/>
        <v>1012-</v>
      </c>
      <c r="E21" s="12" t="str">
        <f t="shared" si="2"/>
        <v>1012</v>
      </c>
      <c r="F21" s="12" t="str">
        <f t="shared" si="3"/>
        <v>2</v>
      </c>
      <c r="G21" s="30" t="str">
        <f t="shared" si="4"/>
        <v>2211</v>
      </c>
      <c r="I21" s="4">
        <v>7</v>
      </c>
      <c r="K21" s="12" t="str">
        <f t="array" ref="K21">IFERROR(INDEX($B:$B,SMALL(IF(ISNUMBER(MATCH($A$2:$A$99,J$5:J$33,)),ROW(K$2:K$99)),ROW(A17))),"")</f>
        <v/>
      </c>
      <c r="N21" s="12" t="str">
        <f t="array" ref="N21">IFERROR(INDEX($B:$B,SMALL(IF(ISNUMBER(MATCH($A$2:$A$99,M$5:M$33,)),ROW(N$2:N$99)),ROW(D17))),"")</f>
        <v/>
      </c>
      <c r="Q21" s="12" t="str">
        <f t="array" ref="Q21">IFERROR(INDEX($B:$B,SMALL(IF(ISNUMBER(MATCH($A$2:$A$99,P$5:P$33,)),ROW(Q$2:Q$99)),ROW(G17))),"")</f>
        <v/>
      </c>
      <c r="T21" s="12" t="str">
        <f t="array" ref="T21">IFERROR(INDEX($B:$B,SMALL(IF(ISNUMBER(MATCH($A$2:$A$99,S$5:S$33,)),ROW(T$2:T$99)),ROW(J17))),"")</f>
        <v/>
      </c>
      <c r="V21" s="11" t="str">
        <f>CONCATENATE($I33&amp;$I$2)</f>
        <v>H2411</v>
      </c>
      <c r="W21" s="12" t="str">
        <f t="array" ref="W21">IFERROR(INDEX($B:$B,SMALL(IF(ISNUMBER(MATCH($A$2:$A$99,V$5:V$33,)),ROW(W$2:W$99)),ROW(M17))),"")</f>
        <v/>
      </c>
    </row>
    <row r="22" spans="1:24" x14ac:dyDescent="0.2">
      <c r="A22" s="29" t="str">
        <f t="shared" si="0"/>
        <v>22412</v>
      </c>
      <c r="B22" s="37" t="s">
        <v>28</v>
      </c>
      <c r="C22" s="12"/>
      <c r="D22" s="12" t="str">
        <f t="shared" si="1"/>
        <v>1012-</v>
      </c>
      <c r="E22" s="12" t="str">
        <f t="shared" si="2"/>
        <v>1012</v>
      </c>
      <c r="F22" s="12" t="str">
        <f t="shared" si="3"/>
        <v>2</v>
      </c>
      <c r="G22" s="30" t="str">
        <f t="shared" si="4"/>
        <v>2412</v>
      </c>
      <c r="K22" s="12" t="str">
        <f t="array" ref="K22">IFERROR(INDEX($B:$B,SMALL(IF(ISNUMBER(MATCH($A$2:$A$99,J$5:J$33,)),ROW(K$2:K$99)),ROW(A18))),"")</f>
        <v/>
      </c>
      <c r="N22" s="12" t="str">
        <f t="array" ref="N22">IFERROR(INDEX($B:$B,SMALL(IF(ISNUMBER(MATCH($A$2:$A$99,M$5:M$33,)),ROW(N$2:N$99)),ROW(D18))),"")</f>
        <v/>
      </c>
      <c r="Q22" s="12" t="str">
        <f t="array" ref="Q22">IFERROR(INDEX($B:$B,SMALL(IF(ISNUMBER(MATCH($A$2:$A$99,P$5:P$33,)),ROW(Q$2:Q$99)),ROW(G18))),"")</f>
        <v/>
      </c>
      <c r="T22" s="12" t="str">
        <f t="array" ref="T22">IFERROR(INDEX($B:$B,SMALL(IF(ISNUMBER(MATCH($A$2:$A$99,S$5:S$33,)),ROW(T$2:T$99)),ROW(J18))),"")</f>
        <v/>
      </c>
      <c r="V22" s="11" t="str">
        <f>CONCATENATE($I33&amp;$J$2)</f>
        <v>H2412</v>
      </c>
      <c r="W22" s="12" t="str">
        <f t="array" ref="W22">IFERROR(INDEX($B:$B,SMALL(IF(ISNUMBER(MATCH($A$2:$A$99,V$5:V$33,)),ROW(W$2:W$99)),ROW(M18))),"")</f>
        <v/>
      </c>
    </row>
    <row r="23" spans="1:24" x14ac:dyDescent="0.2">
      <c r="A23" s="29" t="str">
        <f t="shared" si="0"/>
        <v>22601</v>
      </c>
      <c r="B23" s="12" t="s">
        <v>29</v>
      </c>
      <c r="C23" s="12"/>
      <c r="D23" s="12" t="str">
        <f t="shared" si="1"/>
        <v>1012-</v>
      </c>
      <c r="E23" s="12" t="str">
        <f t="shared" si="2"/>
        <v>1012</v>
      </c>
      <c r="F23" s="12" t="str">
        <f t="shared" si="3"/>
        <v>2</v>
      </c>
      <c r="G23" s="30" t="str">
        <f t="shared" si="4"/>
        <v>2601</v>
      </c>
      <c r="I23" s="4">
        <v>8</v>
      </c>
      <c r="K23" s="12" t="str">
        <f t="array" ref="K23">IFERROR(INDEX($B:$B,SMALL(IF(ISNUMBER(MATCH($A$2:$A$99,J$5:J$33,)),ROW(K$2:K$99)),ROW(A19))),"")</f>
        <v/>
      </c>
      <c r="N23" s="12" t="str">
        <f t="array" ref="N23">IFERROR(INDEX($B:$B,SMALL(IF(ISNUMBER(MATCH($A$2:$A$99,M$5:M$33,)),ROW(N$2:N$99)),ROW(D19))),"")</f>
        <v/>
      </c>
      <c r="Q23" s="12" t="str">
        <f t="array" ref="Q23">IFERROR(INDEX($B:$B,SMALL(IF(ISNUMBER(MATCH($A$2:$A$99,P$5:P$33,)),ROW(Q$2:Q$99)),ROW(G19))),"")</f>
        <v/>
      </c>
      <c r="T23" s="12" t="str">
        <f t="array" ref="T23">IFERROR(INDEX($B:$B,SMALL(IF(ISNUMBER(MATCH($A$2:$A$99,S$5:S$33,)),ROW(T$2:T$99)),ROW(J19))),"")</f>
        <v/>
      </c>
      <c r="V23" s="11" t="str">
        <f>CONCATENATE($I35&amp;$I$2)</f>
        <v>I2411</v>
      </c>
      <c r="W23" s="12" t="str">
        <f t="array" ref="W23">IFERROR(INDEX($B:$B,SMALL(IF(ISNUMBER(MATCH($A$2:$A$99,V$5:V$33,)),ROW(W$2:W$99)),ROW(M19))),"")</f>
        <v/>
      </c>
    </row>
    <row r="24" spans="1:24" x14ac:dyDescent="0.2">
      <c r="A24" s="29" t="str">
        <f t="shared" si="0"/>
        <v>22602</v>
      </c>
      <c r="B24" s="12" t="s">
        <v>30</v>
      </c>
      <c r="C24" s="12"/>
      <c r="D24" s="12" t="str">
        <f t="shared" si="1"/>
        <v>1012-</v>
      </c>
      <c r="E24" s="12" t="str">
        <f t="shared" si="2"/>
        <v>1012</v>
      </c>
      <c r="F24" s="12" t="str">
        <f t="shared" si="3"/>
        <v>2</v>
      </c>
      <c r="G24" s="30" t="str">
        <f t="shared" si="4"/>
        <v>2602</v>
      </c>
      <c r="K24" s="12" t="str">
        <f t="array" ref="K24">IFERROR(INDEX($B:$B,SMALL(IF(ISNUMBER(MATCH($A$2:$A$99,J$5:J$33,)),ROW(K$2:K$99)),ROW(A20))),"")</f>
        <v/>
      </c>
      <c r="N24" s="12" t="str">
        <f t="array" ref="N24">IFERROR(INDEX($B:$B,SMALL(IF(ISNUMBER(MATCH($A$2:$A$99,M$5:M$33,)),ROW(N$2:N$99)),ROW(D20))),"")</f>
        <v/>
      </c>
      <c r="Q24" s="12" t="str">
        <f t="array" ref="Q24">IFERROR(INDEX($B:$B,SMALL(IF(ISNUMBER(MATCH($A$2:$A$99,P$5:P$33,)),ROW(Q$2:Q$99)),ROW(G20))),"")</f>
        <v/>
      </c>
      <c r="T24" s="12" t="str">
        <f t="array" ref="T24">IFERROR(INDEX($B:$B,SMALL(IF(ISNUMBER(MATCH($A$2:$A$99,S$5:S$33,)),ROW(T$2:T$99)),ROW(J20))),"")</f>
        <v/>
      </c>
      <c r="V24" s="11" t="str">
        <f>CONCATENATE($I35&amp;$J$2)</f>
        <v>I2412</v>
      </c>
      <c r="W24" s="12" t="str">
        <f t="array" ref="W24">IFERROR(INDEX($B:$B,SMALL(IF(ISNUMBER(MATCH($A$2:$A$99,V$5:V$33,)),ROW(W$2:W$99)),ROW(M20))),"")</f>
        <v/>
      </c>
    </row>
    <row r="25" spans="1:24" x14ac:dyDescent="0.2">
      <c r="A25" s="29" t="str">
        <f t="shared" si="0"/>
        <v>72601</v>
      </c>
      <c r="B25" s="12" t="s">
        <v>31</v>
      </c>
      <c r="C25" s="12"/>
      <c r="D25" s="12" t="str">
        <f t="shared" si="1"/>
        <v>1017-</v>
      </c>
      <c r="E25" s="12" t="str">
        <f t="shared" si="2"/>
        <v>1017</v>
      </c>
      <c r="F25" s="12" t="str">
        <f t="shared" si="3"/>
        <v>7</v>
      </c>
      <c r="G25" s="30" t="str">
        <f t="shared" si="4"/>
        <v>2601</v>
      </c>
      <c r="I25" s="4">
        <v>9</v>
      </c>
      <c r="K25" s="12" t="str">
        <f t="array" ref="K25">IFERROR(INDEX($B:$B,SMALL(IF(ISNUMBER(MATCH($A$2:$A$99,J$5:J$33,)),ROW(K$2:K$99)),ROW(A21))),"")</f>
        <v/>
      </c>
      <c r="N25" s="12" t="str">
        <f t="array" ref="N25">IFERROR(INDEX($B:$B,SMALL(IF(ISNUMBER(MATCH($A$2:$A$99,M$5:M$33,)),ROW(N$2:N$99)),ROW(D21))),"")</f>
        <v/>
      </c>
      <c r="Q25" s="12" t="str">
        <f t="array" ref="Q25">IFERROR(INDEX($B:$B,SMALL(IF(ISNUMBER(MATCH($A$2:$A$99,P$5:P$33,)),ROW(Q$2:Q$99)),ROW(G21))),"")</f>
        <v/>
      </c>
      <c r="T25" s="12" t="str">
        <f t="array" ref="T25">IFERROR(INDEX($B:$B,SMALL(IF(ISNUMBER(MATCH($A$2:$A$99,S$5:S$33,)),ROW(T$2:T$99)),ROW(J21))),"")</f>
        <v/>
      </c>
      <c r="V25" s="11" t="str">
        <f>CONCATENATE($I37&amp;$I$2)</f>
        <v>M2411</v>
      </c>
      <c r="W25" s="12" t="str">
        <f t="array" ref="W25">IFERROR(INDEX($B:$B,SMALL(IF(ISNUMBER(MATCH($A$2:$A$99,V$5:V$33,)),ROW(W$2:W$99)),ROW(M21))),"")</f>
        <v/>
      </c>
    </row>
    <row r="26" spans="1:24" x14ac:dyDescent="0.2">
      <c r="A26" s="29" t="str">
        <f t="shared" si="0"/>
        <v>11801</v>
      </c>
      <c r="B26" s="12" t="s">
        <v>32</v>
      </c>
      <c r="C26" s="12"/>
      <c r="D26" s="12" t="str">
        <f t="shared" si="1"/>
        <v>1021-</v>
      </c>
      <c r="E26" s="12" t="str">
        <f t="shared" si="2"/>
        <v>1021</v>
      </c>
      <c r="F26" s="12" t="str">
        <f t="shared" si="3"/>
        <v>1</v>
      </c>
      <c r="G26" s="30" t="str">
        <f t="shared" si="4"/>
        <v>1801</v>
      </c>
      <c r="K26" s="12" t="str">
        <f t="array" ref="K26">IFERROR(INDEX($B:$B,SMALL(IF(ISNUMBER(MATCH($A$2:$A$99,J$5:J$33,)),ROW(K$2:K$99)),ROW(A22))),"")</f>
        <v/>
      </c>
      <c r="N26" s="12" t="str">
        <f t="array" ref="N26">IFERROR(INDEX($B:$B,SMALL(IF(ISNUMBER(MATCH($A$2:$A$99,M$5:M$33,)),ROW(N$2:N$99)),ROW(D22))),"")</f>
        <v/>
      </c>
      <c r="Q26" s="12" t="str">
        <f t="array" ref="Q26">IFERROR(INDEX($B:$B,SMALL(IF(ISNUMBER(MATCH($A$2:$A$99,P$5:P$33,)),ROW(Q$2:Q$99)),ROW(G22))),"")</f>
        <v/>
      </c>
      <c r="T26" s="12" t="str">
        <f t="array" ref="T26">IFERROR(INDEX($B:$B,SMALL(IF(ISNUMBER(MATCH($A$2:$A$99,S$5:S$33,)),ROW(T$2:T$99)),ROW(J22))),"")</f>
        <v/>
      </c>
      <c r="V26" s="11" t="str">
        <f>CONCATENATE($I37&amp;$J$2)</f>
        <v>M2412</v>
      </c>
      <c r="W26" s="12" t="str">
        <f t="array" ref="W26">IFERROR(INDEX($B:$B,SMALL(IF(ISNUMBER(MATCH($A$2:$A$99,V$5:V$33,)),ROW(W$2:W$99)),ROW(M22))),"")</f>
        <v/>
      </c>
    </row>
    <row r="27" spans="1:24" x14ac:dyDescent="0.2">
      <c r="A27" s="29" t="str">
        <f t="shared" si="0"/>
        <v>12011</v>
      </c>
      <c r="B27" s="12" t="s">
        <v>33</v>
      </c>
      <c r="C27" s="12"/>
      <c r="D27" s="12" t="str">
        <f t="shared" si="1"/>
        <v>1021-</v>
      </c>
      <c r="E27" s="12" t="str">
        <f t="shared" si="2"/>
        <v>1021</v>
      </c>
      <c r="F27" s="12" t="str">
        <f t="shared" si="3"/>
        <v>1</v>
      </c>
      <c r="G27" s="30" t="str">
        <f t="shared" si="4"/>
        <v>2011</v>
      </c>
      <c r="I27" s="4" t="s">
        <v>34</v>
      </c>
      <c r="K27" s="12" t="str">
        <f t="array" ref="K27">IFERROR(INDEX($B:$B,SMALL(IF(ISNUMBER(MATCH($A$2:$A$99,J$5:J$33,)),ROW(K$2:K$99)),ROW(A23))),"")</f>
        <v/>
      </c>
      <c r="N27" s="12" t="str">
        <f t="array" ref="N27">IFERROR(INDEX($B:$B,SMALL(IF(ISNUMBER(MATCH($A$2:$A$99,M$5:M$33,)),ROW(N$2:N$99)),ROW(D23))),"")</f>
        <v/>
      </c>
      <c r="Q27" s="12" t="str">
        <f t="array" ref="Q27">IFERROR(INDEX($B:$B,SMALL(IF(ISNUMBER(MATCH($A$2:$A$99,P$5:P$33,)),ROW(Q$2:Q$99)),ROW(G23))),"")</f>
        <v/>
      </c>
      <c r="T27" s="12" t="str">
        <f t="array" ref="T27">IFERROR(INDEX($B:$B,SMALL(IF(ISNUMBER(MATCH($A$2:$A$99,S$5:S$33,)),ROW(T$2:T$99)),ROW(J23))),"")</f>
        <v/>
      </c>
      <c r="V27" s="11" t="str">
        <f>CONCATENATE($I39&amp;$I$2)</f>
        <v>N2411</v>
      </c>
      <c r="W27" s="12" t="str">
        <f t="array" ref="W27">IFERROR(INDEX($B:$B,SMALL(IF(ISNUMBER(MATCH($A$2:$A$99,V$5:V$33,)),ROW(W$2:W$99)),ROW(M23))),"")</f>
        <v/>
      </c>
    </row>
    <row r="28" spans="1:24" x14ac:dyDescent="0.2">
      <c r="A28" s="29" t="str">
        <f t="shared" si="0"/>
        <v>11201</v>
      </c>
      <c r="B28" s="12" t="s">
        <v>35</v>
      </c>
      <c r="C28" s="12">
        <v>1</v>
      </c>
      <c r="D28" s="12" t="str">
        <f t="shared" si="1"/>
        <v>1031-</v>
      </c>
      <c r="E28" s="12" t="str">
        <f t="shared" si="2"/>
        <v>1031</v>
      </c>
      <c r="F28" s="12" t="str">
        <f t="shared" si="3"/>
        <v>1</v>
      </c>
      <c r="G28" s="30" t="str">
        <f t="shared" si="4"/>
        <v>1201</v>
      </c>
      <c r="K28" s="12" t="str">
        <f t="array" ref="K28">IFERROR(INDEX($B:$B,SMALL(IF(ISNUMBER(MATCH($A$2:$A$99,J$5:J$33,)),ROW(K$2:K$99)),ROW(A24))),"")</f>
        <v/>
      </c>
      <c r="N28" s="12" t="str">
        <f t="array" ref="N28">IFERROR(INDEX($B:$B,SMALL(IF(ISNUMBER(MATCH($A$2:$A$99,M$5:M$33,)),ROW(N$2:N$99)),ROW(D24))),"")</f>
        <v/>
      </c>
      <c r="Q28" s="12" t="str">
        <f t="array" ref="Q28">IFERROR(INDEX($B:$B,SMALL(IF(ISNUMBER(MATCH($A$2:$A$99,P$5:P$33,)),ROW(Q$2:Q$99)),ROW(G24))),"")</f>
        <v/>
      </c>
      <c r="T28" s="12" t="str">
        <f t="array" ref="T28">IFERROR(INDEX($B:$B,SMALL(IF(ISNUMBER(MATCH($A$2:$A$99,S$5:S$33,)),ROW(T$2:T$99)),ROW(J24))),"")</f>
        <v/>
      </c>
      <c r="V28" s="11" t="str">
        <f>CONCATENATE($I39&amp;$J$2)</f>
        <v>N2412</v>
      </c>
      <c r="W28" s="12" t="str">
        <f t="array" ref="W28">IFERROR(INDEX($B:$B,SMALL(IF(ISNUMBER(MATCH($A$2:$A$99,V$5:V$33,)),ROW(W$2:W$99)),ROW(M24))),"")</f>
        <v/>
      </c>
    </row>
    <row r="29" spans="1:24" x14ac:dyDescent="0.2">
      <c r="A29" s="29" t="str">
        <f t="shared" si="0"/>
        <v>11211</v>
      </c>
      <c r="B29" s="12" t="s">
        <v>36</v>
      </c>
      <c r="C29" s="12">
        <v>1</v>
      </c>
      <c r="D29" s="12" t="str">
        <f t="shared" si="1"/>
        <v>1031-</v>
      </c>
      <c r="E29" s="12" t="str">
        <f t="shared" si="2"/>
        <v>1031</v>
      </c>
      <c r="F29" s="12" t="str">
        <f t="shared" si="3"/>
        <v>1</v>
      </c>
      <c r="G29" s="30" t="str">
        <f t="shared" si="4"/>
        <v>1211</v>
      </c>
      <c r="I29" s="4" t="s">
        <v>37</v>
      </c>
      <c r="K29" s="12" t="str">
        <f t="array" ref="K29">IFERROR(INDEX($B:$B,SMALL(IF(ISNUMBER(MATCH($A$2:$A$99,J$5:J$33,)),ROW(K$2:K$99)),ROW(A25))),"")</f>
        <v/>
      </c>
      <c r="N29" s="12" t="str">
        <f t="array" ref="N29">IFERROR(INDEX($B:$B,SMALL(IF(ISNUMBER(MATCH($A$2:$A$99,M$5:M$33,)),ROW(N$2:N$99)),ROW(D25))),"")</f>
        <v/>
      </c>
      <c r="Q29" s="12" t="str">
        <f t="array" ref="Q29">IFERROR(INDEX($B:$B,SMALL(IF(ISNUMBER(MATCH($A$2:$A$99,P$5:P$33,)),ROW(Q$2:Q$99)),ROW(G25))),"")</f>
        <v/>
      </c>
      <c r="T29" s="12" t="str">
        <f t="array" ref="T29">IFERROR(INDEX($B:$B,SMALL(IF(ISNUMBER(MATCH($A$2:$A$99,S$5:S$33,)),ROW(T$2:T$99)),ROW(J25))),"")</f>
        <v/>
      </c>
      <c r="V29" s="11" t="str">
        <f>CONCATENATE($I41&amp;$I$2)</f>
        <v>R2411</v>
      </c>
      <c r="W29" s="12" t="str">
        <f t="array" ref="W29">IFERROR(INDEX($B:$B,SMALL(IF(ISNUMBER(MATCH($A$2:$A$99,V$5:V$33,)),ROW(W$2:W$99)),ROW(M25))),"")</f>
        <v/>
      </c>
    </row>
    <row r="30" spans="1:24" x14ac:dyDescent="0.2">
      <c r="A30" s="29" t="str">
        <f t="shared" si="0"/>
        <v>11401</v>
      </c>
      <c r="B30" s="12" t="s">
        <v>38</v>
      </c>
      <c r="C30" s="12">
        <v>1</v>
      </c>
      <c r="D30" s="12" t="str">
        <f t="shared" si="1"/>
        <v>1031-</v>
      </c>
      <c r="E30" s="12" t="str">
        <f t="shared" si="2"/>
        <v>1031</v>
      </c>
      <c r="F30" s="12" t="str">
        <f t="shared" si="3"/>
        <v>1</v>
      </c>
      <c r="G30" s="30" t="str">
        <f t="shared" si="4"/>
        <v>1401</v>
      </c>
      <c r="K30" s="12" t="str">
        <f t="array" ref="K30">IFERROR(INDEX($B:$B,SMALL(IF(ISNUMBER(MATCH($A$2:$A$99,J$5:J$33,)),ROW(K$2:K$99)),ROW(A26))),"")</f>
        <v/>
      </c>
      <c r="N30" s="12" t="str">
        <f t="array" ref="N30">IFERROR(INDEX($B:$B,SMALL(IF(ISNUMBER(MATCH($A$2:$A$99,M$5:M$33,)),ROW(N$2:N$99)),ROW(D26))),"")</f>
        <v/>
      </c>
      <c r="Q30" s="12" t="str">
        <f t="array" ref="Q30">IFERROR(INDEX($B:$B,SMALL(IF(ISNUMBER(MATCH($A$2:$A$99,P$5:P$33,)),ROW(Q$2:Q$99)),ROW(G26))),"")</f>
        <v/>
      </c>
      <c r="T30" s="12" t="str">
        <f t="array" ref="T30">IFERROR(INDEX($B:$B,SMALL(IF(ISNUMBER(MATCH($A$2:$A$99,S$5:S$33,)),ROW(T$2:T$99)),ROW(J26))),"")</f>
        <v/>
      </c>
      <c r="V30" s="11" t="str">
        <f>CONCATENATE($I41&amp;$J$2)</f>
        <v>R2412</v>
      </c>
      <c r="W30" s="12" t="str">
        <f t="array" ref="W30">IFERROR(INDEX($B:$B,SMALL(IF(ISNUMBER(MATCH($A$2:$A$99,V$5:V$33,)),ROW(W$2:W$99)),ROW(M26))),"")</f>
        <v/>
      </c>
    </row>
    <row r="31" spans="1:24" x14ac:dyDescent="0.2">
      <c r="A31" s="29" t="str">
        <f t="shared" si="0"/>
        <v>11411</v>
      </c>
      <c r="B31" s="12" t="s">
        <v>39</v>
      </c>
      <c r="C31" s="12">
        <v>1</v>
      </c>
      <c r="D31" s="12" t="str">
        <f t="shared" si="1"/>
        <v>1031-</v>
      </c>
      <c r="E31" s="12" t="str">
        <f t="shared" si="2"/>
        <v>1031</v>
      </c>
      <c r="F31" s="12" t="str">
        <f t="shared" si="3"/>
        <v>1</v>
      </c>
      <c r="G31" s="30" t="str">
        <f t="shared" si="4"/>
        <v>1411</v>
      </c>
      <c r="I31" s="4" t="s">
        <v>40</v>
      </c>
      <c r="K31" s="12" t="str">
        <f t="array" ref="K31">IFERROR(INDEX($B:$B,SMALL(IF(ISNUMBER(MATCH($A$2:$A$99,J$5:J$33,)),ROW(K$2:K$99)),ROW(A27))),"")</f>
        <v/>
      </c>
      <c r="N31" s="12" t="str">
        <f t="array" ref="N31">IFERROR(INDEX($B:$B,SMALL(IF(ISNUMBER(MATCH($A$2:$A$99,M$5:M$33,)),ROW(N$2:N$99)),ROW(D27))),"")</f>
        <v/>
      </c>
      <c r="Q31" s="12" t="str">
        <f t="array" ref="Q31">IFERROR(INDEX($B:$B,SMALL(IF(ISNUMBER(MATCH($A$2:$A$99,P$5:P$33,)),ROW(Q$2:Q$99)),ROW(G27))),"")</f>
        <v/>
      </c>
      <c r="T31" s="12" t="str">
        <f t="array" ref="T31">IFERROR(INDEX($B:$B,SMALL(IF(ISNUMBER(MATCH($A$2:$A$99,S$5:S$33,)),ROW(T$2:T$99)),ROW(J27))),"")</f>
        <v/>
      </c>
      <c r="W31" s="12" t="str">
        <f t="array" ref="W31">IFERROR(INDEX($B:$B,SMALL(IF(ISNUMBER(MATCH($A$2:$A$99,V$5:V$33,)),ROW(W$2:W$99)),ROW(M27))),"")</f>
        <v/>
      </c>
    </row>
    <row r="32" spans="1:24" ht="15.75" x14ac:dyDescent="0.2">
      <c r="A32" s="29" t="str">
        <f t="shared" si="0"/>
        <v>11601</v>
      </c>
      <c r="B32" s="12" t="s">
        <v>41</v>
      </c>
      <c r="C32" s="12">
        <v>1</v>
      </c>
      <c r="D32" s="12" t="str">
        <f t="shared" si="1"/>
        <v>1031-</v>
      </c>
      <c r="E32" s="12" t="str">
        <f t="shared" si="2"/>
        <v>1031</v>
      </c>
      <c r="F32" s="12" t="str">
        <f t="shared" si="3"/>
        <v>1</v>
      </c>
      <c r="G32" s="30" t="str">
        <f t="shared" si="4"/>
        <v>1601</v>
      </c>
      <c r="K32" s="12" t="str">
        <f t="array" ref="K32">IFERROR(INDEX($B:$B,SMALL(IF(ISNUMBER(MATCH($A$2:$A$99,J$5:J$33,)),ROW(K$2:K$99)),ROW(A28))),"")</f>
        <v/>
      </c>
      <c r="L32" s="13"/>
      <c r="M32" s="13"/>
      <c r="N32" s="12" t="str">
        <f t="array" ref="N32">IFERROR(INDEX($B:$B,SMALL(IF(ISNUMBER(MATCH($A$2:$A$99,M$5:M$33,)),ROW(N$2:N$99)),ROW(D28))),"")</f>
        <v/>
      </c>
      <c r="O32" s="13"/>
      <c r="P32" s="13"/>
      <c r="Q32" s="12" t="str">
        <f t="array" ref="Q32">IFERROR(INDEX($B:$B,SMALL(IF(ISNUMBER(MATCH($A$2:$A$99,P$5:P$33,)),ROW(Q$2:Q$99)),ROW(G28))),"")</f>
        <v/>
      </c>
      <c r="R32" s="13"/>
      <c r="S32" s="13"/>
      <c r="T32" s="12" t="str">
        <f t="array" ref="T32">IFERROR(INDEX($B:$B,SMALL(IF(ISNUMBER(MATCH($A$2:$A$99,S$5:S$33,)),ROW(T$2:T$99)),ROW(J28))),"")</f>
        <v/>
      </c>
      <c r="U32" s="13"/>
      <c r="W32" s="12" t="str">
        <f t="array" ref="W32">IFERROR(INDEX($B:$B,SMALL(IF(ISNUMBER(MATCH($A$2:$A$99,V$5:V$33,)),ROW(W$2:W$99)),ROW(M28))),"")</f>
        <v/>
      </c>
      <c r="X32" s="13"/>
    </row>
    <row r="33" spans="1:24" x14ac:dyDescent="0.2">
      <c r="A33" s="29" t="str">
        <f t="shared" si="0"/>
        <v>11611</v>
      </c>
      <c r="B33" s="12" t="s">
        <v>42</v>
      </c>
      <c r="C33" s="12">
        <v>1</v>
      </c>
      <c r="D33" s="12" t="str">
        <f t="shared" si="1"/>
        <v>1031-</v>
      </c>
      <c r="E33" s="12" t="str">
        <f t="shared" si="2"/>
        <v>1031</v>
      </c>
      <c r="F33" s="12" t="str">
        <f t="shared" si="3"/>
        <v>1</v>
      </c>
      <c r="G33" s="30" t="str">
        <f t="shared" si="4"/>
        <v>1611</v>
      </c>
      <c r="I33" s="4" t="s">
        <v>43</v>
      </c>
      <c r="K33" s="12" t="str">
        <f t="array" ref="K33">IFERROR(INDEX($B:$B,SMALL(IF(ISNUMBER(MATCH($A$2:$A$99,J$5:J$33,)),ROW(K$2:K$99)),ROW(A29))),"")</f>
        <v/>
      </c>
      <c r="N33" s="12" t="str">
        <f t="array" ref="N33">IFERROR(INDEX($B:$B,SMALL(IF(ISNUMBER(MATCH($A$2:$A$99,M$5:M$33,)),ROW(N$2:N$99)),ROW(D29))),"")</f>
        <v/>
      </c>
      <c r="Q33" s="12" t="str">
        <f t="array" ref="Q33">IFERROR(INDEX($B:$B,SMALL(IF(ISNUMBER(MATCH($A$2:$A$99,P$5:P$33,)),ROW(Q$2:Q$99)),ROW(G29))),"")</f>
        <v/>
      </c>
      <c r="T33" s="12" t="str">
        <f t="array" ref="T33">IFERROR(INDEX($B:$B,SMALL(IF(ISNUMBER(MATCH($A$2:$A$99,S$5:S$33,)),ROW(T$2:T$99)),ROW(J29))),"")</f>
        <v/>
      </c>
      <c r="W33" s="12" t="str">
        <f t="array" ref="W33">IFERROR(INDEX($B:$B,SMALL(IF(ISNUMBER(MATCH($A$2:$A$99,V$5:V$33,)),ROW(W$2:W$99)),ROW(M29))),"")</f>
        <v/>
      </c>
    </row>
    <row r="34" spans="1:24" x14ac:dyDescent="0.2">
      <c r="A34" s="29" t="str">
        <f t="shared" si="0"/>
        <v>11801</v>
      </c>
      <c r="B34" s="12" t="s">
        <v>44</v>
      </c>
      <c r="C34" s="12"/>
      <c r="D34" s="12" t="str">
        <f t="shared" si="1"/>
        <v>1031-</v>
      </c>
      <c r="E34" s="12" t="str">
        <f t="shared" si="2"/>
        <v>1031</v>
      </c>
      <c r="F34" s="12" t="str">
        <f t="shared" si="3"/>
        <v>1</v>
      </c>
      <c r="G34" s="30" t="str">
        <f t="shared" si="4"/>
        <v>1801</v>
      </c>
      <c r="K34" s="12" t="str">
        <f t="array" ref="K34">IFERROR(INDEX($B:$B,SMALL(IF(ISNUMBER(MATCH($A$2:$A$99,J$5:J$33,)),ROW(K$2:K$99)),ROW(A30))),"")</f>
        <v/>
      </c>
      <c r="N34" s="12" t="str">
        <f t="array" ref="N34">IFERROR(INDEX($B:$B,SMALL(IF(ISNUMBER(MATCH($A$2:$A$99,M$5:M$33,)),ROW(N$2:N$99)),ROW(D30))),"")</f>
        <v/>
      </c>
      <c r="Q34" s="12" t="str">
        <f t="array" ref="Q34">IFERROR(INDEX($B:$B,SMALL(IF(ISNUMBER(MATCH($A$2:$A$99,P$5:P$33,)),ROW(Q$2:Q$99)),ROW(G30))),"")</f>
        <v/>
      </c>
      <c r="T34" s="12" t="str">
        <f t="array" ref="T34">IFERROR(INDEX($B:$B,SMALL(IF(ISNUMBER(MATCH($A$2:$A$99,S$5:S$33,)),ROW(T$2:T$99)),ROW(J30))),"")</f>
        <v/>
      </c>
      <c r="W34" s="12" t="str">
        <f t="array" ref="W34">IFERROR(INDEX($B:$B,SMALL(IF(ISNUMBER(MATCH($A$2:$A$99,V$5:V$33,)),ROW(W$2:W$99)),ROW(M30))),"")</f>
        <v/>
      </c>
    </row>
    <row r="35" spans="1:24" x14ac:dyDescent="0.2">
      <c r="A35" s="29" t="str">
        <f t="shared" si="0"/>
        <v>11811</v>
      </c>
      <c r="B35" s="12" t="s">
        <v>45</v>
      </c>
      <c r="C35" s="12">
        <v>1</v>
      </c>
      <c r="D35" s="12" t="str">
        <f t="shared" si="1"/>
        <v>1031-</v>
      </c>
      <c r="E35" s="12" t="str">
        <f t="shared" si="2"/>
        <v>1031</v>
      </c>
      <c r="F35" s="12" t="str">
        <f t="shared" si="3"/>
        <v>1</v>
      </c>
      <c r="G35" s="30" t="str">
        <f t="shared" si="4"/>
        <v>1811</v>
      </c>
      <c r="I35" s="4" t="s">
        <v>46</v>
      </c>
      <c r="K35" s="12" t="str">
        <f t="array" ref="K35">IFERROR(INDEX($B:$B,SMALL(IF(ISNUMBER(MATCH($A$2:$A$99,J$5:J$33,)),ROW(K$2:K$99)),ROW(A31))),"")</f>
        <v/>
      </c>
      <c r="N35" s="12" t="str">
        <f t="array" ref="N35">IFERROR(INDEX($B:$B,SMALL(IF(ISNUMBER(MATCH($A$2:$A$99,M$5:M$33,)),ROW(N$2:N$99)),ROW(D31))),"")</f>
        <v/>
      </c>
      <c r="Q35" s="12" t="str">
        <f t="array" ref="Q35">IFERROR(INDEX($B:$B,SMALL(IF(ISNUMBER(MATCH($A$2:$A$99,P$5:P$33,)),ROW(Q$2:Q$99)),ROW(G31))),"")</f>
        <v/>
      </c>
      <c r="T35" s="12" t="str">
        <f t="array" ref="T35">IFERROR(INDEX($B:$B,SMALL(IF(ISNUMBER(MATCH($A$2:$A$99,S$5:S$33,)),ROW(T$2:T$99)),ROW(J31))),"")</f>
        <v/>
      </c>
      <c r="W35" s="12" t="str">
        <f t="array" ref="W35">IFERROR(INDEX($B:$B,SMALL(IF(ISNUMBER(MATCH($A$2:$A$99,V$5:V$33,)),ROW(W$2:W$99)),ROW(M31))),"")</f>
        <v/>
      </c>
    </row>
    <row r="36" spans="1:24" x14ac:dyDescent="0.2">
      <c r="A36" s="29" t="str">
        <f t="shared" si="0"/>
        <v>12001</v>
      </c>
      <c r="B36" s="12" t="s">
        <v>47</v>
      </c>
      <c r="C36" s="12"/>
      <c r="D36" s="12" t="str">
        <f t="shared" si="1"/>
        <v>1031-</v>
      </c>
      <c r="E36" s="12" t="str">
        <f t="shared" si="2"/>
        <v>1031</v>
      </c>
      <c r="F36" s="12" t="str">
        <f t="shared" si="3"/>
        <v>1</v>
      </c>
      <c r="G36" s="30" t="str">
        <f t="shared" si="4"/>
        <v>2001</v>
      </c>
      <c r="K36" s="12" t="str">
        <f t="array" ref="K36">IFERROR(INDEX($B:$B,SMALL(IF(ISNUMBER(MATCH($A$2:$A$99,J$5:J$33,)),ROW(K$2:K$99)),ROW(A32))),"")</f>
        <v/>
      </c>
      <c r="N36" s="12" t="str">
        <f t="array" ref="N36">IFERROR(INDEX($B:$B,SMALL(IF(ISNUMBER(MATCH($A$2:$A$99,M$5:M$33,)),ROW(N$2:N$99)),ROW(D32))),"")</f>
        <v/>
      </c>
      <c r="Q36" s="12" t="str">
        <f t="array" ref="Q36">IFERROR(INDEX($B:$B,SMALL(IF(ISNUMBER(MATCH($A$2:$A$99,P$5:P$33,)),ROW(Q$2:Q$99)),ROW(G32))),"")</f>
        <v/>
      </c>
      <c r="T36" s="12" t="str">
        <f t="array" ref="T36">IFERROR(INDEX($B:$B,SMALL(IF(ISNUMBER(MATCH($A$2:$A$99,S$5:S$33,)),ROW(T$2:T$99)),ROW(J32))),"")</f>
        <v/>
      </c>
      <c r="W36" s="12" t="str">
        <f t="array" ref="W36">IFERROR(INDEX($B:$B,SMALL(IF(ISNUMBER(MATCH($A$2:$A$99,V$5:V$33,)),ROW(W$2:W$99)),ROW(M32))),"")</f>
        <v/>
      </c>
    </row>
    <row r="37" spans="1:24" x14ac:dyDescent="0.2">
      <c r="A37" s="29" t="str">
        <f t="shared" si="0"/>
        <v>12201</v>
      </c>
      <c r="B37" s="12" t="s">
        <v>48</v>
      </c>
      <c r="C37" s="12"/>
      <c r="D37" s="12" t="str">
        <f t="shared" si="1"/>
        <v>1031-</v>
      </c>
      <c r="E37" s="12" t="str">
        <f t="shared" si="2"/>
        <v>1031</v>
      </c>
      <c r="F37" s="12" t="str">
        <f t="shared" si="3"/>
        <v>1</v>
      </c>
      <c r="G37" s="30" t="str">
        <f t="shared" si="4"/>
        <v>2201</v>
      </c>
      <c r="I37" s="4" t="s">
        <v>49</v>
      </c>
      <c r="K37" s="12" t="str">
        <f t="array" ref="K37">IFERROR(INDEX($B:$B,SMALL(IF(ISNUMBER(MATCH($A$2:$A$99,J$5:J$33,)),ROW(K$2:K$99)),ROW(A33))),"")</f>
        <v/>
      </c>
      <c r="N37" s="12" t="str">
        <f t="array" ref="N37">IFERROR(INDEX($B:$B,SMALL(IF(ISNUMBER(MATCH($A$2:$A$99,M$5:M$33,)),ROW(N$2:N$99)),ROW(D33))),"")</f>
        <v/>
      </c>
      <c r="Q37" s="12" t="str">
        <f t="array" ref="Q37">IFERROR(INDEX($B:$B,SMALL(IF(ISNUMBER(MATCH($A$2:$A$99,P$5:P$33,)),ROW(Q$2:Q$99)),ROW(G33))),"")</f>
        <v/>
      </c>
      <c r="T37" s="12" t="str">
        <f t="array" ref="T37">IFERROR(INDEX($B:$B,SMALL(IF(ISNUMBER(MATCH($A$2:$A$99,S$5:S$33,)),ROW(T$2:T$99)),ROW(J33))),"")</f>
        <v/>
      </c>
      <c r="W37" s="12" t="str">
        <f t="array" ref="W37">IFERROR(INDEX($B:$B,SMALL(IF(ISNUMBER(MATCH($A$2:$A$99,V$5:V$33,)),ROW(W$2:W$99)),ROW(M33))),"")</f>
        <v/>
      </c>
    </row>
    <row r="38" spans="1:24" x14ac:dyDescent="0.2">
      <c r="A38" s="29" t="str">
        <f t="shared" si="0"/>
        <v>12411</v>
      </c>
      <c r="B38" s="37" t="s">
        <v>18</v>
      </c>
      <c r="C38" s="12"/>
      <c r="D38" s="12" t="str">
        <f t="shared" si="1"/>
        <v>1031-</v>
      </c>
      <c r="E38" s="12" t="str">
        <f t="shared" si="2"/>
        <v>1031</v>
      </c>
      <c r="F38" s="12" t="str">
        <f t="shared" si="3"/>
        <v>1</v>
      </c>
      <c r="G38" s="30" t="str">
        <f t="shared" si="4"/>
        <v>2411</v>
      </c>
      <c r="K38" s="12" t="str">
        <f t="array" ref="K38">IFERROR(INDEX($B:$B,SMALL(IF(ISNUMBER(MATCH($A$2:$A$99,J$5:J$33,)),ROW(K$2:K$99)),ROW(A34))),"")</f>
        <v/>
      </c>
      <c r="N38" s="12" t="str">
        <f t="array" ref="N38">IFERROR(INDEX($B:$B,SMALL(IF(ISNUMBER(MATCH($A$2:$A$99,M$5:M$33,)),ROW(N$2:N$99)),ROW(D34))),"")</f>
        <v/>
      </c>
      <c r="Q38" s="12" t="str">
        <f t="array" ref="Q38">IFERROR(INDEX($B:$B,SMALL(IF(ISNUMBER(MATCH($A$2:$A$99,P$5:P$33,)),ROW(Q$2:Q$99)),ROW(G34))),"")</f>
        <v/>
      </c>
      <c r="T38" s="12" t="str">
        <f t="array" ref="T38">IFERROR(INDEX($B:$B,SMALL(IF(ISNUMBER(MATCH($A$2:$A$99,S$5:S$33,)),ROW(T$2:T$99)),ROW(J34))),"")</f>
        <v/>
      </c>
      <c r="W38" s="12" t="str">
        <f t="array" ref="W38">IFERROR(INDEX($B:$B,SMALL(IF(ISNUMBER(MATCH($A$2:$A$99,V$5:V$33,)),ROW(W$2:W$99)),ROW(M34))),"")</f>
        <v/>
      </c>
    </row>
    <row r="39" spans="1:24" x14ac:dyDescent="0.2">
      <c r="A39" s="29" t="str">
        <f t="shared" si="0"/>
        <v>21201</v>
      </c>
      <c r="B39" s="12" t="s">
        <v>50</v>
      </c>
      <c r="C39" s="12"/>
      <c r="D39" s="12" t="str">
        <f t="shared" si="1"/>
        <v>1032-</v>
      </c>
      <c r="E39" s="12" t="str">
        <f t="shared" si="2"/>
        <v>1032</v>
      </c>
      <c r="F39" s="12" t="str">
        <f t="shared" si="3"/>
        <v>2</v>
      </c>
      <c r="G39" s="30" t="str">
        <f t="shared" si="4"/>
        <v>1201</v>
      </c>
      <c r="I39" s="4" t="s">
        <v>51</v>
      </c>
    </row>
    <row r="40" spans="1:24" x14ac:dyDescent="0.2">
      <c r="A40" s="29" t="str">
        <f t="shared" si="0"/>
        <v>21202</v>
      </c>
      <c r="B40" s="12" t="s">
        <v>52</v>
      </c>
      <c r="C40" s="12"/>
      <c r="D40" s="12" t="str">
        <f t="shared" si="1"/>
        <v>1032-</v>
      </c>
      <c r="E40" s="12" t="str">
        <f t="shared" si="2"/>
        <v>1032</v>
      </c>
      <c r="F40" s="12" t="str">
        <f t="shared" si="3"/>
        <v>2</v>
      </c>
      <c r="G40" s="30" t="str">
        <f t="shared" si="4"/>
        <v>1202</v>
      </c>
    </row>
    <row r="41" spans="1:24" x14ac:dyDescent="0.2">
      <c r="A41" s="29" t="str">
        <f t="shared" si="0"/>
        <v>21211</v>
      </c>
      <c r="B41" s="12" t="s">
        <v>53</v>
      </c>
      <c r="C41" s="12"/>
      <c r="D41" s="12" t="str">
        <f t="shared" si="1"/>
        <v>1032-</v>
      </c>
      <c r="E41" s="12" t="str">
        <f t="shared" si="2"/>
        <v>1032</v>
      </c>
      <c r="F41" s="12" t="str">
        <f t="shared" si="3"/>
        <v>2</v>
      </c>
      <c r="G41" s="30" t="str">
        <f t="shared" si="4"/>
        <v>1211</v>
      </c>
      <c r="I41" s="4" t="s">
        <v>54</v>
      </c>
    </row>
    <row r="42" spans="1:24" x14ac:dyDescent="0.2">
      <c r="A42" s="29" t="str">
        <f t="shared" si="0"/>
        <v>21401</v>
      </c>
      <c r="B42" s="12" t="s">
        <v>55</v>
      </c>
      <c r="C42" s="12"/>
      <c r="D42" s="12" t="str">
        <f t="shared" si="1"/>
        <v>1032-</v>
      </c>
      <c r="E42" s="12" t="str">
        <f t="shared" si="2"/>
        <v>1032</v>
      </c>
      <c r="F42" s="12" t="str">
        <f t="shared" si="3"/>
        <v>2</v>
      </c>
      <c r="G42" s="30" t="str">
        <f t="shared" si="4"/>
        <v>1401</v>
      </c>
    </row>
    <row r="43" spans="1:24" s="15" customFormat="1" x14ac:dyDescent="0.2">
      <c r="A43" s="29" t="str">
        <f t="shared" si="0"/>
        <v>21411</v>
      </c>
      <c r="B43" s="12" t="s">
        <v>56</v>
      </c>
      <c r="C43" s="12"/>
      <c r="D43" s="12" t="str">
        <f t="shared" si="1"/>
        <v>1032-</v>
      </c>
      <c r="E43" s="12" t="str">
        <f t="shared" si="2"/>
        <v>1032</v>
      </c>
      <c r="F43" s="12" t="str">
        <f t="shared" si="3"/>
        <v>2</v>
      </c>
      <c r="G43" s="30" t="str">
        <f t="shared" si="4"/>
        <v>1411</v>
      </c>
      <c r="H43" s="14"/>
      <c r="I43" s="4"/>
      <c r="J43" s="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</sheetData>
  <mergeCells count="2">
    <mergeCell ref="J3:W3"/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ОБРАЗЕЦ (4)</vt:lpstr>
      <vt:lpstr>'ОБРАЗЕЦ (4)'!Извлечь</vt:lpstr>
      <vt:lpstr>'ОБРАЗЕЦ (4)'!Критерии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</dc:creator>
  <cp:lastModifiedBy>max</cp:lastModifiedBy>
  <dcterms:created xsi:type="dcterms:W3CDTF">2017-11-17T12:48:09Z</dcterms:created>
  <dcterms:modified xsi:type="dcterms:W3CDTF">2017-11-17T13:42:29Z</dcterms:modified>
</cp:coreProperties>
</file>