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19440" windowHeight="11760" activeTab="5"/>
  </bookViews>
  <sheets>
    <sheet name="1" sheetId="6" r:id="rId1"/>
    <sheet name="2" sheetId="7" r:id="rId2"/>
    <sheet name="3" sheetId="8" r:id="rId3"/>
    <sheet name="4" sheetId="9" r:id="rId4"/>
    <sheet name="5" sheetId="10" r:id="rId5"/>
    <sheet name="Работы" sheetId="1" r:id="rId6"/>
  </sheets>
  <definedNames>
    <definedName name="_xlnm._FilterDatabase" localSheetId="0" hidden="1">'1'!$A$10:$AD$16</definedName>
    <definedName name="_xlnm._FilterDatabase" localSheetId="1" hidden="1">'2'!$A$10:$AD$16</definedName>
    <definedName name="_xlnm._FilterDatabase" localSheetId="2" hidden="1">'3'!$A$10:$AD$16</definedName>
    <definedName name="_xlnm._FilterDatabase" localSheetId="3" hidden="1">'4'!$A$10:$AD$16</definedName>
    <definedName name="_xlnm._FilterDatabase" localSheetId="4" hidden="1">'5'!$A$10:$AD$16</definedName>
    <definedName name="Работы">Работы!$A$7:$A$384</definedName>
  </definedNames>
  <calcPr calcId="125725"/>
</workbook>
</file>

<file path=xl/calcChain.xml><?xml version="1.0" encoding="utf-8"?>
<calcChain xmlns="http://schemas.openxmlformats.org/spreadsheetml/2006/main">
  <c r="AI38" i="10"/>
  <c r="AH38"/>
  <c r="AG38"/>
  <c r="AF38"/>
  <c r="AI37"/>
  <c r="AH37"/>
  <c r="AG37"/>
  <c r="AF37"/>
  <c r="AI36"/>
  <c r="AH36"/>
  <c r="AG36"/>
  <c r="AF36"/>
  <c r="AI35"/>
  <c r="AH35"/>
  <c r="AG35"/>
  <c r="AF35"/>
  <c r="AI34"/>
  <c r="AH34"/>
  <c r="AG34"/>
  <c r="AF34"/>
  <c r="AI32"/>
  <c r="AH32"/>
  <c r="AG32"/>
  <c r="AF32"/>
  <c r="AF30"/>
  <c r="AC30"/>
  <c r="AA30"/>
  <c r="X30"/>
  <c r="V30"/>
  <c r="S30"/>
  <c r="Q30"/>
  <c r="N30"/>
  <c r="L30"/>
  <c r="I30"/>
  <c r="G30"/>
  <c r="E30"/>
  <c r="AI30" s="1"/>
  <c r="D30"/>
  <c r="AH30" s="1"/>
  <c r="C30"/>
  <c r="AG30" s="1"/>
  <c r="AF29"/>
  <c r="AC29"/>
  <c r="AA29"/>
  <c r="X29"/>
  <c r="V29"/>
  <c r="S29"/>
  <c r="Q29"/>
  <c r="N29"/>
  <c r="L29"/>
  <c r="I29"/>
  <c r="G29"/>
  <c r="E29"/>
  <c r="AI29" s="1"/>
  <c r="D29"/>
  <c r="AH29" s="1"/>
  <c r="C29"/>
  <c r="AG29" s="1"/>
  <c r="AF28"/>
  <c r="AC28"/>
  <c r="AA28"/>
  <c r="X28"/>
  <c r="V28"/>
  <c r="S28"/>
  <c r="Q28"/>
  <c r="N28"/>
  <c r="L28"/>
  <c r="I28"/>
  <c r="G28"/>
  <c r="E28"/>
  <c r="AI28" s="1"/>
  <c r="D28"/>
  <c r="AH28" s="1"/>
  <c r="C28"/>
  <c r="AG28" s="1"/>
  <c r="AF27"/>
  <c r="AC27"/>
  <c r="AA27"/>
  <c r="X27"/>
  <c r="V27"/>
  <c r="S27"/>
  <c r="Q27"/>
  <c r="N27"/>
  <c r="L27"/>
  <c r="I27"/>
  <c r="G27"/>
  <c r="E27"/>
  <c r="AI27" s="1"/>
  <c r="D27"/>
  <c r="AH27" s="1"/>
  <c r="C27"/>
  <c r="AG27" s="1"/>
  <c r="AF26"/>
  <c r="AC26"/>
  <c r="AA26"/>
  <c r="X26"/>
  <c r="V26"/>
  <c r="S26"/>
  <c r="Q26"/>
  <c r="N26"/>
  <c r="L26"/>
  <c r="I26"/>
  <c r="G26"/>
  <c r="E26"/>
  <c r="AI26" s="1"/>
  <c r="D26"/>
  <c r="AH26" s="1"/>
  <c r="C26"/>
  <c r="AG26" s="1"/>
  <c r="AF25"/>
  <c r="AC25"/>
  <c r="AA25"/>
  <c r="X25"/>
  <c r="V25"/>
  <c r="S25"/>
  <c r="Q25"/>
  <c r="N25"/>
  <c r="L25"/>
  <c r="I25"/>
  <c r="G25"/>
  <c r="E25"/>
  <c r="AI25" s="1"/>
  <c r="D25"/>
  <c r="AH25" s="1"/>
  <c r="C25"/>
  <c r="AG25" s="1"/>
  <c r="AF24"/>
  <c r="AC24"/>
  <c r="AA24"/>
  <c r="X24"/>
  <c r="V24"/>
  <c r="S24"/>
  <c r="Q24"/>
  <c r="N24"/>
  <c r="L24"/>
  <c r="I24"/>
  <c r="G24"/>
  <c r="E24"/>
  <c r="AI24" s="1"/>
  <c r="D24"/>
  <c r="AH24" s="1"/>
  <c r="C24"/>
  <c r="AG24" s="1"/>
  <c r="AF23"/>
  <c r="AC23"/>
  <c r="AA23"/>
  <c r="X23"/>
  <c r="V23"/>
  <c r="S23"/>
  <c r="Q23"/>
  <c r="N23"/>
  <c r="L23"/>
  <c r="I23"/>
  <c r="G23"/>
  <c r="E23"/>
  <c r="AI23" s="1"/>
  <c r="D23"/>
  <c r="AH23" s="1"/>
  <c r="C23"/>
  <c r="AG23" s="1"/>
  <c r="AF22"/>
  <c r="AC22"/>
  <c r="AA22"/>
  <c r="X22"/>
  <c r="V22"/>
  <c r="S22"/>
  <c r="Q22"/>
  <c r="N22"/>
  <c r="L22"/>
  <c r="I22"/>
  <c r="G22"/>
  <c r="E22"/>
  <c r="AI22" s="1"/>
  <c r="D22"/>
  <c r="AH22" s="1"/>
  <c r="C22"/>
  <c r="AG22" s="1"/>
  <c r="AF21"/>
  <c r="AC21"/>
  <c r="AA21"/>
  <c r="X21"/>
  <c r="V21"/>
  <c r="S21"/>
  <c r="Q21"/>
  <c r="N21"/>
  <c r="L21"/>
  <c r="I21"/>
  <c r="G21"/>
  <c r="E21"/>
  <c r="AI21" s="1"/>
  <c r="D21"/>
  <c r="AH21" s="1"/>
  <c r="C21"/>
  <c r="AG21" s="1"/>
  <c r="AF20"/>
  <c r="AC20"/>
  <c r="AA20"/>
  <c r="X20"/>
  <c r="V20"/>
  <c r="S20"/>
  <c r="Q20"/>
  <c r="N20"/>
  <c r="L20"/>
  <c r="I20"/>
  <c r="G20"/>
  <c r="E20"/>
  <c r="AI20" s="1"/>
  <c r="D20"/>
  <c r="AH20" s="1"/>
  <c r="C20"/>
  <c r="AG20" s="1"/>
  <c r="AF19"/>
  <c r="AC19"/>
  <c r="AA19"/>
  <c r="X19"/>
  <c r="V19"/>
  <c r="S19"/>
  <c r="Q19"/>
  <c r="N19"/>
  <c r="L19"/>
  <c r="I19"/>
  <c r="G19"/>
  <c r="E19"/>
  <c r="AI19" s="1"/>
  <c r="D19"/>
  <c r="AH19" s="1"/>
  <c r="C19"/>
  <c r="AG19" s="1"/>
  <c r="AF18"/>
  <c r="AC18"/>
  <c r="AA18"/>
  <c r="X18"/>
  <c r="V18"/>
  <c r="S18"/>
  <c r="Q18"/>
  <c r="N18"/>
  <c r="L18"/>
  <c r="I18"/>
  <c r="G18"/>
  <c r="E18"/>
  <c r="AI18" s="1"/>
  <c r="D18"/>
  <c r="AH18" s="1"/>
  <c r="C18"/>
  <c r="AG18" s="1"/>
  <c r="E17"/>
  <c r="AI17" s="1"/>
  <c r="D17"/>
  <c r="C17"/>
  <c r="AG17" s="1"/>
  <c r="E16"/>
  <c r="AI16" s="1"/>
  <c r="D16"/>
  <c r="C16"/>
  <c r="AG16" s="1"/>
  <c r="AI38" i="9"/>
  <c r="AH38"/>
  <c r="AG38"/>
  <c r="AF38"/>
  <c r="AI37"/>
  <c r="AH37"/>
  <c r="AG37"/>
  <c r="AF37"/>
  <c r="AI36"/>
  <c r="AH36"/>
  <c r="AG36"/>
  <c r="AF36"/>
  <c r="AI35"/>
  <c r="AH35"/>
  <c r="AG35"/>
  <c r="AF35"/>
  <c r="AI34"/>
  <c r="AH34"/>
  <c r="AG34"/>
  <c r="AF34"/>
  <c r="AI32"/>
  <c r="AH32"/>
  <c r="AG32"/>
  <c r="AF32"/>
  <c r="AF30"/>
  <c r="AC30"/>
  <c r="AA30"/>
  <c r="X30"/>
  <c r="V30"/>
  <c r="S30"/>
  <c r="Q30"/>
  <c r="N30"/>
  <c r="L30"/>
  <c r="I30"/>
  <c r="G30"/>
  <c r="E30"/>
  <c r="AI30" s="1"/>
  <c r="D30"/>
  <c r="AH30" s="1"/>
  <c r="C30"/>
  <c r="AG30" s="1"/>
  <c r="AF29"/>
  <c r="AC29"/>
  <c r="AA29"/>
  <c r="X29"/>
  <c r="V29"/>
  <c r="S29"/>
  <c r="Q29"/>
  <c r="N29"/>
  <c r="L29"/>
  <c r="I29"/>
  <c r="G29"/>
  <c r="E29"/>
  <c r="AI29" s="1"/>
  <c r="D29"/>
  <c r="AH29" s="1"/>
  <c r="C29"/>
  <c r="AG29" s="1"/>
  <c r="AF28"/>
  <c r="AC28"/>
  <c r="AA28"/>
  <c r="X28"/>
  <c r="V28"/>
  <c r="S28"/>
  <c r="Q28"/>
  <c r="N28"/>
  <c r="L28"/>
  <c r="I28"/>
  <c r="G28"/>
  <c r="E28"/>
  <c r="AI28" s="1"/>
  <c r="D28"/>
  <c r="AH28" s="1"/>
  <c r="C28"/>
  <c r="AG28" s="1"/>
  <c r="AF27"/>
  <c r="AC27"/>
  <c r="AA27"/>
  <c r="X27"/>
  <c r="V27"/>
  <c r="S27"/>
  <c r="Q27"/>
  <c r="N27"/>
  <c r="L27"/>
  <c r="I27"/>
  <c r="G27"/>
  <c r="E27"/>
  <c r="AI27" s="1"/>
  <c r="D27"/>
  <c r="AH27" s="1"/>
  <c r="C27"/>
  <c r="AG27" s="1"/>
  <c r="AF26"/>
  <c r="AC26"/>
  <c r="AA26"/>
  <c r="X26"/>
  <c r="V26"/>
  <c r="S26"/>
  <c r="Q26"/>
  <c r="N26"/>
  <c r="L26"/>
  <c r="I26"/>
  <c r="G26"/>
  <c r="E26"/>
  <c r="AI26" s="1"/>
  <c r="D26"/>
  <c r="AH26" s="1"/>
  <c r="C26"/>
  <c r="AG26" s="1"/>
  <c r="AF25"/>
  <c r="AC25"/>
  <c r="AA25"/>
  <c r="X25"/>
  <c r="V25"/>
  <c r="S25"/>
  <c r="Q25"/>
  <c r="N25"/>
  <c r="L25"/>
  <c r="I25"/>
  <c r="G25"/>
  <c r="E25"/>
  <c r="AI25" s="1"/>
  <c r="D25"/>
  <c r="AH25" s="1"/>
  <c r="C25"/>
  <c r="AG25" s="1"/>
  <c r="AF24"/>
  <c r="AC24"/>
  <c r="AA24"/>
  <c r="X24"/>
  <c r="V24"/>
  <c r="S24"/>
  <c r="Q24"/>
  <c r="N24"/>
  <c r="L24"/>
  <c r="I24"/>
  <c r="G24"/>
  <c r="E24"/>
  <c r="AI24" s="1"/>
  <c r="D24"/>
  <c r="AH24" s="1"/>
  <c r="C24"/>
  <c r="AG24" s="1"/>
  <c r="AF23"/>
  <c r="AC23"/>
  <c r="AA23"/>
  <c r="X23"/>
  <c r="V23"/>
  <c r="S23"/>
  <c r="Q23"/>
  <c r="N23"/>
  <c r="L23"/>
  <c r="I23"/>
  <c r="G23"/>
  <c r="E23"/>
  <c r="AI23" s="1"/>
  <c r="D23"/>
  <c r="AH23" s="1"/>
  <c r="C23"/>
  <c r="AG23" s="1"/>
  <c r="AF22"/>
  <c r="AC22"/>
  <c r="AA22"/>
  <c r="X22"/>
  <c r="V22"/>
  <c r="S22"/>
  <c r="Q22"/>
  <c r="N22"/>
  <c r="L22"/>
  <c r="I22"/>
  <c r="G22"/>
  <c r="E22"/>
  <c r="AI22" s="1"/>
  <c r="D22"/>
  <c r="AH22" s="1"/>
  <c r="C22"/>
  <c r="AG22" s="1"/>
  <c r="AF21"/>
  <c r="AC21"/>
  <c r="AA21"/>
  <c r="X21"/>
  <c r="V21"/>
  <c r="S21"/>
  <c r="Q21"/>
  <c r="N21"/>
  <c r="L21"/>
  <c r="I21"/>
  <c r="G21"/>
  <c r="E21"/>
  <c r="AI21" s="1"/>
  <c r="D21"/>
  <c r="AH21" s="1"/>
  <c r="C21"/>
  <c r="AG21" s="1"/>
  <c r="AF20"/>
  <c r="AC20"/>
  <c r="AA20"/>
  <c r="X20"/>
  <c r="V20"/>
  <c r="S20"/>
  <c r="Q20"/>
  <c r="N20"/>
  <c r="L20"/>
  <c r="I20"/>
  <c r="G20"/>
  <c r="E20"/>
  <c r="AI20" s="1"/>
  <c r="D20"/>
  <c r="AH20" s="1"/>
  <c r="C20"/>
  <c r="AG20" s="1"/>
  <c r="AF19"/>
  <c r="AC19"/>
  <c r="AA19"/>
  <c r="X19"/>
  <c r="V19"/>
  <c r="S19"/>
  <c r="Q19"/>
  <c r="N19"/>
  <c r="L19"/>
  <c r="I19"/>
  <c r="G19"/>
  <c r="E19"/>
  <c r="AI19" s="1"/>
  <c r="D19"/>
  <c r="AH19" s="1"/>
  <c r="C19"/>
  <c r="AG19" s="1"/>
  <c r="AF18"/>
  <c r="AC18"/>
  <c r="AA18"/>
  <c r="X18"/>
  <c r="V18"/>
  <c r="S18"/>
  <c r="Q18"/>
  <c r="N18"/>
  <c r="L18"/>
  <c r="I18"/>
  <c r="G18"/>
  <c r="E18"/>
  <c r="AI18" s="1"/>
  <c r="D18"/>
  <c r="AH18" s="1"/>
  <c r="C18"/>
  <c r="AG18" s="1"/>
  <c r="E17"/>
  <c r="AI17" s="1"/>
  <c r="D17"/>
  <c r="C17"/>
  <c r="AG17" s="1"/>
  <c r="E16"/>
  <c r="AI16" s="1"/>
  <c r="D16"/>
  <c r="C16"/>
  <c r="AG16" s="1"/>
  <c r="AI38" i="8"/>
  <c r="AH38"/>
  <c r="AG38"/>
  <c r="AF38"/>
  <c r="AI37"/>
  <c r="AH37"/>
  <c r="AG37"/>
  <c r="AF37"/>
  <c r="AI36"/>
  <c r="AH36"/>
  <c r="AG36"/>
  <c r="AF36"/>
  <c r="AI35"/>
  <c r="AH35"/>
  <c r="AG35"/>
  <c r="AF35"/>
  <c r="AI34"/>
  <c r="AH34"/>
  <c r="AG34"/>
  <c r="AF34"/>
  <c r="AI32"/>
  <c r="AH32"/>
  <c r="AG32"/>
  <c r="AF32"/>
  <c r="AF30"/>
  <c r="AC30"/>
  <c r="AA30"/>
  <c r="X30"/>
  <c r="V30"/>
  <c r="S30"/>
  <c r="Q30"/>
  <c r="N30"/>
  <c r="L30"/>
  <c r="I30"/>
  <c r="G30"/>
  <c r="E30"/>
  <c r="AI30" s="1"/>
  <c r="D30"/>
  <c r="AH30" s="1"/>
  <c r="C30"/>
  <c r="AG30" s="1"/>
  <c r="AF29"/>
  <c r="AC29"/>
  <c r="AA29"/>
  <c r="X29"/>
  <c r="V29"/>
  <c r="S29"/>
  <c r="Q29"/>
  <c r="N29"/>
  <c r="L29"/>
  <c r="I29"/>
  <c r="G29"/>
  <c r="E29"/>
  <c r="AI29" s="1"/>
  <c r="D29"/>
  <c r="AH29" s="1"/>
  <c r="C29"/>
  <c r="AG29" s="1"/>
  <c r="AF28"/>
  <c r="AC28"/>
  <c r="AA28"/>
  <c r="X28"/>
  <c r="V28"/>
  <c r="S28"/>
  <c r="Q28"/>
  <c r="N28"/>
  <c r="L28"/>
  <c r="I28"/>
  <c r="G28"/>
  <c r="E28"/>
  <c r="AI28" s="1"/>
  <c r="D28"/>
  <c r="AH28" s="1"/>
  <c r="C28"/>
  <c r="AG28" s="1"/>
  <c r="AF27"/>
  <c r="AC27"/>
  <c r="AA27"/>
  <c r="X27"/>
  <c r="V27"/>
  <c r="S27"/>
  <c r="Q27"/>
  <c r="N27"/>
  <c r="L27"/>
  <c r="I27"/>
  <c r="G27"/>
  <c r="E27"/>
  <c r="AI27" s="1"/>
  <c r="D27"/>
  <c r="AH27" s="1"/>
  <c r="C27"/>
  <c r="AG27" s="1"/>
  <c r="AF26"/>
  <c r="AC26"/>
  <c r="AA26"/>
  <c r="X26"/>
  <c r="V26"/>
  <c r="S26"/>
  <c r="Q26"/>
  <c r="N26"/>
  <c r="L26"/>
  <c r="I26"/>
  <c r="G26"/>
  <c r="E26"/>
  <c r="AI26" s="1"/>
  <c r="D26"/>
  <c r="AH26" s="1"/>
  <c r="C26"/>
  <c r="AG26" s="1"/>
  <c r="AF25"/>
  <c r="AC25"/>
  <c r="AA25"/>
  <c r="X25"/>
  <c r="V25"/>
  <c r="S25"/>
  <c r="Q25"/>
  <c r="N25"/>
  <c r="L25"/>
  <c r="I25"/>
  <c r="G25"/>
  <c r="E25"/>
  <c r="AI25" s="1"/>
  <c r="D25"/>
  <c r="AH25" s="1"/>
  <c r="C25"/>
  <c r="AG25" s="1"/>
  <c r="AF24"/>
  <c r="AC24"/>
  <c r="AA24"/>
  <c r="X24"/>
  <c r="V24"/>
  <c r="S24"/>
  <c r="Q24"/>
  <c r="N24"/>
  <c r="L24"/>
  <c r="I24"/>
  <c r="G24"/>
  <c r="E24"/>
  <c r="AI24" s="1"/>
  <c r="D24"/>
  <c r="AH24" s="1"/>
  <c r="C24"/>
  <c r="AG24" s="1"/>
  <c r="AF23"/>
  <c r="AC23"/>
  <c r="AA23"/>
  <c r="X23"/>
  <c r="V23"/>
  <c r="S23"/>
  <c r="Q23"/>
  <c r="N23"/>
  <c r="L23"/>
  <c r="I23"/>
  <c r="G23"/>
  <c r="E23"/>
  <c r="AI23" s="1"/>
  <c r="D23"/>
  <c r="AH23" s="1"/>
  <c r="C23"/>
  <c r="AG23" s="1"/>
  <c r="AF22"/>
  <c r="AC22"/>
  <c r="AA22"/>
  <c r="X22"/>
  <c r="V22"/>
  <c r="S22"/>
  <c r="Q22"/>
  <c r="N22"/>
  <c r="L22"/>
  <c r="I22"/>
  <c r="G22"/>
  <c r="E22"/>
  <c r="AI22" s="1"/>
  <c r="D22"/>
  <c r="AH22" s="1"/>
  <c r="C22"/>
  <c r="AG22" s="1"/>
  <c r="AF21"/>
  <c r="AC21"/>
  <c r="AA21"/>
  <c r="X21"/>
  <c r="V21"/>
  <c r="S21"/>
  <c r="Q21"/>
  <c r="N21"/>
  <c r="L21"/>
  <c r="I21"/>
  <c r="G21"/>
  <c r="E21"/>
  <c r="AI21" s="1"/>
  <c r="D21"/>
  <c r="AH21" s="1"/>
  <c r="C21"/>
  <c r="AG21" s="1"/>
  <c r="AF20"/>
  <c r="AC20"/>
  <c r="AA20"/>
  <c r="X20"/>
  <c r="V20"/>
  <c r="S20"/>
  <c r="Q20"/>
  <c r="N20"/>
  <c r="L20"/>
  <c r="I20"/>
  <c r="G20"/>
  <c r="E20"/>
  <c r="AI20" s="1"/>
  <c r="D20"/>
  <c r="AH20" s="1"/>
  <c r="C20"/>
  <c r="AG20" s="1"/>
  <c r="AF19"/>
  <c r="AC19"/>
  <c r="AA19"/>
  <c r="X19"/>
  <c r="V19"/>
  <c r="S19"/>
  <c r="Q19"/>
  <c r="N19"/>
  <c r="L19"/>
  <c r="I19"/>
  <c r="G19"/>
  <c r="E19"/>
  <c r="AI19" s="1"/>
  <c r="D19"/>
  <c r="AH19" s="1"/>
  <c r="C19"/>
  <c r="AG19" s="1"/>
  <c r="AF18"/>
  <c r="AC18"/>
  <c r="AA18"/>
  <c r="X18"/>
  <c r="V18"/>
  <c r="S18"/>
  <c r="Q18"/>
  <c r="N18"/>
  <c r="L18"/>
  <c r="I18"/>
  <c r="G18"/>
  <c r="E18"/>
  <c r="AI18" s="1"/>
  <c r="D18"/>
  <c r="AH18" s="1"/>
  <c r="C18"/>
  <c r="AG18" s="1"/>
  <c r="E17"/>
  <c r="AI17" s="1"/>
  <c r="D17"/>
  <c r="C17"/>
  <c r="AG17" s="1"/>
  <c r="E16"/>
  <c r="AI16" s="1"/>
  <c r="D16"/>
  <c r="C16"/>
  <c r="AG16" s="1"/>
  <c r="AI38" i="7"/>
  <c r="AH38"/>
  <c r="AG38"/>
  <c r="AF38"/>
  <c r="AI37"/>
  <c r="AH37"/>
  <c r="AG37"/>
  <c r="AF37"/>
  <c r="AI36"/>
  <c r="AH36"/>
  <c r="AG36"/>
  <c r="AF36"/>
  <c r="AI35"/>
  <c r="AH35"/>
  <c r="AG35"/>
  <c r="AF35"/>
  <c r="AI34"/>
  <c r="AH34"/>
  <c r="AG34"/>
  <c r="AF34"/>
  <c r="AI32"/>
  <c r="AH32"/>
  <c r="AG32"/>
  <c r="AF32"/>
  <c r="AF30"/>
  <c r="AC30"/>
  <c r="AA30"/>
  <c r="X30"/>
  <c r="V30"/>
  <c r="S30"/>
  <c r="Q30"/>
  <c r="N30"/>
  <c r="L30"/>
  <c r="I30"/>
  <c r="G30"/>
  <c r="E30"/>
  <c r="AI30" s="1"/>
  <c r="D30"/>
  <c r="AH30" s="1"/>
  <c r="C30"/>
  <c r="AG30" s="1"/>
  <c r="AF29"/>
  <c r="AC29"/>
  <c r="AA29"/>
  <c r="X29"/>
  <c r="V29"/>
  <c r="S29"/>
  <c r="Q29"/>
  <c r="N29"/>
  <c r="L29"/>
  <c r="I29"/>
  <c r="G29"/>
  <c r="E29"/>
  <c r="AI29" s="1"/>
  <c r="D29"/>
  <c r="AH29" s="1"/>
  <c r="C29"/>
  <c r="AG29" s="1"/>
  <c r="AF28"/>
  <c r="AC28"/>
  <c r="AA28"/>
  <c r="X28"/>
  <c r="V28"/>
  <c r="S28"/>
  <c r="Q28"/>
  <c r="N28"/>
  <c r="L28"/>
  <c r="I28"/>
  <c r="G28"/>
  <c r="E28"/>
  <c r="AI28" s="1"/>
  <c r="D28"/>
  <c r="AH28" s="1"/>
  <c r="C28"/>
  <c r="AG28" s="1"/>
  <c r="AF27"/>
  <c r="AC27"/>
  <c r="AA27"/>
  <c r="X27"/>
  <c r="V27"/>
  <c r="S27"/>
  <c r="Q27"/>
  <c r="N27"/>
  <c r="L27"/>
  <c r="I27"/>
  <c r="G27"/>
  <c r="E27"/>
  <c r="AI27" s="1"/>
  <c r="D27"/>
  <c r="AH27" s="1"/>
  <c r="C27"/>
  <c r="AG27" s="1"/>
  <c r="AF26"/>
  <c r="AC26"/>
  <c r="AA26"/>
  <c r="X26"/>
  <c r="V26"/>
  <c r="S26"/>
  <c r="Q26"/>
  <c r="N26"/>
  <c r="L26"/>
  <c r="I26"/>
  <c r="G26"/>
  <c r="E26"/>
  <c r="AI26" s="1"/>
  <c r="D26"/>
  <c r="AH26" s="1"/>
  <c r="C26"/>
  <c r="AG26" s="1"/>
  <c r="AF25"/>
  <c r="AC25"/>
  <c r="AA25"/>
  <c r="X25"/>
  <c r="V25"/>
  <c r="S25"/>
  <c r="Q25"/>
  <c r="N25"/>
  <c r="L25"/>
  <c r="I25"/>
  <c r="G25"/>
  <c r="E25"/>
  <c r="AI25" s="1"/>
  <c r="D25"/>
  <c r="AH25" s="1"/>
  <c r="C25"/>
  <c r="AG25" s="1"/>
  <c r="AF24"/>
  <c r="AC24"/>
  <c r="AA24"/>
  <c r="X24"/>
  <c r="V24"/>
  <c r="S24"/>
  <c r="Q24"/>
  <c r="N24"/>
  <c r="L24"/>
  <c r="I24"/>
  <c r="G24"/>
  <c r="E24"/>
  <c r="AI24" s="1"/>
  <c r="D24"/>
  <c r="AH24" s="1"/>
  <c r="C24"/>
  <c r="AG24" s="1"/>
  <c r="AF23"/>
  <c r="AC23"/>
  <c r="AA23"/>
  <c r="X23"/>
  <c r="V23"/>
  <c r="S23"/>
  <c r="Q23"/>
  <c r="N23"/>
  <c r="L23"/>
  <c r="I23"/>
  <c r="G23"/>
  <c r="E23"/>
  <c r="AI23" s="1"/>
  <c r="D23"/>
  <c r="AH23" s="1"/>
  <c r="C23"/>
  <c r="AG23" s="1"/>
  <c r="AF22"/>
  <c r="AC22"/>
  <c r="AA22"/>
  <c r="X22"/>
  <c r="V22"/>
  <c r="S22"/>
  <c r="Q22"/>
  <c r="N22"/>
  <c r="L22"/>
  <c r="I22"/>
  <c r="G22"/>
  <c r="E22"/>
  <c r="AI22" s="1"/>
  <c r="D22"/>
  <c r="AH22" s="1"/>
  <c r="C22"/>
  <c r="AG22" s="1"/>
  <c r="AF21"/>
  <c r="AC21"/>
  <c r="AA21"/>
  <c r="X21"/>
  <c r="V21"/>
  <c r="S21"/>
  <c r="Q21"/>
  <c r="N21"/>
  <c r="L21"/>
  <c r="I21"/>
  <c r="G21"/>
  <c r="E21"/>
  <c r="AI21" s="1"/>
  <c r="D21"/>
  <c r="AH21" s="1"/>
  <c r="C21"/>
  <c r="AG21" s="1"/>
  <c r="AF20"/>
  <c r="AC20"/>
  <c r="AA20"/>
  <c r="X20"/>
  <c r="V20"/>
  <c r="S20"/>
  <c r="Q20"/>
  <c r="N20"/>
  <c r="L20"/>
  <c r="I20"/>
  <c r="G20"/>
  <c r="E20"/>
  <c r="AI20" s="1"/>
  <c r="D20"/>
  <c r="AH20" s="1"/>
  <c r="C20"/>
  <c r="AG20" s="1"/>
  <c r="AF19"/>
  <c r="AC19"/>
  <c r="AA19"/>
  <c r="X19"/>
  <c r="V19"/>
  <c r="S19"/>
  <c r="Q19"/>
  <c r="N19"/>
  <c r="L19"/>
  <c r="I19"/>
  <c r="G19"/>
  <c r="E19"/>
  <c r="AI19" s="1"/>
  <c r="D19"/>
  <c r="AH19" s="1"/>
  <c r="C19"/>
  <c r="AG19" s="1"/>
  <c r="AF18"/>
  <c r="AC18"/>
  <c r="AA18"/>
  <c r="X18"/>
  <c r="V18"/>
  <c r="S18"/>
  <c r="Q18"/>
  <c r="N18"/>
  <c r="L18"/>
  <c r="I18"/>
  <c r="G18"/>
  <c r="E18"/>
  <c r="AI18" s="1"/>
  <c r="D18"/>
  <c r="AH18" s="1"/>
  <c r="C18"/>
  <c r="AG18" s="1"/>
  <c r="E17"/>
  <c r="AI17" s="1"/>
  <c r="D17"/>
  <c r="C17"/>
  <c r="AG17" s="1"/>
  <c r="E16"/>
  <c r="AI16" s="1"/>
  <c r="D16"/>
  <c r="C16"/>
  <c r="AG16" s="1"/>
  <c r="AC18" i="6"/>
  <c r="AC19"/>
  <c r="AC20"/>
  <c r="AC21"/>
  <c r="AC22"/>
  <c r="AC23"/>
  <c r="AC24"/>
  <c r="AC25"/>
  <c r="AC26"/>
  <c r="AC27"/>
  <c r="AC28"/>
  <c r="AC29"/>
  <c r="AC30"/>
  <c r="AA18"/>
  <c r="AA19"/>
  <c r="AA20"/>
  <c r="AA21"/>
  <c r="AA22"/>
  <c r="AA23"/>
  <c r="AA24"/>
  <c r="AA25"/>
  <c r="AA26"/>
  <c r="AA27"/>
  <c r="AA28"/>
  <c r="AA29"/>
  <c r="AA30"/>
  <c r="X18"/>
  <c r="X19"/>
  <c r="X20"/>
  <c r="X21"/>
  <c r="X22"/>
  <c r="X23"/>
  <c r="X24"/>
  <c r="X25"/>
  <c r="X26"/>
  <c r="X27"/>
  <c r="X28"/>
  <c r="X29"/>
  <c r="X30"/>
  <c r="V18"/>
  <c r="V19"/>
  <c r="V20"/>
  <c r="V21"/>
  <c r="V22"/>
  <c r="V23"/>
  <c r="V24"/>
  <c r="V25"/>
  <c r="V26"/>
  <c r="V27"/>
  <c r="V28"/>
  <c r="V29"/>
  <c r="V30"/>
  <c r="S18"/>
  <c r="S19"/>
  <c r="S20"/>
  <c r="S21"/>
  <c r="S22"/>
  <c r="S23"/>
  <c r="S24"/>
  <c r="S25"/>
  <c r="S26"/>
  <c r="S27"/>
  <c r="S28"/>
  <c r="S29"/>
  <c r="S30"/>
  <c r="Q18"/>
  <c r="Q19"/>
  <c r="Q20"/>
  <c r="Q21"/>
  <c r="Q22"/>
  <c r="Q23"/>
  <c r="Q24"/>
  <c r="Q25"/>
  <c r="Q26"/>
  <c r="Q27"/>
  <c r="Q28"/>
  <c r="Q29"/>
  <c r="Q30"/>
  <c r="N18"/>
  <c r="N19"/>
  <c r="N20"/>
  <c r="N21"/>
  <c r="N22"/>
  <c r="N23"/>
  <c r="N24"/>
  <c r="N25"/>
  <c r="N26"/>
  <c r="N27"/>
  <c r="N28"/>
  <c r="N29"/>
  <c r="N30"/>
  <c r="L18"/>
  <c r="L19"/>
  <c r="L20"/>
  <c r="L21"/>
  <c r="L22"/>
  <c r="L23"/>
  <c r="L24"/>
  <c r="L25"/>
  <c r="L26"/>
  <c r="L27"/>
  <c r="L28"/>
  <c r="L29"/>
  <c r="L30"/>
  <c r="I18"/>
  <c r="I19"/>
  <c r="I20"/>
  <c r="I21"/>
  <c r="I22"/>
  <c r="I23"/>
  <c r="I24"/>
  <c r="I25"/>
  <c r="I26"/>
  <c r="I27"/>
  <c r="I28"/>
  <c r="I29"/>
  <c r="I30"/>
  <c r="G18"/>
  <c r="G19"/>
  <c r="G20"/>
  <c r="G21"/>
  <c r="G22"/>
  <c r="G23"/>
  <c r="G24"/>
  <c r="G25"/>
  <c r="G26"/>
  <c r="G27"/>
  <c r="G28"/>
  <c r="G29"/>
  <c r="G30"/>
  <c r="E17"/>
  <c r="AI17" s="1"/>
  <c r="AI38"/>
  <c r="AH38"/>
  <c r="AG38"/>
  <c r="AF38"/>
  <c r="AI37"/>
  <c r="AH37"/>
  <c r="AG37"/>
  <c r="AF37"/>
  <c r="AI36"/>
  <c r="AH36"/>
  <c r="AG36"/>
  <c r="AF36"/>
  <c r="AI35"/>
  <c r="AH35"/>
  <c r="AG35"/>
  <c r="AF35"/>
  <c r="AI34"/>
  <c r="AH34"/>
  <c r="AG34"/>
  <c r="AF34"/>
  <c r="AI32"/>
  <c r="AH32"/>
  <c r="AG32"/>
  <c r="AF32"/>
  <c r="AF30"/>
  <c r="E30"/>
  <c r="AI30" s="1"/>
  <c r="D30"/>
  <c r="AH30" s="1"/>
  <c r="C30"/>
  <c r="AG30" s="1"/>
  <c r="AF29"/>
  <c r="E29"/>
  <c r="AI29" s="1"/>
  <c r="D29"/>
  <c r="AH29" s="1"/>
  <c r="C29"/>
  <c r="AG29" s="1"/>
  <c r="AF28"/>
  <c r="E28"/>
  <c r="AI28" s="1"/>
  <c r="D28"/>
  <c r="AH28" s="1"/>
  <c r="C28"/>
  <c r="AG28" s="1"/>
  <c r="AF27"/>
  <c r="E27"/>
  <c r="AI27" s="1"/>
  <c r="D27"/>
  <c r="AH27" s="1"/>
  <c r="C27"/>
  <c r="AG27" s="1"/>
  <c r="AF26"/>
  <c r="E26"/>
  <c r="AI26" s="1"/>
  <c r="D26"/>
  <c r="AH26" s="1"/>
  <c r="C26"/>
  <c r="AG26" s="1"/>
  <c r="AF25"/>
  <c r="E25"/>
  <c r="AI25" s="1"/>
  <c r="D25"/>
  <c r="AH25" s="1"/>
  <c r="C25"/>
  <c r="AG25" s="1"/>
  <c r="AF24"/>
  <c r="E24"/>
  <c r="AI24" s="1"/>
  <c r="D24"/>
  <c r="AH24" s="1"/>
  <c r="C24"/>
  <c r="AG24" s="1"/>
  <c r="AF23"/>
  <c r="E23"/>
  <c r="AI23" s="1"/>
  <c r="D23"/>
  <c r="AH23" s="1"/>
  <c r="C23"/>
  <c r="AG23" s="1"/>
  <c r="AF22"/>
  <c r="E22"/>
  <c r="AI22" s="1"/>
  <c r="D22"/>
  <c r="AH22" s="1"/>
  <c r="C22"/>
  <c r="AG22" s="1"/>
  <c r="AF21"/>
  <c r="E21"/>
  <c r="AI21" s="1"/>
  <c r="D21"/>
  <c r="AH21" s="1"/>
  <c r="C21"/>
  <c r="AG21" s="1"/>
  <c r="AF20"/>
  <c r="E20"/>
  <c r="AI20" s="1"/>
  <c r="D20"/>
  <c r="AH20" s="1"/>
  <c r="C20"/>
  <c r="AG20" s="1"/>
  <c r="AF19"/>
  <c r="E19"/>
  <c r="AI19" s="1"/>
  <c r="D19"/>
  <c r="AH19" s="1"/>
  <c r="C19"/>
  <c r="AG19" s="1"/>
  <c r="AF18"/>
  <c r="E18"/>
  <c r="AI18" s="1"/>
  <c r="D18"/>
  <c r="AH18" s="1"/>
  <c r="C18"/>
  <c r="AG18" s="1"/>
  <c r="D17"/>
  <c r="C17"/>
  <c r="AG17" s="1"/>
  <c r="E16"/>
  <c r="AI16" s="1"/>
  <c r="D16"/>
  <c r="C16"/>
  <c r="AG16" s="1"/>
  <c r="AC17" i="7" l="1"/>
  <c r="AC17" i="8"/>
  <c r="AC17" i="9"/>
  <c r="AC17" i="6"/>
  <c r="AC16"/>
  <c r="G16"/>
  <c r="L16"/>
  <c r="Q16"/>
  <c r="AA16"/>
  <c r="AA17"/>
  <c r="I17"/>
  <c r="L17"/>
  <c r="Q17"/>
  <c r="V16"/>
  <c r="V17"/>
  <c r="G17"/>
  <c r="I16"/>
  <c r="N16"/>
  <c r="N17"/>
  <c r="S16"/>
  <c r="S17"/>
  <c r="X16"/>
  <c r="X17"/>
  <c r="AC16" i="10"/>
  <c r="G16"/>
  <c r="L16"/>
  <c r="Q16"/>
  <c r="V16"/>
  <c r="AA16"/>
  <c r="I17"/>
  <c r="N17"/>
  <c r="S17"/>
  <c r="X17"/>
  <c r="AC17"/>
  <c r="I16"/>
  <c r="N16"/>
  <c r="S16"/>
  <c r="X16"/>
  <c r="G17"/>
  <c r="L17"/>
  <c r="Q17"/>
  <c r="V17"/>
  <c r="AA17"/>
  <c r="I16" i="9"/>
  <c r="N16"/>
  <c r="S16"/>
  <c r="X16"/>
  <c r="AC16"/>
  <c r="AC33" s="1"/>
  <c r="AC39" s="1"/>
  <c r="G17"/>
  <c r="L17"/>
  <c r="Q17"/>
  <c r="V17"/>
  <c r="AA17"/>
  <c r="G16"/>
  <c r="L16"/>
  <c r="Q16"/>
  <c r="V16"/>
  <c r="AA16"/>
  <c r="I17"/>
  <c r="N17"/>
  <c r="S17"/>
  <c r="X17"/>
  <c r="I16" i="8"/>
  <c r="N16"/>
  <c r="S16"/>
  <c r="X16"/>
  <c r="AC16"/>
  <c r="AC33" s="1"/>
  <c r="AC39" s="1"/>
  <c r="G17"/>
  <c r="L17"/>
  <c r="Q17"/>
  <c r="V17"/>
  <c r="AA17"/>
  <c r="G16"/>
  <c r="L16"/>
  <c r="Q16"/>
  <c r="V16"/>
  <c r="AA16"/>
  <c r="I17"/>
  <c r="N17"/>
  <c r="S17"/>
  <c r="X17"/>
  <c r="I16" i="7"/>
  <c r="N16"/>
  <c r="S16"/>
  <c r="X16"/>
  <c r="AC16"/>
  <c r="AC33" s="1"/>
  <c r="AC39" s="1"/>
  <c r="G17"/>
  <c r="L17"/>
  <c r="Q17"/>
  <c r="V17"/>
  <c r="AA17"/>
  <c r="G16"/>
  <c r="L16"/>
  <c r="Q16"/>
  <c r="V16"/>
  <c r="AA16"/>
  <c r="I17"/>
  <c r="N17"/>
  <c r="S17"/>
  <c r="X17"/>
  <c r="I33" i="6"/>
  <c r="I39" s="1"/>
  <c r="X33"/>
  <c r="X39" s="1"/>
  <c r="AC33"/>
  <c r="AC39" s="1"/>
  <c r="Q33"/>
  <c r="Q39" s="1"/>
  <c r="AH17" i="7" l="1"/>
  <c r="V33"/>
  <c r="V39" s="1"/>
  <c r="L33"/>
  <c r="L39" s="1"/>
  <c r="AA33" i="8"/>
  <c r="AA39" s="1"/>
  <c r="AA40" s="1"/>
  <c r="Q33"/>
  <c r="Q39" s="1"/>
  <c r="V33" i="9"/>
  <c r="V39" s="1"/>
  <c r="L33"/>
  <c r="L39" s="1"/>
  <c r="S33" i="10"/>
  <c r="S39" s="1"/>
  <c r="I33"/>
  <c r="AC33"/>
  <c r="AC39" s="1"/>
  <c r="N33" i="6"/>
  <c r="N39" s="1"/>
  <c r="AH17" i="9"/>
  <c r="AH16" i="8"/>
  <c r="G33" i="6"/>
  <c r="G39" s="1"/>
  <c r="G40" s="1"/>
  <c r="AA33" i="7"/>
  <c r="AA39" s="1"/>
  <c r="Q33"/>
  <c r="Q39" s="1"/>
  <c r="AH17" i="8"/>
  <c r="V33"/>
  <c r="V39" s="1"/>
  <c r="V40" s="1"/>
  <c r="L33"/>
  <c r="L39" s="1"/>
  <c r="AA33" i="9"/>
  <c r="AA39" s="1"/>
  <c r="AA40" s="1"/>
  <c r="Q33"/>
  <c r="Q39" s="1"/>
  <c r="AH16"/>
  <c r="AH17" i="10"/>
  <c r="V33"/>
  <c r="V39" s="1"/>
  <c r="L33"/>
  <c r="L39" s="1"/>
  <c r="I39"/>
  <c r="G33"/>
  <c r="AF16"/>
  <c r="AF17"/>
  <c r="AH16"/>
  <c r="X33"/>
  <c r="X39" s="1"/>
  <c r="N33"/>
  <c r="N39" s="1"/>
  <c r="L40" s="1"/>
  <c r="AA33"/>
  <c r="AA39" s="1"/>
  <c r="Q33"/>
  <c r="Q39" s="1"/>
  <c r="Q40" s="1"/>
  <c r="G33" i="9"/>
  <c r="AF16"/>
  <c r="AF17"/>
  <c r="X33"/>
  <c r="X39" s="1"/>
  <c r="N33"/>
  <c r="N39" s="1"/>
  <c r="V40"/>
  <c r="L40"/>
  <c r="S33"/>
  <c r="S39" s="1"/>
  <c r="Q40" s="1"/>
  <c r="I33"/>
  <c r="G33" i="8"/>
  <c r="AF16"/>
  <c r="AF17"/>
  <c r="X33"/>
  <c r="X39" s="1"/>
  <c r="N33"/>
  <c r="N39" s="1"/>
  <c r="L40"/>
  <c r="S33"/>
  <c r="S39" s="1"/>
  <c r="Q40" s="1"/>
  <c r="I33"/>
  <c r="G33" i="7"/>
  <c r="AF16"/>
  <c r="S33"/>
  <c r="S39" s="1"/>
  <c r="I33"/>
  <c r="AA40"/>
  <c r="AF17"/>
  <c r="X33"/>
  <c r="X39" s="1"/>
  <c r="N33"/>
  <c r="N39" s="1"/>
  <c r="AH16"/>
  <c r="L40"/>
  <c r="S33" i="6"/>
  <c r="S39" s="1"/>
  <c r="Q40" s="1"/>
  <c r="AH17"/>
  <c r="AA33"/>
  <c r="AA39" s="1"/>
  <c r="AA40" s="1"/>
  <c r="L33"/>
  <c r="L39" s="1"/>
  <c r="L40" s="1"/>
  <c r="AF16"/>
  <c r="AF17"/>
  <c r="AH16"/>
  <c r="V33"/>
  <c r="V39" s="1"/>
  <c r="V40" s="1"/>
  <c r="V40" i="7" l="1"/>
  <c r="Q40"/>
  <c r="AA40" i="10"/>
  <c r="V40"/>
  <c r="G39"/>
  <c r="AF33"/>
  <c r="AH33"/>
  <c r="AH39"/>
  <c r="I39" i="9"/>
  <c r="AH39" s="1"/>
  <c r="AH33"/>
  <c r="G39"/>
  <c r="AF33"/>
  <c r="G39" i="8"/>
  <c r="AF33"/>
  <c r="I39"/>
  <c r="AH39" s="1"/>
  <c r="AH33"/>
  <c r="I39" i="7"/>
  <c r="AH39" s="1"/>
  <c r="AH33"/>
  <c r="G39"/>
  <c r="AF33"/>
  <c r="AH39" i="6"/>
  <c r="AH33"/>
  <c r="AF33"/>
  <c r="G40" i="10" l="1"/>
  <c r="AF40" s="1"/>
  <c r="AF39"/>
  <c r="G40" i="9"/>
  <c r="AF40" s="1"/>
  <c r="AF39"/>
  <c r="G40" i="8"/>
  <c r="AF40" s="1"/>
  <c r="AF39"/>
  <c r="G40" i="7"/>
  <c r="AF40" s="1"/>
  <c r="AF39"/>
  <c r="AF40" i="6"/>
  <c r="AF39"/>
</calcChain>
</file>

<file path=xl/sharedStrings.xml><?xml version="1.0" encoding="utf-8"?>
<sst xmlns="http://schemas.openxmlformats.org/spreadsheetml/2006/main" count="1753" uniqueCount="733">
  <si>
    <t>Наименование работ с указанием применяемых механизмов)</t>
  </si>
  <si>
    <t>Единица измерения</t>
  </si>
  <si>
    <t>№ ТНВ</t>
  </si>
  <si>
    <t>Норма времени на измеритель в чел/час</t>
  </si>
  <si>
    <t>Разряд работ по ТНВ</t>
  </si>
  <si>
    <t>прочие работы</t>
  </si>
  <si>
    <t xml:space="preserve">№ </t>
  </si>
  <si>
    <t>время проезда</t>
  </si>
  <si>
    <t>пропуск поездов</t>
  </si>
  <si>
    <t>Возобновление нумерации колец тоннеля</t>
  </si>
  <si>
    <t>10 знаков</t>
  </si>
  <si>
    <t>№ 22,3</t>
  </si>
  <si>
    <t xml:space="preserve">Восстановление перильного заполнения на мостах </t>
  </si>
  <si>
    <t>10 прутьев</t>
  </si>
  <si>
    <t>№ 12,7</t>
  </si>
  <si>
    <t>Время проезда</t>
  </si>
  <si>
    <t>1 чел/час</t>
  </si>
  <si>
    <t>Выправка перекоса и угона катков подвижных опорных частей (109,2м и более)</t>
  </si>
  <si>
    <t>1 пс</t>
  </si>
  <si>
    <t>№ 10,6</t>
  </si>
  <si>
    <t>Выправка перекоса и угона катков подвижных опорных частей (45-55м)</t>
  </si>
  <si>
    <t>Выправка перекоса и угона катков подвижных опорных частей (66-87,6м)</t>
  </si>
  <si>
    <t>Выправка перекоса и угона катков подвижных опорных частей (98,4м)</t>
  </si>
  <si>
    <t>Выправка перекоса и угона катков подвижных опорных частей (до 39,9м)</t>
  </si>
  <si>
    <t>Демонтаж контррельсов</t>
  </si>
  <si>
    <t>1 контррельс</t>
  </si>
  <si>
    <t>№ 17,6</t>
  </si>
  <si>
    <t>Демонтаж контруголков торцовым ключом</t>
  </si>
  <si>
    <t>1 контруголок</t>
  </si>
  <si>
    <t>№ 17,4</t>
  </si>
  <si>
    <t>Демонтаж контруголков шуруповертом</t>
  </si>
  <si>
    <t>Демонтаж противоугонных (охранных) брусьев при отвозке на однорельсовой тележке</t>
  </si>
  <si>
    <t xml:space="preserve">10 пог.м </t>
  </si>
  <si>
    <t>№ 17,10</t>
  </si>
  <si>
    <t>Демонтаж противоугонных (охранных) брусьев при относке</t>
  </si>
  <si>
    <t>Демонтаж противоугонных (охранных) уголков торцовым ключом</t>
  </si>
  <si>
    <t>1 уголок</t>
  </si>
  <si>
    <t>№ 17,2</t>
  </si>
  <si>
    <t>Демонтаж противоугонных (охранных) уголков шуруповертом</t>
  </si>
  <si>
    <t xml:space="preserve">Демонтаж рельсовых пакетов длиной 12,5 м </t>
  </si>
  <si>
    <t>1 парный пакет</t>
  </si>
  <si>
    <t>№ 1,4</t>
  </si>
  <si>
    <t xml:space="preserve">Демонтаж рельсовых пакетов длиной 4,5 м </t>
  </si>
  <si>
    <t>№ 1,3</t>
  </si>
  <si>
    <t>Заготовка и монтаж противоугонных (охранных) брусьев (в комплексе со сплошной сменой мостовых брусьев)</t>
  </si>
  <si>
    <t xml:space="preserve">1 пог.м </t>
  </si>
  <si>
    <t>№ 17,9</t>
  </si>
  <si>
    <t>Заготовка и монтаж противоугонных (охранных) брусьев (как отдельной)</t>
  </si>
  <si>
    <t>Заготовка мостовых брусьев</t>
  </si>
  <si>
    <t>1 брус</t>
  </si>
  <si>
    <t>№ 16,1</t>
  </si>
  <si>
    <t>Заделка в ж.б. и бетонных конструкциях отколов, раковин, пустот и востановление защитного слоя (площадь до 0,1кв.м, глубина более 100мм)</t>
  </si>
  <si>
    <t>1 место</t>
  </si>
  <si>
    <t>№ 12,5</t>
  </si>
  <si>
    <t>Заделка в ж.б. и бетонных конструкциях отколов, раковин, пустот и востановление защитного слоя (площадь до 0,1кв.м, глубина до 100мм)</t>
  </si>
  <si>
    <t>Заделка в ж.б. и бетонных конструкциях отколов, раковин, пустот и востановление защитного слоя (площадь до 0,2кв.м, глубина более 100мм)</t>
  </si>
  <si>
    <t>Заделка в ж.б. и бетонных конструкциях отколов, раковин, пустот и востановление защитного слоя (площадь до 0,2кв.м, глубина до 100мм)</t>
  </si>
  <si>
    <t>Заделка трещин в каменной, бетонной и бутовой кладке мостов и тоннелей раствором состава 1:1 или полимерцементным раствором</t>
  </si>
  <si>
    <t>1 м</t>
  </si>
  <si>
    <t>№ 14,4</t>
  </si>
  <si>
    <t>Заделка швов в ж.б. трубах</t>
  </si>
  <si>
    <t>1 пог.м</t>
  </si>
  <si>
    <t>№ 12,3</t>
  </si>
  <si>
    <t>Заделка швов между плитами БМП (вручную/битумная)</t>
  </si>
  <si>
    <t>10 швов</t>
  </si>
  <si>
    <t>№ 11,5</t>
  </si>
  <si>
    <t>Заделка швов между плитами БМП (вручную/тиоколовая)</t>
  </si>
  <si>
    <t>Заделка швов между плитами БМП (пескоструйный аппарат/битумная)</t>
  </si>
  <si>
    <t>Заделка швов между плитами БМП (пескоструйный аппарат/тиоколовая)</t>
  </si>
  <si>
    <t>Закрытие отверстий малых мостов и труб на зиму при площади отверстий 1-2м2</t>
  </si>
  <si>
    <t>1 сооружение</t>
  </si>
  <si>
    <t>№ 18,1</t>
  </si>
  <si>
    <t>Закрытие отверстий малых мостов и труб на зиму при площади отверстий 2-5м2</t>
  </si>
  <si>
    <t>Закрытие отверстий малых мостов и труб на зиму при площади отверстий до 1м2</t>
  </si>
  <si>
    <t>Замена  в металлических пролетных строениях отдельных дефектных заклепок с применением подмостей и люлек механизированным способом</t>
  </si>
  <si>
    <t>10 заклепок</t>
  </si>
  <si>
    <t>№ 10,12</t>
  </si>
  <si>
    <t>Замена  в металлических пролетных строениях отдельных дефектных заклепок с применением подмостей и люлек механизированным способом без применения подмостей и люлек вручную</t>
  </si>
  <si>
    <t xml:space="preserve">Замена  в металлических пролетных строениях отдельных дефектных заклепок с применением подмостей и люлек механизированным способом без применения подмостей и люлек механизированным способом </t>
  </si>
  <si>
    <t>Замена  в металлических пролетных строениях отдельных дефектных заклепок с применением подмостей и люлек механизированным способом с применением подмостей и люлек вручную</t>
  </si>
  <si>
    <t>Замена бетоном отдельных разрушенных камней обделки тоннеля при работах в арках</t>
  </si>
  <si>
    <t>1 куб.м</t>
  </si>
  <si>
    <t>№ 22,7</t>
  </si>
  <si>
    <t>Замена бетоном отдельных разрушенных камней обделки тоннеля при работе в стенах</t>
  </si>
  <si>
    <t xml:space="preserve">Замена в металлических пролетных строениях отдельных дефектных заклепок высокопрочными болтами без рассверливания отверстий на больший диаметр  без применения подмостей и люлек механизированным способом </t>
  </si>
  <si>
    <t>10 болтов</t>
  </si>
  <si>
    <t>№ 10,11</t>
  </si>
  <si>
    <t>Замена в металлических пролетных строениях отдельных дефектных заклепок высокопрочными болтами без рассверливания отверстий на больший диаметр без применения подмостей и люлек вручную</t>
  </si>
  <si>
    <t>Замена в металлических пролетных строениях отдельных дефектных заклепок высокопрочными болтами без рассверливания отверстий на больший диаметр с применением подмостей и люлек вручную</t>
  </si>
  <si>
    <t>Замена в металлических пролетных строениях отдельных дефектных заклепок высокопрочными болтами без рассверливания отверстий на больший диаметр с применением подмостей и люлек механизированным способом</t>
  </si>
  <si>
    <t>Замена высокопрочных шпилек крепления плит БМП к балкам</t>
  </si>
  <si>
    <t>10 шпилек</t>
  </si>
  <si>
    <t>№ 11,3</t>
  </si>
  <si>
    <t>Замена деревянных (шпальных ) водоотводных лотков на железобетонные рамной конструкции(отверстие лотка 0,55х0,75м).</t>
  </si>
  <si>
    <t>№ 5,11</t>
  </si>
  <si>
    <t>Замена деревянных (шпальных ) водоотводных лотков на железобетонные рамной конструкции(отверстие лотка 0,60х1,0м).</t>
  </si>
  <si>
    <t>Замена деревянных (шпальных ) водоотводных лотков на железобетонные рамной конструкции(отверстие лотка 0,70х1,50м).</t>
  </si>
  <si>
    <t>Замена деревянных (шпальных ) водоотводных лотков на железобетонные типа II(глубина лотка 1,50м)</t>
  </si>
  <si>
    <t>№ 5,12</t>
  </si>
  <si>
    <t>Замена деревянных ступеней пешеходных мостов</t>
  </si>
  <si>
    <t>1 ступень</t>
  </si>
  <si>
    <t>№ 13,4</t>
  </si>
  <si>
    <t>Замена деревянных шпал на специальные и челночные шпалы без снятия противоугонных (охранных) уголков 12,5 м</t>
  </si>
  <si>
    <t>шпальный ящик</t>
  </si>
  <si>
    <t>№17.12</t>
  </si>
  <si>
    <t>Замена дефектных высокопрочных болтов на новые на металлических мостах</t>
  </si>
  <si>
    <t>№ 10,15</t>
  </si>
  <si>
    <t>Замена лапчатых противоугонных (охранных) болтов</t>
  </si>
  <si>
    <t>№ 10,14</t>
  </si>
  <si>
    <t>Замена металлических листов между рельсами и контррельсами и противопожарного настила   на деревянных мостах.</t>
  </si>
  <si>
    <t>№ 15,4</t>
  </si>
  <si>
    <t>Замена металлических листов между рельсами и контррельсами на деревянных мостах.</t>
  </si>
  <si>
    <t>№ 15,3</t>
  </si>
  <si>
    <t>Замена негодных плит, перекрывающих водоотводные лотки в тоннеле.</t>
  </si>
  <si>
    <t>10 плит</t>
  </si>
  <si>
    <t>№ 22,1</t>
  </si>
  <si>
    <t>Замена негодных частей деревянных лестниц по откосам насыпи</t>
  </si>
  <si>
    <t>№ 8,7</t>
  </si>
  <si>
    <t>Замена отдельных камней облицовки при ремонте сводов</t>
  </si>
  <si>
    <t>1 кв.м</t>
  </si>
  <si>
    <t>№ 22,4</t>
  </si>
  <si>
    <t>Замена отдельных камней облицовки при ремонте стен</t>
  </si>
  <si>
    <t>Замена отдельных элементов деревянных мостов (схватки,распорные кресты, подкосы,укосины, подбалки,затяжки,подвески)</t>
  </si>
  <si>
    <t>№ 15,1</t>
  </si>
  <si>
    <t>Замена подферменных брусьев</t>
  </si>
  <si>
    <t>№ 14,9</t>
  </si>
  <si>
    <t>Замена прокладного слоя между плитами БМП и продольными балками вручную(количество шпилек по одной рельсовой нити и длина плит две,1,39пм)</t>
  </si>
  <si>
    <t>1 плита БМП</t>
  </si>
  <si>
    <t>№ 11,1</t>
  </si>
  <si>
    <t>Замена прокладного слоя между плитами БМП и продольными балками вручную(количество шпилек по одной рельсовой нити и длина плит две,1,49пм)</t>
  </si>
  <si>
    <t>Замена прокладного слоя между плитами БМП и продольными балками вручную(количество шпилек по одной рельсовой нити и длина плит три,1,89пм)</t>
  </si>
  <si>
    <t>Замена прокладного слоя между плитами БМП и продольными балками вручную(количество шпилек по одной рельсовой нити и длина плит три,1,99пм)</t>
  </si>
  <si>
    <t>Замена прокладного слоя между плитами БМП и продольными балками с применением пескоструйного аппарата(количество шпилек по одной рельсовой нити и длина плит две,1,39пм)</t>
  </si>
  <si>
    <t>Замена прокладного слоя между плитами БМП и продольными балками с применением пескоструйного аппарата(количество шпилек по одной рельсовой нити и длина плит две,1,49пм)</t>
  </si>
  <si>
    <t>Замена прокладного слоя между плитами БМП и продольными балками с применением пескоструйного аппарата(количество шпилек по одной рельсовой нити и длина плит три,1,89пм)</t>
  </si>
  <si>
    <t>Замена прокладного слоя между плитами БМП и продольными балками с применением пескоструйного аппарата(количество шпилек по одной рельсовой нити и длина плит три,1,99пм)</t>
  </si>
  <si>
    <t>Замена противопожарного настила на деревянных мостах</t>
  </si>
  <si>
    <t>№ 15,2</t>
  </si>
  <si>
    <t>Засверливание отверстий по концам трещин в элементах металлических пролетных строений без применения подмостей и люлек  вручную</t>
  </si>
  <si>
    <t>10 трещин</t>
  </si>
  <si>
    <t>№ 10,13</t>
  </si>
  <si>
    <t xml:space="preserve">Засверливание отверстий по концам трещин в элементах металлических пролетных строений без применения подмостей и люлек механизированным способом </t>
  </si>
  <si>
    <t>Засверливание отверстий по концам трещин в элементах металлических пролетных строений с применением подмостей и люлек вручную</t>
  </si>
  <si>
    <t xml:space="preserve">Засверливание отверстий по концам трещин в элементах металлических пролетных строений с применением подмостей и люлек механизированным способом </t>
  </si>
  <si>
    <t>Изготовление деревянных щитов для закрытия малых мостов и труб на зиму</t>
  </si>
  <si>
    <t>№ 18,6</t>
  </si>
  <si>
    <t>Изготовление и замена футляров</t>
  </si>
  <si>
    <t>№ 14,2</t>
  </si>
  <si>
    <t>Исправление резбы на болтах</t>
  </si>
  <si>
    <t>№ 10,17</t>
  </si>
  <si>
    <t>Копка канав и траншей в снегу (плотный снег)</t>
  </si>
  <si>
    <t>№ 19,1</t>
  </si>
  <si>
    <t>Копка канав и траншей в снегу (рыхлый снег)</t>
  </si>
  <si>
    <t>Механизированное скашивание травы с использованием кустореза в осушительных канавах на поверхности тоннеля</t>
  </si>
  <si>
    <t>100 кв. м</t>
  </si>
  <si>
    <t>№ 22,14</t>
  </si>
  <si>
    <t xml:space="preserve">Монтаж контррельсов </t>
  </si>
  <si>
    <t>№ 17,5</t>
  </si>
  <si>
    <t>Монтаж контррельсов с применением съемных портальных кранов</t>
  </si>
  <si>
    <t>№ 17,7</t>
  </si>
  <si>
    <t>Монтаж контруголков (торцевой ключ)</t>
  </si>
  <si>
    <t>№ 17,3</t>
  </si>
  <si>
    <t>Монтаж контруголков (шуруповерт)</t>
  </si>
  <si>
    <t>Монтаж противоугонного (охранного) уголка на специальных и челночных шпалах.</t>
  </si>
  <si>
    <t>1 челнок</t>
  </si>
  <si>
    <t>№ 17,15</t>
  </si>
  <si>
    <t>Монтаж противоугонных (охранных) уголков (торцевой ключ)</t>
  </si>
  <si>
    <t>№ 17,1</t>
  </si>
  <si>
    <t>Монтаж противоугонных (охранных) уголков (шуруповерт)</t>
  </si>
  <si>
    <t>Монтаж рельсовых пакетов длиной 12,5 м при типе рельсовых пакетов Р65</t>
  </si>
  <si>
    <t>№ 1,2</t>
  </si>
  <si>
    <t>Монтаж рельсовых пакетов длиной 4,5 м при типе рельсовых пакетов Р65</t>
  </si>
  <si>
    <t>№ 1,1</t>
  </si>
  <si>
    <t>Мощение конусов моста и откосов насыпи ж.б. плитами (0,33х0,33м)</t>
  </si>
  <si>
    <t>№ 6,4</t>
  </si>
  <si>
    <t>Мощение конусов моста и откосов насыпи ж.б. плитами (0,4х0,4м)</t>
  </si>
  <si>
    <t>Мощение конусов моста и откосов насыпи ж.б. плитами (0,5х0,5(0,6)м)</t>
  </si>
  <si>
    <t>Мощение конусов моста и откосов насыпи ж/б  плитами (высота конуса или насыпи до 5 м) (0,4х0,4м)</t>
  </si>
  <si>
    <t>№ 6,3</t>
  </si>
  <si>
    <t>Мощение конусов моста и откосов насыпи ж/б  плитами (высота конуса или насыпи до 5 м)(0,33х0,33м)</t>
  </si>
  <si>
    <t>Мощение конусов моста и откосов насыпи ж/б  плитами (высота конуса или насыпи до 5 м)(0,5х0,5(0,6)м)</t>
  </si>
  <si>
    <t>Мощение кюветов (нагорных канав) бетонными плитами(размер плит 0,33х0,33м).</t>
  </si>
  <si>
    <t>№ 6,1</t>
  </si>
  <si>
    <t>Мощение кюветов (нагорных канав) бетонными плитами(размер плит 0,5х0,5м).</t>
  </si>
  <si>
    <t>Мощение кюветов (нагорных канав) бетонными плитами(размер плит 0,7х0,5м).</t>
  </si>
  <si>
    <t>Наращивание бортиков ж.б. пролетных строений</t>
  </si>
  <si>
    <t>10 пог.м</t>
  </si>
  <si>
    <t>№ 12,10</t>
  </si>
  <si>
    <t>Наращивание кордонного камня оголовка трубы прямоугольного сечения блоками</t>
  </si>
  <si>
    <t xml:space="preserve">10 блоков </t>
  </si>
  <si>
    <t>№ 12,9</t>
  </si>
  <si>
    <t>Ограждение места производства работ</t>
  </si>
  <si>
    <t>Одиночная замена резиновых прокладок между контруголком и плитами БМП</t>
  </si>
  <si>
    <t>1 прокладка</t>
  </si>
  <si>
    <t>№ 11,4</t>
  </si>
  <si>
    <t>Одиночная смена мостовых брусьев (охранные приспособления - контррельсы и противоугонные (охранные) брусья, скрепление костыльное)прикрепление мостового и противоугонного брусьев одним болтом</t>
  </si>
  <si>
    <t>№ 16,2</t>
  </si>
  <si>
    <t>Одиночная смена мостовых брусьев (охранные приспособления - контррельсы и противоугонные (охранные) брусья, скрепление костыльное)прикрепление мостового и противоугонного брусьев раздельное</t>
  </si>
  <si>
    <t>Одиночная смена мостовых брусьев (охранные приспособления - контруголки и противоугонные (охранные) брусья, скрепление костыльное) одним болтом</t>
  </si>
  <si>
    <t>№ 16,4</t>
  </si>
  <si>
    <t>Одиночная смена мостовых брусьев (охранные приспособления - контруголки и противоугонные (охранные) брусья, скрепление костыльное)раздельное</t>
  </si>
  <si>
    <t>Одиночная смена мостовых брусьев (охранные приспособления - контруголки и противоугонные (охранные) брусья, скрепление раздельное, прикрепление мостового и  противоугонного (охранного) брусьев одним болтом)торцовым ключом</t>
  </si>
  <si>
    <t>№ 16,8</t>
  </si>
  <si>
    <t>Одиночная смена мостовых брусьев (охранные приспособления - контруголки и противоугонные (охранные) брусья, скрепление раздельное, прикрепление мостового и  противоугонного (охранного) брусьев одним болтом)шуруповертом</t>
  </si>
  <si>
    <t>Одиночная смена мостовых брусьев (охранные приспособления - контруголки и противоугонные (охранные) уголки, скрепление костыльное) прикрепление мостового и противоугонного брусьев раздельное</t>
  </si>
  <si>
    <t>№ 16,3</t>
  </si>
  <si>
    <t>Одиночная смена мостовых брусьев (охранные приспособления - контруголки и противоугонные (охранные) уголки, скрепление костыльное)прикрепление мостового и противоугонного брусьев одним болтом</t>
  </si>
  <si>
    <t>Одиночная смена мостовых брусьев (охранные приспособления - контруголки и противоугонные (охранные) уголки, скрепление раздельное, прикрепление мостового бруса и  противоугонного уголка одним болтом)торцовым ключом</t>
  </si>
  <si>
    <t>№ 16,6</t>
  </si>
  <si>
    <t>Одиночная смена мостовых брусьев (охранные приспособления - контруголки и противоугонные (охранные) уголки, скрепление раздельное, прикрепление мостового бруса и  противоугонного уголка одним болтом)шуруповертом</t>
  </si>
  <si>
    <t>Одиночная смена мостовых брусьев (прикрепление мостового бруса, противоугонного охранного уголка раздельное, торцевой ключ)</t>
  </si>
  <si>
    <t>№ 16,5</t>
  </si>
  <si>
    <t>Одиночная смена мостовых брусьев (прикрепление мостового бруса, противоугонного охранного уголка раздельное, шуроповерт)</t>
  </si>
  <si>
    <t>Одиночная смена мостовых брусьев (прикрепление мостового и противоугонного брусьев раздельное, торцевой ключ)</t>
  </si>
  <si>
    <t>№ 16,7</t>
  </si>
  <si>
    <t>Одиночная смена мостовых брусьев (прикрепление мостового и противоугонного брусьев раздельное, шуруповерт)</t>
  </si>
  <si>
    <t>Одиночное каменное мощение конусов мостов</t>
  </si>
  <si>
    <t>№ 6,6</t>
  </si>
  <si>
    <t>Одиночное каменное мощение кюветов (нагорных канав)</t>
  </si>
  <si>
    <t>№ 6,2</t>
  </si>
  <si>
    <t>Околка наледей в тоннеле</t>
  </si>
  <si>
    <t>№ 22,8</t>
  </si>
  <si>
    <t>Окраска заборов и столбиков (деревянных и железобетонных)вручную</t>
  </si>
  <si>
    <t>10 кв.м</t>
  </si>
  <si>
    <t>№ 12,11</t>
  </si>
  <si>
    <t>Окраска заборов и столбиков (деревянных и железобетонных)механизированным способом</t>
  </si>
  <si>
    <t>Окраска навигационных знаков (щитов) судоходной сигнализации</t>
  </si>
  <si>
    <t>№ 21,2</t>
  </si>
  <si>
    <t>Окраска отдельных мест метал пролетных строений (вручную)</t>
  </si>
  <si>
    <t>№ 10,4</t>
  </si>
  <si>
    <t>Окраска отдельных мест метал пролетных строений (механизированным способом)</t>
  </si>
  <si>
    <t>Окраска смотровых устройств и перил(вручную)</t>
  </si>
  <si>
    <t>1 тн</t>
  </si>
  <si>
    <t>№ 10,5</t>
  </si>
  <si>
    <t>Окраска смотровых устройств и перил(механизированным способом)</t>
  </si>
  <si>
    <t>№10,5</t>
  </si>
  <si>
    <t>Окраска элементов пролетного строения вручную (109,2-158,4м)</t>
  </si>
  <si>
    <t>№ 10,3</t>
  </si>
  <si>
    <t>Окраска элементов пролетного строения вручную (45-87,6м)</t>
  </si>
  <si>
    <t>Окраска элементов пролетного строения вручную (до 45м)</t>
  </si>
  <si>
    <t>Окраска элементов пролетного строения механизированным способом длина пролетного строения 109,2-158,4м  без применения подмостей и люлек</t>
  </si>
  <si>
    <t>№ 10,2</t>
  </si>
  <si>
    <t>Окраска элементов пролетного строения механизированным способом длина пролетного строения 109,2-158,4м с применения подмостей и люлек</t>
  </si>
  <si>
    <t>Окраска элементов пролетного строения механизированным способом длина пролетного строения 45-87,6м без применения подмостей и люлек</t>
  </si>
  <si>
    <t>Окраска элементов пролетного строения механизированным способом длина пролетного строения 45-87,6м с применения подмостей и люлек</t>
  </si>
  <si>
    <t>Окраска элементов пролетного строения механизированным способом длина пролетного строения до 45м без применения подмостей и люлек</t>
  </si>
  <si>
    <t>Окраска элементов пролетного строения механизированным способом длина пролетного строения до 45м с применениме подмостей и люлек</t>
  </si>
  <si>
    <t>Отбивка отслаивающегося слоя торкрета или бетона в обделке тоннеля при работе вручную в своде</t>
  </si>
  <si>
    <t>№ 22,6</t>
  </si>
  <si>
    <t>Отбивка отслаивающегося слоя торкрета или бетона в обделке тоннеля при работе вручную в стенах</t>
  </si>
  <si>
    <t>Отбивка отслаивающегося слоя торкрета или бетона в обделке тоннеля при работе отбойным молотком в своде</t>
  </si>
  <si>
    <t>Отбивка отслаивающегося слоя торкрета или бетона в обделке тоннеля при работе отбойным молотком в стенах</t>
  </si>
  <si>
    <t xml:space="preserve">Откидывание грунта </t>
  </si>
  <si>
    <t>№ 8,13</t>
  </si>
  <si>
    <t>Открытие отверстий малых мостов и труб при толщине снега более 1 м (1-2кв.м при очистке оголовков от снега)</t>
  </si>
  <si>
    <t>1 сооруж.</t>
  </si>
  <si>
    <t>№ 18,4</t>
  </si>
  <si>
    <t>Открытие отверстий малых мостов и труб при толщине снега более 1 м (1-2кв.м при очистке оголовков ото льда)</t>
  </si>
  <si>
    <t>Открытие отверстий малых мостов и труб при толщине снега более 1 м (2-5кв.м при очистке оголовков от снега)</t>
  </si>
  <si>
    <t>Открытие отверстий малых мостов и труб при толщине снега более 1 м (2-5кв.м при очистке оголовков ото льда)</t>
  </si>
  <si>
    <t>Открытие отверстий малых мостов и труб при толщине снега более 1 м (до 1кв.м при очистке оголовков от снега)</t>
  </si>
  <si>
    <t>Открытие отверстий малых мостов и труб при толщине снега более 1 м (до 1кв.м при очистке оголовков ото льда)</t>
  </si>
  <si>
    <t>Открытие отверстий малых мостов и труб при толщине снега до 0,5м (1-2кв.м)</t>
  </si>
  <si>
    <t>№ 18,2</t>
  </si>
  <si>
    <t>Открытие отверстий малых мостов и труб при толщине снега до 0,5м (2-5кв.м)</t>
  </si>
  <si>
    <t>Открытие отверстий малых мостов и труб при толщине снега до 0,5м (до 1кв.м)</t>
  </si>
  <si>
    <t>Открытие отверстий малых мостов и труб при толщине снега от 0,5м до 1м (1-2кв.м)</t>
  </si>
  <si>
    <t>№ 18,3</t>
  </si>
  <si>
    <t>Открытие отверстий малых мостов и труб при толщине снега от 0,5м до 1м (2-5кв.м)</t>
  </si>
  <si>
    <t>Открытие отверстий малых мостов и труб при толщине снега от 0,5м до 1м (до 1кв.м)</t>
  </si>
  <si>
    <t>Отсыпка контрбанкета скрепером</t>
  </si>
  <si>
    <t>10 куб.м</t>
  </si>
  <si>
    <t>№ 8,1</t>
  </si>
  <si>
    <t>Очистка  закрытых водоотводных  железобетонных лотков(толщина наносного слоя до 10см)</t>
  </si>
  <si>
    <t>№ 7,2</t>
  </si>
  <si>
    <t>Очистка  закрытых водоотводных  железобетонных лотков(толщина наносного слоя от 11 до 20см)</t>
  </si>
  <si>
    <t>Очистка  уравнительных приборов сжатым вохдухом</t>
  </si>
  <si>
    <t>1 уравнительный прибор</t>
  </si>
  <si>
    <t>№ 10,23</t>
  </si>
  <si>
    <t>Очистка бетонных  кюветов</t>
  </si>
  <si>
    <t>№ 7,5</t>
  </si>
  <si>
    <t>Очистка водоотводных железобетонных лотков</t>
  </si>
  <si>
    <t>№ 7,1</t>
  </si>
  <si>
    <t>Очистка водоотводных лотков в тоннеле (Суровые климатические условия)</t>
  </si>
  <si>
    <t>№ 22,9</t>
  </si>
  <si>
    <t>Очистка водоотводных лотков в тоннеле (Умеренные климатические условия)</t>
  </si>
  <si>
    <t>Очистка водоотводных отверстий в обделке  тоннеля от грязи и разрушенной породы</t>
  </si>
  <si>
    <t>1 отверстие</t>
  </si>
  <si>
    <t>№ 22,10</t>
  </si>
  <si>
    <t>Очистка заработанных  кюветов с выкидкой грунта на носилках</t>
  </si>
  <si>
    <t>№ 7,8</t>
  </si>
  <si>
    <t>Очистка заработанных  кюветов с выкидкой грунта на откос выемки</t>
  </si>
  <si>
    <t>№ 7,7</t>
  </si>
  <si>
    <t>Очистка и смазка уравнительных приборов</t>
  </si>
  <si>
    <t>1 комплект</t>
  </si>
  <si>
    <t>№ 10,22</t>
  </si>
  <si>
    <t>Очистка кюветов(глубина прочистки до 10см)</t>
  </si>
  <si>
    <t>№ 7,4</t>
  </si>
  <si>
    <t>Очистка кюветов(глубина прочистки от 10 до 15см)</t>
  </si>
  <si>
    <t xml:space="preserve">Очистка моста ( мостового полотна  проезжей части и нижних связей ) сжатым воздухом </t>
  </si>
  <si>
    <t>100 пог.м</t>
  </si>
  <si>
    <t>№ 10,26</t>
  </si>
  <si>
    <t>Очистка мостового полотна (грязь и мусор)</t>
  </si>
  <si>
    <t>10 м</t>
  </si>
  <si>
    <t>№ 10,24</t>
  </si>
  <si>
    <t>Очистка мостового полотна (снег)</t>
  </si>
  <si>
    <t>Очистка мостового полотна на БМП (грязь, мусор, мазут)</t>
  </si>
  <si>
    <t>№ 11,8</t>
  </si>
  <si>
    <t>Очистка мостового полотна на БМП (снег)</t>
  </si>
  <si>
    <t>Очистка мощеных  кюветов</t>
  </si>
  <si>
    <t>№ 7,6</t>
  </si>
  <si>
    <t>Очистка мощеных  кюветов от растительности</t>
  </si>
  <si>
    <t>№ 7,11</t>
  </si>
  <si>
    <t>Очистка мощеных нагорных канав</t>
  </si>
  <si>
    <t>№ 7,13</t>
  </si>
  <si>
    <t>Очистка нагорных канав</t>
  </si>
  <si>
    <t>№ 7,12</t>
  </si>
  <si>
    <t>Очистка настила и сходов пешеходных мостов (грязь и мусор)</t>
  </si>
  <si>
    <t>100 кв.м</t>
  </si>
  <si>
    <t>№ 13,7</t>
  </si>
  <si>
    <t>Очистка настила и сходов пешеходных мостов (лед)</t>
  </si>
  <si>
    <t>Очистка настила и сходов пешеходных мостов (плотный снег)</t>
  </si>
  <si>
    <t>Очистка настила и сходов пешеходных мостов (рыхлый снег)</t>
  </si>
  <si>
    <t>Очистка немощеных водоотводных канав на поверхности тоннеля с восстановлением профиля</t>
  </si>
  <si>
    <t>№ 22,11</t>
  </si>
  <si>
    <t>Очистка от наносов малых мостов и труб с выноской грунта носилками</t>
  </si>
  <si>
    <t>№ 7,15</t>
  </si>
  <si>
    <t>Очистка от наносов русл малых мостов и труб с отвозкой грунта тачками</t>
  </si>
  <si>
    <t>№ 7,16</t>
  </si>
  <si>
    <t>Очистка поверхностей над тоннелем от мелкой поросли и кустарника</t>
  </si>
  <si>
    <t>№ 22,12</t>
  </si>
  <si>
    <t>Очистка подферменных площадок</t>
  </si>
  <si>
    <t>№ 14,8</t>
  </si>
  <si>
    <t>Очистка пути в тоннеле с монолитным основанием от грязи и мусора</t>
  </si>
  <si>
    <t>№ 22,18</t>
  </si>
  <si>
    <t>Очистка русл малых мостов и труб от растительности</t>
  </si>
  <si>
    <t>№ 7,14</t>
  </si>
  <si>
    <t>Очистка челноков от снега</t>
  </si>
  <si>
    <t>1 мост (2 челнока)</t>
  </si>
  <si>
    <t>№ 11,9</t>
  </si>
  <si>
    <t>Очистка элементов моста ниже проезжей части</t>
  </si>
  <si>
    <t>№ 10,25</t>
  </si>
  <si>
    <t>Очистка элементов пролетного строения</t>
  </si>
  <si>
    <t>№ 10,1</t>
  </si>
  <si>
    <t>Очистка элементов пролетного строения (длина 109,2-158,4м) без применения подмостей и люлек</t>
  </si>
  <si>
    <t>Очистка элементов пролетного строения (длина 109,2-158,4м)с применением подмостей и люлек</t>
  </si>
  <si>
    <t>Очистка элементов пролетного строения (длина 45-87,6м) без применения подмостей и люлек</t>
  </si>
  <si>
    <t>Очистка элементов пролетного строения (длина 45-87,6м)с применением подмостей и люлек</t>
  </si>
  <si>
    <t>Очистка элементов пролетного строения (длина до 45м) без применения подмостей и люлек</t>
  </si>
  <si>
    <t>Очистка элементов пролетного строения (длина до 45м)с применением подмостей и люлек</t>
  </si>
  <si>
    <t>Очитска и натирка опорных частей графитом</t>
  </si>
  <si>
    <t>№ 14,7</t>
  </si>
  <si>
    <t>Перекидка грунта по вертикали</t>
  </si>
  <si>
    <t>№ 8,14</t>
  </si>
  <si>
    <t>Перестановка подвесных подмостей</t>
  </si>
  <si>
    <t>№ 23,2</t>
  </si>
  <si>
    <t>Периодическое натяжение высокопрочных шпилек крепления плит БМП к балкам</t>
  </si>
  <si>
    <t>№ 11,2</t>
  </si>
  <si>
    <t>Планировка поверхности грунта</t>
  </si>
  <si>
    <t>№ 8,8</t>
  </si>
  <si>
    <t>Побелка ниш и камер в тоннеле известью вручную</t>
  </si>
  <si>
    <t>№ 22,2</t>
  </si>
  <si>
    <t>Побелка ниш и камер в тоннеле известью механизированным способом</t>
  </si>
  <si>
    <t>Подвешивание люлек</t>
  </si>
  <si>
    <t>1 люлька</t>
  </si>
  <si>
    <t>№ 23,4</t>
  </si>
  <si>
    <t>Подготовка подферменных площадок (длина блока пролетного строения 12 м)</t>
  </si>
  <si>
    <t>№ 9,3</t>
  </si>
  <si>
    <t>Подготовка подферменных площадок (длина блока пролетного строения 6 м)</t>
  </si>
  <si>
    <t>Постановка накладок на элементах металлических пролетных строений на высокопрочные  болты (вручную без применения подмостей и люлек)</t>
  </si>
  <si>
    <t>1 накладка</t>
  </si>
  <si>
    <t>№ 10,9</t>
  </si>
  <si>
    <t>Постановка накладок на элементах металлических пролетных строений на высокопрочные  болты (вручную с применением подмостей и люлек)</t>
  </si>
  <si>
    <t>Постановка накладок на элементах металлических пролетных строений на высокопрочные  болты (механизированным способом без применения подмостей и люлек)</t>
  </si>
  <si>
    <t>Постановка накладок на элементах металлических пролетных строений на высокопрочные  болты (механизированным способом с применением подмостей и люлек)</t>
  </si>
  <si>
    <t>Постановка накладок на элементах металлических пролетных строений на заклепки (вручную)без применения подмостей и люлек</t>
  </si>
  <si>
    <t>№ 10,10</t>
  </si>
  <si>
    <t>Постановка накладок на элементах металлических пролетных строений на заклепки (вручную)с применением подмостей и люлек</t>
  </si>
  <si>
    <t>Постановка накладок на элементах металлических пролетных строений на заклепки (механизированным способом) без применения подмостей и люлек</t>
  </si>
  <si>
    <t>Постановка накладок на элементах металлических пролетных строений на заклепки (механизированным способом) с применением подмостей и люлек</t>
  </si>
  <si>
    <t>Приготовление бетона вручную</t>
  </si>
  <si>
    <t>№ 8,15</t>
  </si>
  <si>
    <t>Приготовление битумной мастики</t>
  </si>
  <si>
    <t>10 л</t>
  </si>
  <si>
    <t>№ 11,6</t>
  </si>
  <si>
    <t>Приготовление тиоколовой мастики</t>
  </si>
  <si>
    <t>15 кг  мастики</t>
  </si>
  <si>
    <t>№ 11,7</t>
  </si>
  <si>
    <t>Приготовление цементного раствора</t>
  </si>
  <si>
    <t>№ 8,17</t>
  </si>
  <si>
    <t>Промер русел  рек с лодок</t>
  </si>
  <si>
    <t>100 м</t>
  </si>
  <si>
    <t>№ 20,2</t>
  </si>
  <si>
    <t>Промер русел  рек с мостов</t>
  </si>
  <si>
    <t>10 промеров</t>
  </si>
  <si>
    <t>№ 20,3</t>
  </si>
  <si>
    <t>Промер русел рек  со льда(при толщине льда ,050-0,75м).</t>
  </si>
  <si>
    <t>№ 20,1</t>
  </si>
  <si>
    <t>Промер русел рек  со льда(при толщине льда 0,25-0,50м).</t>
  </si>
  <si>
    <t>Промер русел рек  со льда(при толщине льда 0,75-1,00м).</t>
  </si>
  <si>
    <t>Промер русел рек  со льда(при толщине льда до 0,25м).</t>
  </si>
  <si>
    <t>Пропуск поездов</t>
  </si>
  <si>
    <t>Прочие работы(погрузочно-выгрузочные работы)</t>
  </si>
  <si>
    <t>Прочистка водоотводных трубок ж.б. мостов</t>
  </si>
  <si>
    <t>1 трубка</t>
  </si>
  <si>
    <t>№ 12,2</t>
  </si>
  <si>
    <t>Разборка подвесных подмостей</t>
  </si>
  <si>
    <t>№ 23,3</t>
  </si>
  <si>
    <t>Расшивка швов ранее выложенной кладки</t>
  </si>
  <si>
    <t>№ 14,5</t>
  </si>
  <si>
    <t>Ремонт асфальтовых покрытий на автодорожных мостах (при площади ремонтирумого места 1-3м2)</t>
  </si>
  <si>
    <t>№ 13,2</t>
  </si>
  <si>
    <t>Ремонт асфальтовых покрытий на автодорожных мостах (при площади ремонтирумого места 3-10м2)</t>
  </si>
  <si>
    <t>Ремонт асфальтовых покрытий на автодорожных мостах (при площади ремонтирумого места до 1м2)</t>
  </si>
  <si>
    <t>Ремонт асфальтовых покрытий на пешеходных мостах и тротуарах железнодорожных мостах (при площади ремонтируемого места 1-3м2)</t>
  </si>
  <si>
    <t>№ 13,1</t>
  </si>
  <si>
    <t>Ремонт асфальтовых покрытий на пешеходных мостах и тротуарах железнодорожных мостах (при площади ремонтируемого места 3-10м2)</t>
  </si>
  <si>
    <t>Ремонт асфальтовых покрытий на пешеходных мостах и тротуарах железнодорожных мостах (при площади ремонтируемого места до 1м2)</t>
  </si>
  <si>
    <t>Ремонт бетонных лотков и укрепление русл труб и мостов малых отверстий</t>
  </si>
  <si>
    <t>№ 6,10</t>
  </si>
  <si>
    <t>Ремонт деревянного настила  автодорожных мостов</t>
  </si>
  <si>
    <t>№ 13,5</t>
  </si>
  <si>
    <t>Ремонт деревянного настила на металлических мостах (200х30)</t>
  </si>
  <si>
    <t>№ 10,20</t>
  </si>
  <si>
    <t>Ремонт деревянного настила на металлических мостах (200х50)</t>
  </si>
  <si>
    <t>Ремонт деревянного настила пешеходных мостов</t>
  </si>
  <si>
    <t>№ 13,6</t>
  </si>
  <si>
    <t>Ремонт ж.б. ступеней пешеходных мостов</t>
  </si>
  <si>
    <t>№ 13,3</t>
  </si>
  <si>
    <t>Ремонт каменного мощения конусов русл у мостов и труб (двойное мощение)</t>
  </si>
  <si>
    <t>№ 6,7</t>
  </si>
  <si>
    <t>Ремонт каменного мощения конусов русл у мостов и труб (одиночное мощение)</t>
  </si>
  <si>
    <t>Ремонт металлических перил с простым перильным заполнением (вручную)</t>
  </si>
  <si>
    <t>№ 12,6</t>
  </si>
  <si>
    <t>Ремонт металлических перил с простым перильным заполнением (электродрель)</t>
  </si>
  <si>
    <t>Ремонт мостовых брусьев</t>
  </si>
  <si>
    <t>10 брусьев</t>
  </si>
  <si>
    <t>№ 16,17</t>
  </si>
  <si>
    <t>Ремонт перильного заполнения на мостах</t>
  </si>
  <si>
    <t>№ 12,8</t>
  </si>
  <si>
    <t>Ремонт поврежденной бутовой кладки</t>
  </si>
  <si>
    <t>№ 14,6</t>
  </si>
  <si>
    <t>Ремонт поврежденной штукатурки мостов и труб</t>
  </si>
  <si>
    <t>№ 12,4</t>
  </si>
  <si>
    <t>Ремонт расшивки швов облицовки тоннеля при расшивке сводов</t>
  </si>
  <si>
    <t>№ 22,5</t>
  </si>
  <si>
    <t>Ремонт расшивки швов облицовки тоннеля при расшивке стен</t>
  </si>
  <si>
    <t>Ремонт сливов подферменных площадок опор мостов (заделка отколов раковин и пустот)</t>
  </si>
  <si>
    <t>№ 14,3</t>
  </si>
  <si>
    <t>Ремонт футляров подвижных опорных частей</t>
  </si>
  <si>
    <t>№ 14,1</t>
  </si>
  <si>
    <t>Ремонтдеревянных щитов для закрытия отверстий малых мостов и труб на зиму</t>
  </si>
  <si>
    <t>№ 18,5</t>
  </si>
  <si>
    <t>Рыхление грунта</t>
  </si>
  <si>
    <t>№ 8,11</t>
  </si>
  <si>
    <t>Скашивание травы в осушительных канавах на поверхности тоннеля (вручную)</t>
  </si>
  <si>
    <t>№ 22,13</t>
  </si>
  <si>
    <t>Смазка лапчатых и прочих болтов</t>
  </si>
  <si>
    <t>№ 10,16</t>
  </si>
  <si>
    <t>Смена деревянного настила на металлических мостах</t>
  </si>
  <si>
    <t>№ 10,19</t>
  </si>
  <si>
    <t>Смена дефектного  закладного болта при скреплении КБ в тоннеле с монолитным основанием</t>
  </si>
  <si>
    <t>1 деф. болт</t>
  </si>
  <si>
    <t>№ 22,16</t>
  </si>
  <si>
    <t>Смена закладного болта при скреплении КБ в тоннеле с монолитным основанием</t>
  </si>
  <si>
    <t>1  болт</t>
  </si>
  <si>
    <t>№ 22,15</t>
  </si>
  <si>
    <t>Смена резиновых (изолирующих) прокладок под подкладками с заменой закладных болтов при скреплении КБ  в тоннеле с монолитным основанием(с заменой дефектных закладных болтов).</t>
  </si>
  <si>
    <t>1 резиновая прокладка</t>
  </si>
  <si>
    <t>№ 22,17</t>
  </si>
  <si>
    <t>Смена резиновых (изолирующих) прокладок под подкладками с заменой закладных болтов при скреплении КБ  в тоннеле с монолитным основанием(с заменой недефектных закладных болтов).</t>
  </si>
  <si>
    <t>Смена резиновых (изолирующих) прокладок под подкладками с заменой закладных болтов при скреплении КБ  в тоннеле с монолитным основанием(с заменой одного недефектного и одного дефектного болтов).</t>
  </si>
  <si>
    <t>Снятие металлического пролетного строения стреловым краном на железнодорожном ходу машинистов(длина пролетного строения 12м)</t>
  </si>
  <si>
    <t>№ 9,2</t>
  </si>
  <si>
    <t>Снятие металлического пролетного строения стреловым краном на железнодорожном ходу машинистов(длина пролетного строения 6м)</t>
  </si>
  <si>
    <t>Снятие металлического пролетного строения стреловым краном на железнодорожном ходу ремонтников (длина пролетного строения 12м)</t>
  </si>
  <si>
    <t>Снятие металлического пролетного строения стреловым краном на железнодорожном ходу ремонтников (длина пролетного строения 6м)</t>
  </si>
  <si>
    <t>Сплошная смена мостовых брусьев без  снятия  рельсов (охранные приспособления- контруголки и противоугонные (охранные) брусья, скрепление раздельное, прикрепление мостового бруса и противоугонного (охранного) брусьев раздельное) шуруповертом</t>
  </si>
  <si>
    <t>№ 16,13</t>
  </si>
  <si>
    <t>Сплошная смена мостовых брусьев без  снятия  рельсов (охранные приспособления- контруголки и противоугонные (охранные) брусья, скрепление раздельное, прикрепление мостового бруса и противоугонного (охранного) брусьев раздельное)торцовым ключом</t>
  </si>
  <si>
    <t>№ 16,15</t>
  </si>
  <si>
    <t>Сплошная смена мостовых брусьев без  снятия  рельсов (охранные приспособления- контруголки и противоугонные (охранные) брусья, скрепление раздельное, прикрепление мостового бруса и противоугонного (охранного) брусьев раздельное)шуруповертом</t>
  </si>
  <si>
    <t>Сплошная смена мостовых брусьев без  снятия  рельсов (охранные приспособления- контруголки и противоугонные (охранные) брусья, скрепление раздельное, прикрепление мостового бруса и противоугонного (охранного)брусьев одним болтом)торцовым ключом</t>
  </si>
  <si>
    <t>№ 16,14</t>
  </si>
  <si>
    <t>№ 16,16</t>
  </si>
  <si>
    <t>Сплошная смена мостовых брусьев без  снятия  рельсов (охранные приспособления- контруголки и противоугонные (охранные) брусья, скрепление раздельное, прикрепление мостового бруса и противоугонного (охранного)брусьев одним болтом)шуруповертом</t>
  </si>
  <si>
    <t>Сплошная смена мостовых брусьев без  снятия  рельсов (охранные приспособления- контруголки и противоугонные (охранные) уголки, скрепление раздельное, прикрепление мостового бруса и противоугонного (охранного) уголка одним болтом) торцовым ключом</t>
  </si>
  <si>
    <t>№ 16,12</t>
  </si>
  <si>
    <t>Сплошная смена мостовых брусьев без  снятия  рельсов (охранные приспособления- контруголки и противоугонные (охранные) уголки, скрепление раздельное, прикрепление мостового бруса и противоугонного (охранного) уголка одним болтом)шуруповертом</t>
  </si>
  <si>
    <t>Сплошная смена мостовых брусьев без  снятия  рельсов (охранные приспособления- контруголки и противоугонные (охранные) уголки, скрепление раздельное, прикрепление мостового бруса и противоугонного (охранного) уголка раздельное) торцовым ключом</t>
  </si>
  <si>
    <t>№ 16,11</t>
  </si>
  <si>
    <t>Сплошная смена мостовых брусьев без  снятия  рельсов (охранные приспособления- контруголки и противоугонные (охранные) уголки, скрепление раздельное, прикрепление мостового бруса и противоугонного (охранного) уголка раздельное) шуруповертом</t>
  </si>
  <si>
    <t>Сплошная смена мостовых брусьев со снятием рельсов (торцевой ключ)</t>
  </si>
  <si>
    <t>№ 16,9</t>
  </si>
  <si>
    <t>Сплошная смена мостовых брусьев со снятием рельсов (шуруповерт)</t>
  </si>
  <si>
    <t>Сплошная смена мостовых брусьев со снятием рельсов при работе торцовым ключом</t>
  </si>
  <si>
    <t>№ 16,10</t>
  </si>
  <si>
    <t>Сплошная смена мостовых брусьев со снятием рельсов при работе шуруповертом</t>
  </si>
  <si>
    <t>Срезка и планировка обочин</t>
  </si>
  <si>
    <t>10 кв.м обочины</t>
  </si>
  <si>
    <t>№ 8,2</t>
  </si>
  <si>
    <t>Текущий ремонт противопожарного инвентаря на мостах</t>
  </si>
  <si>
    <t>1 стенд</t>
  </si>
  <si>
    <t>№ 10,18</t>
  </si>
  <si>
    <t>Техучеба</t>
  </si>
  <si>
    <t>Уборка грунта носилками(грунт IIIгруппы)</t>
  </si>
  <si>
    <t>№ 8,9</t>
  </si>
  <si>
    <t>Уборка грунта носилками(грунт IIгруппы)</t>
  </si>
  <si>
    <t>Уборка грунта носилками(грунт Iгруппы)</t>
  </si>
  <si>
    <t>Уборка грунта тачками(грунт IIIгруппы)</t>
  </si>
  <si>
    <t>№ 8,10</t>
  </si>
  <si>
    <t>Уборка грунта тачками(грунт IIгруппы)</t>
  </si>
  <si>
    <t>Уборка грунта тачками(грунт Iгруппы)</t>
  </si>
  <si>
    <t>Укладка бетона при укладке на горизонтальных плоскостях</t>
  </si>
  <si>
    <t>№ 8,16</t>
  </si>
  <si>
    <t>Укладка бетона при укладке на наклонных плоскостях</t>
  </si>
  <si>
    <t>Укрепление конусов монолитным бетоном</t>
  </si>
  <si>
    <t>№ 6,5</t>
  </si>
  <si>
    <t>Уплотнение грунта</t>
  </si>
  <si>
    <t>№ 8,12</t>
  </si>
  <si>
    <t>Устройство бетонной рисбермы</t>
  </si>
  <si>
    <t>№ 6,9</t>
  </si>
  <si>
    <t>Устройство бутобетонного оголовка дренажа или прорези.</t>
  </si>
  <si>
    <t>№ 2,7</t>
  </si>
  <si>
    <t>Устройство бутобетонной рисбермы</t>
  </si>
  <si>
    <t>№ 6,8</t>
  </si>
  <si>
    <t>Устройство монолитного бетонного оголовка дренажа или прорези</t>
  </si>
  <si>
    <t>№ 2,8</t>
  </si>
  <si>
    <t>Устройство оголовка дренажа или прорези из бутового камня ( кладка сухая)</t>
  </si>
  <si>
    <t>№ 2,6</t>
  </si>
  <si>
    <t>Устройство подвесных подмостей</t>
  </si>
  <si>
    <t>№ 23,1</t>
  </si>
  <si>
    <t>Устройство подкюветного и закюветного дренажей  глубиной 1,5 м  от дна кювета, шириной 1,0 м(тип дренажа закюветный)</t>
  </si>
  <si>
    <t>№ 2,4</t>
  </si>
  <si>
    <t>Устройство подкюветного и закюветного дренажей  глубиной 1,5 м  от дна кювета, шириной 1,0 м(тип дренажа подкюветный)</t>
  </si>
  <si>
    <t>Устройство подкюветного и закюветного дренажей  глубиной 3,0 м  от дна кювета, шириной 1,25 м(тип дренажа закюветный)</t>
  </si>
  <si>
    <t>№ 2,5</t>
  </si>
  <si>
    <t>Устройство подкюветного и закюветного дренажей  глубиной 3,0 м  от дна кювета, шириной 1,25 м(тип дренажа подкюветный)</t>
  </si>
  <si>
    <t>Устройство поперечных дренажных прорезей глубиной 1,0 м, шириной 1,0 м.</t>
  </si>
  <si>
    <t>№ 2,1</t>
  </si>
  <si>
    <t>Устройство поперечных дренажных прорезей глубиной 1,50 м, шириной 1,0 м.</t>
  </si>
  <si>
    <t xml:space="preserve">Устройство поперечных дренажных прорезей глубиной 3,0 и 4,50 м, шириной 1,25 м  и   глубиной 6,0 м, шириной 1,5 м(глубина прорези 3м). </t>
  </si>
  <si>
    <t>№ 2,2</t>
  </si>
  <si>
    <t>Устройство поперечных дренажных прорезей глубиной 3,0 и 4,50 м, шириной 1,25 м  и   глубиной 6,0 м, шириной 1,5 м(глубина прорези 4,5м).</t>
  </si>
  <si>
    <t>Устройство поперечных дренажных прорезей глубиной 3,0 и 4,50 м, шириной 1,25 м  и   глубиной 6,0 м, шириной 1,5 м(глубина прорези 6м).</t>
  </si>
  <si>
    <t>Устройство поперечных контрфорснодренажных прорезей глубиной  6,0 м, шириной 2,0 м.</t>
  </si>
  <si>
    <t>№ 2,3</t>
  </si>
  <si>
    <t>Устройство поперечных контрфорснодренажных прорезей глубиной 3,0  м, шириной 2,0 м.</t>
  </si>
  <si>
    <t>Устройство прорези шириной 0,5  м. вокруг мостовых опор(при толщине льда до 0,25-0,50м).</t>
  </si>
  <si>
    <t>№ 19,4</t>
  </si>
  <si>
    <t>Устройство прорези шириной 0,5  м. вокруг мостовых опор(при толщине льда до 0,25м).</t>
  </si>
  <si>
    <t>Устройство прорези шириной 0,5  м. вокруг мостовых опор(при толщине льда до 0,50-0,75м).</t>
  </si>
  <si>
    <t>Устройство прорези шириной 0,5  м. вокруг мостовых опор(при толщине льда до 0,75-1,0м).</t>
  </si>
  <si>
    <t>Устройство прорези шириной 0,5 м. на свободном ледяном поле(при толщине льда ,050-0,75м).</t>
  </si>
  <si>
    <t>№ 19,2</t>
  </si>
  <si>
    <t>Устройство прорези шириной 0,5 м. на свободном ледяном поле(при толщине льда 0,25-0,50м).</t>
  </si>
  <si>
    <t>Устройство прорези шириной 0,5 м. на свободном ледяном поле(при толщине льда 0,75-1,00м).</t>
  </si>
  <si>
    <t>Устройство прорези шириной 0,5 м. на свободном ледяном поле(при толщине льда до 0,25м).</t>
  </si>
  <si>
    <t>Устройство прорези шириной 1  м. вокруг мостовых опор(при толщине льда ,050-0,75м).</t>
  </si>
  <si>
    <t>№ 19,5</t>
  </si>
  <si>
    <t>Устройство прорези шириной 1  м. вокруг мостовых опор(при толщине льда 0,25-0,50м).</t>
  </si>
  <si>
    <t>Устройство прорези шириной 1  м. вокруг мостовых опор(при толщине льда 0,75-1,00м).</t>
  </si>
  <si>
    <t>Устройство прорези шириной 1  м. вокруг мостовых опор(при толщине льда до 0,25м).</t>
  </si>
  <si>
    <t>Устроиство прорези шириной 1м на свободном ледяном поле (толщина льда 0,25-0,5м)</t>
  </si>
  <si>
    <t>№ 19,3</t>
  </si>
  <si>
    <t>Устроиство прорези шириной 1м на свободном ледяном поле (толщина льда 0,5-0,75м)</t>
  </si>
  <si>
    <t>Устроиство прорези шириной 1м на свободном ледяном поле (толщина льда 0,75-1м)</t>
  </si>
  <si>
    <t>Устроиство прорези шириной 1м на свободном ледяном поле (толщина льда до 0,25м)</t>
  </si>
  <si>
    <t>Устройство раздельных тротуаров (доски)</t>
  </si>
  <si>
    <t>10 пог.м.тротуара</t>
  </si>
  <si>
    <t>№ 10,7</t>
  </si>
  <si>
    <t>Устройство раздельных тротуаров (ж.б. плиты)</t>
  </si>
  <si>
    <t>Устройство раздельных тротуаров (коробчатые ж.б. плиты)</t>
  </si>
  <si>
    <t>Устройство сборного  ж/б  смотрового колодца  закюветного дренажа с применением крана ( основание колодца из железобетонных плит)при глубине колодца 1,5м</t>
  </si>
  <si>
    <t>1 колодец</t>
  </si>
  <si>
    <t>№ 3,6</t>
  </si>
  <si>
    <t>Устройство сборного  ж/б  смотрового колодца  закюветного дренажа с применением крана ( основание колодца из железобетонных плит)при глубине колодца 3,0м</t>
  </si>
  <si>
    <t>Устройство сборного  ж/б  смотрового колодца  закюветного дренажа с применением крана ( основание колодца из монолитного бетона)при глубине колодца 1,5м</t>
  </si>
  <si>
    <t>№ 3,8</t>
  </si>
  <si>
    <t>Устройство сборного  ж/б  смотрового колодца  закюветного дренажа с применением крана ( основание колодца из монолитного бетона)при глубине колодца 3,0м</t>
  </si>
  <si>
    <t>Устройство сборного  ж/б  смотрового колодца  закюветного дренажа с применением тали ( основание колодца из железобетонных плит)при глубине колодца 1,5м</t>
  </si>
  <si>
    <t>№ 3,5</t>
  </si>
  <si>
    <t>Устройство сборного  ж/б  смотрового колодца  закюветного дренажа с применением тали ( основание колодца из железобетонных плит)при глубине колодца 3,0м</t>
  </si>
  <si>
    <t>Устройство сборного  ж/б  смотрового колодца  закюветного дренажа с применением тали ( основание колодца из монолитного бетона)при глубине колодца 1,5м</t>
  </si>
  <si>
    <t>№ 3,7</t>
  </si>
  <si>
    <t>Устройство сборного  ж/б  смотрового колодца  закюветного дренажа с применением тали ( основание колодца из монолитного бетона)при глубине колодца 3,0м</t>
  </si>
  <si>
    <t>Устройство сборного  ж/б  смотрового колодца  подкюветного дренажа (с применением крана) с выносом лаза на откос выемки ( основание колодца из железобетонных плит) при глубине колодца 1,5м</t>
  </si>
  <si>
    <t>№ 3,2</t>
  </si>
  <si>
    <t>Устройство сборного  ж/б  смотрового колодца  подкюветного дренажа (с применением крана) с выносом лаза на откос выемки ( основание колодца из железобетонных плит)при глубине колодца 3 м</t>
  </si>
  <si>
    <t>Устройство сборного  ж/б  смотрового колодца  подкюветного дренажа (с применением крана)с выносом лаза на откос выемки ( основание колодца из монолитного бетона )при глубине колодца 1,5м</t>
  </si>
  <si>
    <t>№ 3,4</t>
  </si>
  <si>
    <t>Устройство сборного  ж/б  смотрового колодца  подкюветного дренажа (с применением крана)с выносом лаза на откос выемки ( основание колодца из монолитного бетона )при глубине колодца 3,0м</t>
  </si>
  <si>
    <t>Устройство сборного  ж/б  смотрового колодца  подкюветного дренажа (с применением тали ) с выносом лаза на откос выемки ( основание колодца из железобетонных плит) при глубине колодца 1,5м</t>
  </si>
  <si>
    <t>№ 3,1</t>
  </si>
  <si>
    <t>Устройство сборного  ж/б  смотрового колодца  подкюветного дренажа (с применением тали ) с выносом лаза на откос выемки ( основание колодца из железобетонных плит)при глубине колодца 3м</t>
  </si>
  <si>
    <t>Устройство сборного  ж/б  смотрового колодца  подкюветного дренажа (с применением тали ) с выносом лаза на откос выемки ( основание колодца из монолитного бетона )при глубине колодца 1,5м</t>
  </si>
  <si>
    <t>№ 3,3</t>
  </si>
  <si>
    <t>Устройство сборного  ж/б  смотрового колодца  подкюветного дренажа (с применением тали ) с выносом лаза на откос выемки ( основание колодца из монолитного бетона )при глубине колодца 3,0м</t>
  </si>
  <si>
    <t>Устройство сборного  ж/б водоприемного и смотрового колодца ливневой канализации с применением крана ( основание колодца из железобетонных плит)при глубине колодца 3м.</t>
  </si>
  <si>
    <t>№ 4,4</t>
  </si>
  <si>
    <t>Устройство сборного  ж/б водоприемного и смотрового колодца ливневой канализации с применением крана ( основание колодца из монолитного бетона)при глубине колодца 3м.</t>
  </si>
  <si>
    <t>№ 4,6</t>
  </si>
  <si>
    <t>Устройство сборного  ж/б водоприемного и смотрового колодца ливневой канализации с применением тали ( основание колодца из железобетонных плит) глубина колодца 3,0м</t>
  </si>
  <si>
    <t>№ 4,3</t>
  </si>
  <si>
    <t>Устройство сборного  ж/б водоприемного и смотрового колодца ливневой канализации с применением тали ( основание колодца из монолитного бетона)при глубине колодца 3м.</t>
  </si>
  <si>
    <t>№ 4,5</t>
  </si>
  <si>
    <t xml:space="preserve">Устройство сборных ж/б водоотводных лотков рамной конструкции отверстием  0,80х2,0м  по  кювету. </t>
  </si>
  <si>
    <t>№ 5,2</t>
  </si>
  <si>
    <t xml:space="preserve">Устройство сборных ж/б водоотводных лотков рамной конструкции отверстием 0,55 х0,75 м в местах, где нет кювета. </t>
  </si>
  <si>
    <t>№ 5,3</t>
  </si>
  <si>
    <t>Устройство сборных ж/б водоотводных лотков рамной конструкции отверстием 0,55 х0,75 м м по  кювету.</t>
  </si>
  <si>
    <t>№ 5,1</t>
  </si>
  <si>
    <t xml:space="preserve">Устройство сборных ж/б водоотводных лотков рамной конструкции отверстием 0,60х1,0м в местах, где нет кювета. </t>
  </si>
  <si>
    <t>Устройство сборных ж/б водоотводных лотков рамной конструкции отверстием 0,60х1,0м по  кювету.</t>
  </si>
  <si>
    <t xml:space="preserve">Устройство сборных ж/б водоотводных лотков рамной конструкции отверстием 0,70 х1,50 м    по  кювету. </t>
  </si>
  <si>
    <t xml:space="preserve">Устройство сборных ж/б водоотводных лотков рамной конструкции отверстием 0,70 х1,50 м в местах, где нет кювета. </t>
  </si>
  <si>
    <t>№ 5,4</t>
  </si>
  <si>
    <t xml:space="preserve">Устройство сборных ж/б водоотводных лотков рамной конструкции отверстием 0,80х2,0м в местах, где нет кювета. </t>
  </si>
  <si>
    <t>Устройство сборных ж/б водоотводных лотков типа  I  ( балласт щебеночный) при глубине лотка 0,35м</t>
  </si>
  <si>
    <t>№ 5,5</t>
  </si>
  <si>
    <t>Устройство сборных ж/б водоотводных лотков типа  I  ( балласт щебеночный) при глубине лотка 0,5м</t>
  </si>
  <si>
    <t>Устройство сборных ж/б водоотводных лотков типа  I  ( балласт щебеночный) при глубине лотка 0,7м</t>
  </si>
  <si>
    <t>Устройство сборных ж/б водоотводных лотков типа  I ( балласт гравийный)при глубине лотка 0,35м</t>
  </si>
  <si>
    <t>№ 5,6</t>
  </si>
  <si>
    <t>Устройство сборных ж/б водоотводных лотков типа  I ( балласт гравийный)при глубине лотка 0,50м</t>
  </si>
  <si>
    <t>Устройство сборных ж/б водоотводных лотков типа  I ( балласт гравийный)при глубине лотка 0,70м</t>
  </si>
  <si>
    <t>Устройство сборных ж/б водоотводных лотков типа  II  ( балласт щебеночный) при глубине лотка 0,75м</t>
  </si>
  <si>
    <t>№ 5,7</t>
  </si>
  <si>
    <t>Устройство сборных ж/б водоотводных лотков типа  II  ( балласт щебеночный) при глубине лотка 1,5м</t>
  </si>
  <si>
    <t>Устройство сборных ж/б водоотводных лотков типа  II  ( балласт щебеночный)при глубине лотка 1,25м</t>
  </si>
  <si>
    <t>Устройство сборных ж/б водоотводных лотков типа  II  в местах проезда автотранспорта( балласт щебеночный) при глубине лотка 1,25м</t>
  </si>
  <si>
    <t>№ 5,9</t>
  </si>
  <si>
    <t>Устройство сборных ж/б водоотводных лотков типа  II  в местах проезда автотранспорта( балласт щебеночный) при глубине лотка 1,5м</t>
  </si>
  <si>
    <t>Устройство сборных ж/б водоотводных лотков типа  II  в местах проезда автотранспорта( балласт щебеночный)при глубине лотка 0,75м</t>
  </si>
  <si>
    <t>Устройство сборных ж/б водоотводных лотков типа  II ( балласт гравийный) при глубине лотка 0,75м</t>
  </si>
  <si>
    <t>№ 5,8</t>
  </si>
  <si>
    <t>Устройство сборных ж/б водоотводных лотков типа  II ( балласт гравийный) при глубине лотка 1,5м</t>
  </si>
  <si>
    <t>Устройство сборных ж/б водоотводных лотков типа  II ( балласт гравийный)при глубине лотка 1,25м</t>
  </si>
  <si>
    <t>Устройство сборных ж/б водоотводных лотков типа  II в местах проезда автотранспорта( балласт гравийный) глубина лотка 1,5м</t>
  </si>
  <si>
    <t>№ 5,10</t>
  </si>
  <si>
    <t>Устройство скосов контррельсов  в челноке</t>
  </si>
  <si>
    <t>1 мост (два челнока)</t>
  </si>
  <si>
    <t>№ 12,1</t>
  </si>
  <si>
    <t>Устройство транзитной части ливневой канализации глубиной  до  2,5 м.</t>
  </si>
  <si>
    <t>№ 4,1</t>
  </si>
  <si>
    <t>Устройство транзитной части ливневой канализации глубиной более 2,5 м.</t>
  </si>
  <si>
    <t>№ 4,2</t>
  </si>
  <si>
    <t>Частичная замена противоугонных (охранных) брусьев прикрепление мостового и противоугонного брусьев одним болтом</t>
  </si>
  <si>
    <t>№ 17,11</t>
  </si>
  <si>
    <t>3. планирование работ осуществлять с учетом потерь на ограждение места работ, пропуск поездов и т.д. с учетом проведенного анализа за предыдущий квартал</t>
  </si>
  <si>
    <t>2. работа в выходные дни оформляется на отдельных листах аналогичной формы</t>
  </si>
  <si>
    <t>Проверил:</t>
  </si>
  <si>
    <r>
      <t xml:space="preserve">1. не выполненные объемы и объемы, выполненные менее утвержденного плана, выделять </t>
    </r>
    <r>
      <rPr>
        <i/>
        <sz val="16"/>
        <color indexed="10"/>
        <rFont val="Times New Roman"/>
        <family val="1"/>
        <charset val="204"/>
      </rPr>
      <t xml:space="preserve">красным </t>
    </r>
    <r>
      <rPr>
        <i/>
        <sz val="16"/>
        <color indexed="8"/>
        <rFont val="Times New Roman"/>
        <family val="1"/>
        <charset val="204"/>
      </rPr>
      <t xml:space="preserve">цветом и планировать их выполнение на следущие дни или период </t>
    </r>
  </si>
  <si>
    <r>
      <rPr>
        <i/>
        <sz val="16"/>
        <color indexed="10"/>
        <rFont val="Times New Roman"/>
        <family val="1"/>
        <charset val="204"/>
      </rPr>
      <t xml:space="preserve">Примечание: </t>
    </r>
    <r>
      <rPr>
        <b/>
        <i/>
        <sz val="16"/>
        <color indexed="8"/>
        <rFont val="Times New Roman"/>
        <family val="1"/>
        <charset val="204"/>
      </rPr>
      <t/>
    </r>
  </si>
  <si>
    <t>Составил:</t>
  </si>
  <si>
    <t>Разница (между трудозатратами)</t>
  </si>
  <si>
    <t>Замещения</t>
  </si>
  <si>
    <t>Осмотр пути</t>
  </si>
  <si>
    <t>Проход/доставка к месту работ</t>
  </si>
  <si>
    <t>Пропуск поезда</t>
  </si>
  <si>
    <t>Ограждение</t>
  </si>
  <si>
    <t>29</t>
  </si>
  <si>
    <t>28</t>
  </si>
  <si>
    <t>27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</si>
  <si>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</si>
  <si>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</si>
  <si>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</si>
  <si>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</si>
  <si>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</si>
  <si>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</si>
  <si>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</si>
  <si>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</si>
  <si>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</si>
  <si>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</si>
  <si>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</si>
  <si>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</si>
  <si>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</si>
  <si>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</si>
  <si>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</si>
  <si>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</si>
  <si>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</si>
  <si>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</si>
  <si>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</si>
  <si>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</si>
  <si>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</si>
  <si>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</si>
  <si>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</si>
  <si>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</si>
  <si>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</si>
  <si>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1</t>
  </si>
  <si>
    <t>объем</t>
  </si>
  <si>
    <t>факт.затраты на выполненный объем</t>
  </si>
  <si>
    <t>Норма времени на объем</t>
  </si>
  <si>
    <t>факт</t>
  </si>
  <si>
    <t>план</t>
  </si>
  <si>
    <t>место производства работ</t>
  </si>
  <si>
    <t>Пятница</t>
  </si>
  <si>
    <t>Четверг</t>
  </si>
  <si>
    <t>Среда</t>
  </si>
  <si>
    <t>Вторник</t>
  </si>
  <si>
    <t>Понедельник</t>
  </si>
  <si>
    <t>№ по ТНК</t>
  </si>
  <si>
    <t>Норма времени на единицу измер.</t>
  </si>
  <si>
    <t>Вид работ</t>
  </si>
  <si>
    <t>№ п/п</t>
  </si>
  <si>
    <t>"____"____________201___ год</t>
  </si>
  <si>
    <t>"____"____________201 _____ год</t>
  </si>
  <si>
    <t>сооружений по текущему содержанию</t>
  </si>
  <si>
    <t>Начальник дистанции инженерных сооружений</t>
  </si>
  <si>
    <t>Заместитель начальника  дистанции инженерных</t>
  </si>
  <si>
    <t>УТВЕРЖДАЮ:</t>
  </si>
  <si>
    <t>Согласовано:</t>
  </si>
  <si>
    <t>к Методике планирования и учета выполнения работ в дистанции инженерных соружений</t>
  </si>
  <si>
    <t>Приложение № 2 (формат А-3)</t>
  </si>
  <si>
    <t>Срок хранения в дистанции 3 года</t>
  </si>
  <si>
    <t>Итого за неделю</t>
  </si>
  <si>
    <t>Трудозатраты</t>
  </si>
  <si>
    <t xml:space="preserve">Работы по текущему </t>
  </si>
  <si>
    <t>Инженер по организации нормированию труда_______________Дедунова Е.А.</t>
  </si>
  <si>
    <t>Начальник производственно-технического отдела__________________Попов А.В.</t>
  </si>
  <si>
    <t>30</t>
  </si>
  <si>
    <t>31</t>
  </si>
  <si>
    <t>32</t>
  </si>
  <si>
    <t>33</t>
  </si>
  <si>
    <t>34</t>
  </si>
  <si>
    <t>________________ Прокофьев В.Н.</t>
  </si>
  <si>
    <t xml:space="preserve"> ______________________Бурханов А.Ф.</t>
  </si>
  <si>
    <t>Начальник производственного участка   ____________________________Чуриков А.Н.</t>
  </si>
  <si>
    <t>План работы  линейного участка ст Тюльпан с  "1" декабря 2017 по "1"декабря 2017</t>
  </si>
  <si>
    <t>127пк7</t>
  </si>
  <si>
    <t>2002км ПК5</t>
  </si>
  <si>
    <t>198км ПК8</t>
  </si>
  <si>
    <t>127км ПК7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</si>
</sst>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4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family val="2"/>
      <charset val="204"/>
    </font>
    <font>
      <sz val="12"/>
      <name val="Arial Cyr"/>
      <charset val="204"/>
    </font>
    <font>
      <i/>
      <sz val="12"/>
      <name val="Arial Cyr"/>
      <charset val="204"/>
    </font>
    <font>
      <sz val="12"/>
      <color indexed="8"/>
      <name val="Calibri"/>
      <family val="2"/>
      <charset val="204"/>
    </font>
    <font>
      <sz val="11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6"/>
      <color indexed="8"/>
      <name val="Times New Roman"/>
      <family val="1"/>
      <charset val="204"/>
    </font>
    <font>
      <i/>
      <sz val="16"/>
      <color indexed="10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95">
    <xf numFmtId="0" fontId="0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</cellStyleXfs>
  <cellXfs count="128">
    <xf numFmtId="0" fontId="0" fillId="0" borderId="0" xfId="0"/>
    <xf numFmtId="0" fontId="3" fillId="2" borderId="0" xfId="0" applyFont="1" applyFill="1"/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/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2" fontId="5" fillId="3" borderId="5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2" fontId="5" fillId="2" borderId="6" xfId="0" applyNumberFormat="1" applyFont="1" applyFill="1" applyBorder="1" applyAlignment="1">
      <alignment horizontal="center" vertical="center" wrapText="1"/>
    </xf>
    <xf numFmtId="2" fontId="5" fillId="2" borderId="6" xfId="0" applyNumberFormat="1" applyFont="1" applyFill="1" applyBorder="1" applyAlignment="1">
      <alignment horizontal="center" vertical="center"/>
    </xf>
    <xf numFmtId="2" fontId="5" fillId="3" borderId="6" xfId="0" applyNumberFormat="1" applyFont="1" applyFill="1" applyBorder="1" applyAlignment="1">
      <alignment horizontal="center" vertical="center"/>
    </xf>
    <xf numFmtId="0" fontId="1" fillId="0" borderId="0" xfId="194" applyFill="1"/>
    <xf numFmtId="0" fontId="8" fillId="0" borderId="0" xfId="194" applyNumberFormat="1" applyFont="1" applyFill="1" applyBorder="1" applyAlignment="1" applyProtection="1"/>
    <xf numFmtId="0" fontId="9" fillId="0" borderId="0" xfId="194" applyFont="1" applyFill="1"/>
    <xf numFmtId="0" fontId="9" fillId="0" borderId="0" xfId="194" applyNumberFormat="1" applyFont="1" applyFill="1" applyBorder="1" applyAlignment="1" applyProtection="1"/>
    <xf numFmtId="0" fontId="10" fillId="0" borderId="0" xfId="194" applyNumberFormat="1" applyFont="1" applyFill="1" applyBorder="1" applyAlignment="1" applyProtection="1">
      <alignment horizontal="left"/>
    </xf>
    <xf numFmtId="0" fontId="11" fillId="0" borderId="0" xfId="194" applyNumberFormat="1" applyFont="1" applyFill="1" applyBorder="1" applyAlignment="1" applyProtection="1"/>
    <xf numFmtId="0" fontId="11" fillId="0" borderId="6" xfId="194" applyNumberFormat="1" applyFont="1" applyFill="1" applyBorder="1" applyAlignment="1" applyProtection="1">
      <alignment horizontal="left" vertical="center" wrapText="1"/>
    </xf>
    <xf numFmtId="49" fontId="16" fillId="0" borderId="0" xfId="194" applyNumberFormat="1" applyFont="1" applyFill="1" applyAlignment="1"/>
    <xf numFmtId="49" fontId="17" fillId="0" borderId="6" xfId="194" applyNumberFormat="1" applyFont="1" applyFill="1" applyBorder="1" applyAlignment="1" applyProtection="1">
      <alignment horizontal="center" vertical="center"/>
    </xf>
    <xf numFmtId="49" fontId="18" fillId="0" borderId="6" xfId="194" applyNumberFormat="1" applyFont="1" applyFill="1" applyBorder="1" applyAlignment="1" applyProtection="1">
      <alignment horizontal="center" vertical="center" wrapText="1"/>
    </xf>
    <xf numFmtId="49" fontId="18" fillId="0" borderId="6" xfId="194" applyNumberFormat="1" applyFont="1" applyFill="1" applyBorder="1" applyAlignment="1">
      <alignment horizontal="center" vertical="center" wrapText="1"/>
    </xf>
    <xf numFmtId="0" fontId="11" fillId="0" borderId="0" xfId="194" applyFont="1" applyFill="1"/>
    <xf numFmtId="0" fontId="20" fillId="0" borderId="0" xfId="194" applyNumberFormat="1" applyFont="1" applyFill="1" applyBorder="1" applyAlignment="1" applyProtection="1">
      <alignment horizontal="center" vertical="center" wrapText="1"/>
    </xf>
    <xf numFmtId="0" fontId="20" fillId="0" borderId="0" xfId="194" applyNumberFormat="1" applyFont="1" applyFill="1" applyBorder="1" applyAlignment="1" applyProtection="1">
      <alignment horizontal="left"/>
    </xf>
    <xf numFmtId="0" fontId="20" fillId="0" borderId="0" xfId="194" applyNumberFormat="1" applyFont="1" applyFill="1" applyBorder="1" applyAlignment="1" applyProtection="1"/>
    <xf numFmtId="0" fontId="16" fillId="0" borderId="0" xfId="194" applyNumberFormat="1" applyFont="1" applyFill="1" applyBorder="1" applyAlignment="1" applyProtection="1"/>
    <xf numFmtId="0" fontId="21" fillId="0" borderId="0" xfId="194" applyFont="1" applyFill="1"/>
    <xf numFmtId="0" fontId="22" fillId="0" borderId="0" xfId="194" applyFont="1" applyFill="1"/>
    <xf numFmtId="0" fontId="11" fillId="0" borderId="6" xfId="194" applyNumberFormat="1" applyFont="1" applyFill="1" applyBorder="1" applyAlignment="1" applyProtection="1">
      <alignment horizontal="center" vertical="center" wrapText="1"/>
    </xf>
    <xf numFmtId="49" fontId="17" fillId="0" borderId="10" xfId="194" applyNumberFormat="1" applyFont="1" applyFill="1" applyBorder="1" applyAlignment="1" applyProtection="1">
      <alignment horizontal="center" vertical="center" wrapText="1"/>
    </xf>
    <xf numFmtId="0" fontId="11" fillId="0" borderId="10" xfId="194" applyNumberFormat="1" applyFont="1" applyFill="1" applyBorder="1" applyAlignment="1" applyProtection="1">
      <alignment horizontal="center" vertical="center" wrapText="1"/>
    </xf>
    <xf numFmtId="0" fontId="11" fillId="0" borderId="12" xfId="194" applyNumberFormat="1" applyFont="1" applyFill="1" applyBorder="1" applyAlignment="1" applyProtection="1">
      <alignment horizontal="left" vertical="center" wrapText="1"/>
    </xf>
    <xf numFmtId="0" fontId="11" fillId="0" borderId="12" xfId="194" applyNumberFormat="1" applyFont="1" applyFill="1" applyBorder="1" applyAlignment="1" applyProtection="1">
      <alignment horizontal="center" vertical="center" wrapText="1"/>
    </xf>
    <xf numFmtId="0" fontId="11" fillId="0" borderId="13" xfId="194" applyNumberFormat="1" applyFont="1" applyFill="1" applyBorder="1" applyAlignment="1" applyProtection="1">
      <alignment horizontal="left" vertical="center" wrapText="1"/>
    </xf>
    <xf numFmtId="0" fontId="11" fillId="0" borderId="13" xfId="194" applyNumberFormat="1" applyFont="1" applyFill="1" applyBorder="1" applyAlignment="1" applyProtection="1">
      <alignment horizontal="center" vertical="center" wrapText="1"/>
    </xf>
    <xf numFmtId="0" fontId="11" fillId="0" borderId="15" xfId="194" applyNumberFormat="1" applyFont="1" applyFill="1" applyBorder="1" applyAlignment="1" applyProtection="1">
      <alignment horizontal="left" vertical="center" wrapText="1"/>
    </xf>
    <xf numFmtId="0" fontId="11" fillId="0" borderId="15" xfId="194" applyNumberFormat="1" applyFont="1" applyFill="1" applyBorder="1" applyAlignment="1" applyProtection="1">
      <alignment horizontal="center" vertical="center" wrapText="1"/>
    </xf>
    <xf numFmtId="1" fontId="15" fillId="0" borderId="8" xfId="194" applyNumberFormat="1" applyFont="1" applyFill="1" applyBorder="1" applyAlignment="1" applyProtection="1">
      <alignment horizontal="center" vertical="center" wrapText="1"/>
    </xf>
    <xf numFmtId="0" fontId="11" fillId="0" borderId="8" xfId="194" applyNumberFormat="1" applyFont="1" applyFill="1" applyBorder="1" applyAlignment="1" applyProtection="1">
      <alignment horizontal="left" vertical="center" wrapText="1"/>
    </xf>
    <xf numFmtId="0" fontId="11" fillId="0" borderId="8" xfId="194" applyNumberFormat="1" applyFont="1" applyFill="1" applyBorder="1" applyAlignment="1" applyProtection="1">
      <alignment horizontal="center" vertical="center" wrapText="1"/>
    </xf>
    <xf numFmtId="0" fontId="15" fillId="0" borderId="8" xfId="194" applyNumberFormat="1" applyFont="1" applyFill="1" applyBorder="1" applyAlignment="1" applyProtection="1">
      <alignment horizontal="center" vertical="center" wrapText="1"/>
    </xf>
    <xf numFmtId="0" fontId="15" fillId="0" borderId="12" xfId="194" applyNumberFormat="1" applyFont="1" applyFill="1" applyBorder="1" applyAlignment="1" applyProtection="1">
      <alignment horizontal="center" vertical="center" wrapText="1"/>
    </xf>
    <xf numFmtId="0" fontId="15" fillId="0" borderId="18" xfId="194" applyNumberFormat="1" applyFont="1" applyFill="1" applyBorder="1" applyAlignment="1" applyProtection="1">
      <alignment horizontal="left" vertical="center" wrapText="1"/>
    </xf>
    <xf numFmtId="0" fontId="15" fillId="0" borderId="18" xfId="194" applyNumberFormat="1" applyFont="1" applyFill="1" applyBorder="1" applyAlignment="1" applyProtection="1">
      <alignment horizontal="center" vertical="center" wrapText="1"/>
    </xf>
    <xf numFmtId="0" fontId="15" fillId="0" borderId="6" xfId="194" applyNumberFormat="1" applyFont="1" applyFill="1" applyBorder="1" applyAlignment="1" applyProtection="1">
      <alignment horizontal="center" vertical="center" textRotation="90" wrapText="1"/>
    </xf>
    <xf numFmtId="0" fontId="15" fillId="0" borderId="11" xfId="194" applyNumberFormat="1" applyFont="1" applyFill="1" applyBorder="1" applyAlignment="1" applyProtection="1">
      <alignment horizontal="center" vertical="center"/>
    </xf>
    <xf numFmtId="0" fontId="17" fillId="0" borderId="22" xfId="194" applyNumberFormat="1" applyFont="1" applyFill="1" applyBorder="1" applyAlignment="1" applyProtection="1">
      <alignment vertical="center"/>
    </xf>
    <xf numFmtId="0" fontId="16" fillId="4" borderId="0" xfId="194" applyNumberFormat="1" applyFont="1" applyFill="1" applyBorder="1" applyAlignment="1" applyProtection="1">
      <protection locked="0"/>
    </xf>
    <xf numFmtId="0" fontId="9" fillId="4" borderId="0" xfId="194" applyNumberFormat="1" applyFont="1" applyFill="1" applyBorder="1" applyAlignment="1" applyProtection="1">
      <protection locked="0"/>
    </xf>
    <xf numFmtId="0" fontId="20" fillId="4" borderId="0" xfId="194" applyNumberFormat="1" applyFont="1" applyFill="1" applyBorder="1" applyAlignment="1" applyProtection="1">
      <alignment horizontal="left"/>
      <protection locked="0"/>
    </xf>
    <xf numFmtId="0" fontId="20" fillId="4" borderId="0" xfId="194" applyNumberFormat="1" applyFont="1" applyFill="1" applyBorder="1" applyAlignment="1" applyProtection="1">
      <alignment horizontal="center" vertical="center" wrapText="1"/>
      <protection locked="0"/>
    </xf>
    <xf numFmtId="0" fontId="11" fillId="4" borderId="0" xfId="194" applyFont="1" applyFill="1" applyAlignment="1" applyProtection="1">
      <protection locked="0"/>
    </xf>
    <xf numFmtId="0" fontId="9" fillId="4" borderId="0" xfId="194" applyFont="1" applyFill="1" applyProtection="1">
      <protection locked="0"/>
    </xf>
    <xf numFmtId="0" fontId="15" fillId="4" borderId="0" xfId="194" applyFont="1" applyFill="1" applyAlignment="1" applyProtection="1">
      <protection locked="0"/>
    </xf>
    <xf numFmtId="0" fontId="11" fillId="4" borderId="0" xfId="194" applyFont="1" applyFill="1" applyAlignment="1" applyProtection="1">
      <alignment horizontal="left" wrapText="1"/>
      <protection locked="0"/>
    </xf>
    <xf numFmtId="0" fontId="20" fillId="4" borderId="0" xfId="194" applyFont="1" applyFill="1" applyAlignment="1" applyProtection="1">
      <protection locked="0"/>
    </xf>
    <xf numFmtId="0" fontId="20" fillId="4" borderId="0" xfId="194" applyFont="1" applyFill="1" applyAlignment="1" applyProtection="1">
      <alignment horizontal="left"/>
      <protection locked="0"/>
    </xf>
    <xf numFmtId="0" fontId="20" fillId="4" borderId="0" xfId="194" applyFont="1" applyFill="1" applyProtection="1">
      <protection locked="0"/>
    </xf>
    <xf numFmtId="0" fontId="9" fillId="0" borderId="0" xfId="194" applyFont="1" applyFill="1" applyProtection="1">
      <protection locked="0"/>
    </xf>
    <xf numFmtId="0" fontId="11" fillId="4" borderId="6" xfId="194" applyNumberFormat="1" applyFont="1" applyFill="1" applyBorder="1" applyAlignment="1" applyProtection="1">
      <alignment horizontal="center" vertical="center" wrapText="1"/>
      <protection locked="0"/>
    </xf>
    <xf numFmtId="0" fontId="11" fillId="4" borderId="13" xfId="194" applyNumberFormat="1" applyFont="1" applyFill="1" applyBorder="1" applyAlignment="1" applyProtection="1">
      <alignment horizontal="center" vertical="center" wrapText="1"/>
      <protection locked="0"/>
    </xf>
    <xf numFmtId="0" fontId="11" fillId="4" borderId="6" xfId="194" applyNumberFormat="1" applyFont="1" applyFill="1" applyBorder="1" applyAlignment="1" applyProtection="1">
      <alignment horizontal="left" vertical="center" wrapText="1"/>
      <protection locked="0"/>
    </xf>
    <xf numFmtId="0" fontId="11" fillId="4" borderId="13" xfId="194" applyNumberFormat="1" applyFont="1" applyFill="1" applyBorder="1" applyAlignment="1" applyProtection="1">
      <alignment horizontal="left" vertical="center" wrapText="1"/>
      <protection locked="0"/>
    </xf>
    <xf numFmtId="0" fontId="11" fillId="4" borderId="15" xfId="194" applyNumberFormat="1" applyFont="1" applyFill="1" applyBorder="1" applyAlignment="1" applyProtection="1">
      <alignment horizontal="center" vertical="center" wrapText="1"/>
      <protection locked="0"/>
    </xf>
    <xf numFmtId="0" fontId="10" fillId="4" borderId="0" xfId="194" applyNumberFormat="1" applyFont="1" applyFill="1" applyBorder="1" applyAlignment="1" applyProtection="1">
      <protection locked="0"/>
    </xf>
    <xf numFmtId="0" fontId="10" fillId="0" borderId="0" xfId="194" applyNumberFormat="1" applyFont="1" applyFill="1" applyBorder="1" applyAlignment="1" applyProtection="1">
      <protection locked="0"/>
    </xf>
    <xf numFmtId="0" fontId="11" fillId="4" borderId="12" xfId="194" applyNumberFormat="1" applyFont="1" applyFill="1" applyBorder="1" applyAlignment="1" applyProtection="1">
      <alignment horizontal="left" vertical="center" wrapText="1"/>
      <protection locked="0"/>
    </xf>
    <xf numFmtId="0" fontId="11" fillId="4" borderId="12" xfId="194" applyNumberFormat="1" applyFont="1" applyFill="1" applyBorder="1" applyAlignment="1" applyProtection="1">
      <alignment horizontal="center" vertical="center" wrapText="1"/>
      <protection locked="0"/>
    </xf>
    <xf numFmtId="0" fontId="23" fillId="0" borderId="6" xfId="194" applyNumberFormat="1" applyFont="1" applyFill="1" applyBorder="1" applyAlignment="1" applyProtection="1">
      <alignment horizontal="center" vertical="center" textRotation="90" wrapText="1"/>
    </xf>
    <xf numFmtId="0" fontId="15" fillId="0" borderId="6" xfId="194" applyNumberFormat="1" applyFont="1" applyFill="1" applyBorder="1" applyAlignment="1" applyProtection="1">
      <alignment horizontal="center" vertical="center"/>
    </xf>
    <xf numFmtId="2" fontId="11" fillId="0" borderId="6" xfId="194" applyNumberFormat="1" applyFont="1" applyFill="1" applyBorder="1" applyAlignment="1" applyProtection="1">
      <alignment horizontal="center" vertical="center" wrapText="1"/>
    </xf>
    <xf numFmtId="0" fontId="23" fillId="0" borderId="6" xfId="194" applyNumberFormat="1" applyFont="1" applyFill="1" applyBorder="1" applyAlignment="1" applyProtection="1">
      <alignment horizontal="center" vertical="center" textRotation="90" wrapText="1"/>
    </xf>
    <xf numFmtId="0" fontId="15" fillId="0" borderId="6" xfId="194" applyNumberFormat="1" applyFont="1" applyFill="1" applyBorder="1" applyAlignment="1" applyProtection="1">
      <alignment horizontal="center" vertical="center"/>
    </xf>
    <xf numFmtId="165" fontId="11" fillId="0" borderId="6" xfId="194" applyNumberFormat="1" applyFont="1" applyFill="1" applyBorder="1" applyAlignment="1" applyProtection="1">
      <alignment horizontal="center" vertical="center" wrapText="1"/>
    </xf>
    <xf numFmtId="165" fontId="11" fillId="4" borderId="6" xfId="194" applyNumberFormat="1" applyFont="1" applyFill="1" applyBorder="1" applyAlignment="1" applyProtection="1">
      <alignment horizontal="center" vertical="center" wrapText="1"/>
      <protection locked="0"/>
    </xf>
    <xf numFmtId="165" fontId="11" fillId="4" borderId="12" xfId="194" applyNumberFormat="1" applyFont="1" applyFill="1" applyBorder="1" applyAlignment="1" applyProtection="1">
      <alignment horizontal="center" vertical="center" wrapText="1"/>
      <protection locked="0"/>
    </xf>
    <xf numFmtId="165" fontId="15" fillId="0" borderId="18" xfId="194" applyNumberFormat="1" applyFont="1" applyFill="1" applyBorder="1" applyAlignment="1" applyProtection="1">
      <alignment horizontal="center" vertical="center" wrapText="1"/>
    </xf>
    <xf numFmtId="165" fontId="11" fillId="4" borderId="15" xfId="194" applyNumberFormat="1" applyFont="1" applyFill="1" applyBorder="1" applyAlignment="1" applyProtection="1">
      <alignment horizontal="center" vertical="center" wrapText="1"/>
      <protection locked="0"/>
    </xf>
    <xf numFmtId="165" fontId="11" fillId="4" borderId="13" xfId="194" applyNumberFormat="1" applyFont="1" applyFill="1" applyBorder="1" applyAlignment="1" applyProtection="1">
      <alignment horizontal="center" vertical="center" wrapText="1"/>
      <protection locked="0"/>
    </xf>
    <xf numFmtId="165" fontId="15" fillId="0" borderId="8" xfId="194" applyNumberFormat="1" applyFont="1" applyFill="1" applyBorder="1" applyAlignment="1" applyProtection="1">
      <alignment horizontal="center" vertical="center" wrapText="1"/>
    </xf>
    <xf numFmtId="165" fontId="15" fillId="0" borderId="6" xfId="194" applyNumberFormat="1" applyFont="1" applyFill="1" applyBorder="1" applyAlignment="1" applyProtection="1">
      <alignment horizontal="center" vertical="center" wrapText="1"/>
    </xf>
    <xf numFmtId="165" fontId="15" fillId="0" borderId="11" xfId="194" applyNumberFormat="1" applyFont="1" applyFill="1" applyBorder="1" applyAlignment="1" applyProtection="1">
      <alignment horizontal="center" vertical="center" wrapText="1"/>
    </xf>
    <xf numFmtId="165" fontId="15" fillId="0" borderId="19" xfId="194" applyNumberFormat="1" applyFont="1" applyFill="1" applyBorder="1" applyAlignment="1" applyProtection="1">
      <alignment horizontal="center" vertical="center" wrapText="1"/>
    </xf>
    <xf numFmtId="165" fontId="15" fillId="0" borderId="15" xfId="194" applyNumberFormat="1" applyFont="1" applyFill="1" applyBorder="1" applyAlignment="1" applyProtection="1">
      <alignment horizontal="center" vertical="center" wrapText="1"/>
    </xf>
    <xf numFmtId="165" fontId="15" fillId="0" borderId="16" xfId="194" applyNumberFormat="1" applyFont="1" applyFill="1" applyBorder="1" applyAlignment="1" applyProtection="1">
      <alignment horizontal="center" vertical="center" wrapText="1"/>
    </xf>
    <xf numFmtId="165" fontId="15" fillId="0" borderId="13" xfId="194" applyNumberFormat="1" applyFont="1" applyFill="1" applyBorder="1" applyAlignment="1" applyProtection="1">
      <alignment horizontal="center" vertical="center" wrapText="1"/>
    </xf>
    <xf numFmtId="165" fontId="15" fillId="0" borderId="14" xfId="194" applyNumberFormat="1" applyFont="1" applyFill="1" applyBorder="1" applyAlignment="1" applyProtection="1">
      <alignment horizontal="center" vertical="center" wrapText="1"/>
    </xf>
    <xf numFmtId="165" fontId="15" fillId="0" borderId="20" xfId="194" applyNumberFormat="1" applyFont="1" applyFill="1" applyBorder="1" applyAlignment="1" applyProtection="1">
      <alignment horizontal="center" vertical="center" wrapText="1"/>
    </xf>
    <xf numFmtId="165" fontId="15" fillId="0" borderId="21" xfId="194" applyNumberFormat="1" applyFont="1" applyFill="1" applyBorder="1" applyAlignment="1" applyProtection="1">
      <alignment horizontal="center" vertical="center" wrapText="1"/>
    </xf>
    <xf numFmtId="0" fontId="11" fillId="4" borderId="13" xfId="194" applyNumberFormat="1" applyFont="1" applyFill="1" applyBorder="1" applyAlignment="1" applyProtection="1">
      <alignment horizontal="center" vertical="center" wrapText="1"/>
    </xf>
    <xf numFmtId="2" fontId="11" fillId="4" borderId="13" xfId="194" applyNumberFormat="1" applyFont="1" applyFill="1" applyBorder="1" applyAlignment="1" applyProtection="1">
      <alignment horizontal="center" vertical="center" wrapText="1"/>
    </xf>
    <xf numFmtId="165" fontId="11" fillId="4" borderId="13" xfId="194" applyNumberFormat="1" applyFont="1" applyFill="1" applyBorder="1" applyAlignment="1" applyProtection="1">
      <alignment horizontal="center" vertical="center" wrapText="1"/>
    </xf>
    <xf numFmtId="0" fontId="12" fillId="0" borderId="0" xfId="194" applyNumberFormat="1" applyFont="1" applyFill="1" applyBorder="1" applyAlignment="1" applyProtection="1">
      <alignment horizontal="left" wrapText="1"/>
    </xf>
    <xf numFmtId="0" fontId="12" fillId="0" borderId="0" xfId="194" applyNumberFormat="1" applyFont="1" applyFill="1" applyBorder="1" applyAlignment="1" applyProtection="1">
      <alignment horizontal="left"/>
    </xf>
    <xf numFmtId="0" fontId="15" fillId="0" borderId="6" xfId="194" applyNumberFormat="1" applyFont="1" applyFill="1" applyBorder="1" applyAlignment="1" applyProtection="1">
      <alignment horizontal="center" vertical="center" wrapText="1"/>
    </xf>
    <xf numFmtId="0" fontId="15" fillId="0" borderId="11" xfId="194" applyNumberFormat="1" applyFont="1" applyFill="1" applyBorder="1" applyAlignment="1" applyProtection="1">
      <alignment horizontal="center" vertical="center" wrapText="1"/>
    </xf>
    <xf numFmtId="165" fontId="15" fillId="0" borderId="12" xfId="194" applyNumberFormat="1" applyFont="1" applyFill="1" applyBorder="1" applyAlignment="1" applyProtection="1">
      <alignment horizontal="center" vertical="center" wrapText="1"/>
    </xf>
    <xf numFmtId="2" fontId="15" fillId="0" borderId="12" xfId="194" applyNumberFormat="1" applyFont="1" applyFill="1" applyBorder="1" applyAlignment="1" applyProtection="1">
      <alignment horizontal="center" vertical="center" wrapText="1"/>
    </xf>
    <xf numFmtId="165" fontId="15" fillId="0" borderId="17" xfId="194" applyNumberFormat="1" applyFont="1" applyFill="1" applyBorder="1" applyAlignment="1" applyProtection="1">
      <alignment horizontal="center" vertical="center" wrapText="1"/>
    </xf>
    <xf numFmtId="0" fontId="23" fillId="0" borderId="6" xfId="194" applyNumberFormat="1" applyFont="1" applyFill="1" applyBorder="1" applyAlignment="1" applyProtection="1">
      <alignment horizontal="center" vertical="center" textRotation="90" wrapText="1"/>
    </xf>
    <xf numFmtId="0" fontId="19" fillId="4" borderId="0" xfId="194" applyNumberFormat="1" applyFont="1" applyFill="1" applyBorder="1" applyAlignment="1" applyProtection="1">
      <alignment horizontal="center" vertical="center" wrapText="1"/>
      <protection locked="0"/>
    </xf>
    <xf numFmtId="0" fontId="15" fillId="0" borderId="7" xfId="194" applyNumberFormat="1" applyFont="1" applyFill="1" applyBorder="1" applyAlignment="1" applyProtection="1">
      <alignment horizontal="center" vertical="center" wrapText="1"/>
    </xf>
    <xf numFmtId="0" fontId="15" fillId="0" borderId="10" xfId="194" applyNumberFormat="1" applyFont="1" applyFill="1" applyBorder="1" applyAlignment="1" applyProtection="1">
      <alignment horizontal="center" vertical="center" wrapText="1"/>
    </xf>
    <xf numFmtId="0" fontId="15" fillId="0" borderId="8" xfId="194" applyNumberFormat="1" applyFont="1" applyFill="1" applyBorder="1" applyAlignment="1" applyProtection="1">
      <alignment horizontal="center" vertical="center"/>
    </xf>
    <xf numFmtId="0" fontId="15" fillId="0" borderId="6" xfId="194" applyNumberFormat="1" applyFont="1" applyFill="1" applyBorder="1" applyAlignment="1" applyProtection="1">
      <alignment horizontal="center" vertical="center"/>
    </xf>
    <xf numFmtId="0" fontId="23" fillId="0" borderId="8" xfId="194" applyNumberFormat="1" applyFont="1" applyFill="1" applyBorder="1" applyAlignment="1" applyProtection="1">
      <alignment horizontal="center" vertical="center" textRotation="90" wrapText="1"/>
    </xf>
    <xf numFmtId="0" fontId="23" fillId="0" borderId="8" xfId="194" applyFont="1" applyFill="1" applyBorder="1" applyAlignment="1">
      <alignment horizontal="center" vertical="center" textRotation="90" wrapText="1"/>
    </xf>
    <xf numFmtId="0" fontId="23" fillId="0" borderId="6" xfId="194" applyFont="1" applyFill="1" applyBorder="1" applyAlignment="1">
      <alignment horizontal="center" vertical="center" textRotation="90" wrapText="1"/>
    </xf>
    <xf numFmtId="0" fontId="23" fillId="0" borderId="8" xfId="194" applyNumberFormat="1" applyFont="1" applyFill="1" applyBorder="1" applyAlignment="1" applyProtection="1">
      <alignment horizontal="center" vertical="center" wrapText="1"/>
    </xf>
    <xf numFmtId="0" fontId="23" fillId="0" borderId="9" xfId="194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95">
    <cellStyle name="Денежный 2" xfId="1"/>
    <cellStyle name="Денежный 2 2" xfId="2"/>
    <cellStyle name="Обычный" xfId="0" builtinId="0"/>
    <cellStyle name="Обычный 10 2" xfId="3"/>
    <cellStyle name="Обычный 100 2" xfId="4"/>
    <cellStyle name="Обычный 101 2" xfId="5"/>
    <cellStyle name="Обычный 102 2" xfId="6"/>
    <cellStyle name="Обычный 103 2" xfId="7"/>
    <cellStyle name="Обычный 104 2" xfId="8"/>
    <cellStyle name="Обычный 105 2" xfId="9"/>
    <cellStyle name="Обычный 106 2" xfId="10"/>
    <cellStyle name="Обычный 107 2" xfId="11"/>
    <cellStyle name="Обычный 108 2" xfId="12"/>
    <cellStyle name="Обычный 109 2" xfId="13"/>
    <cellStyle name="Обычный 11 2" xfId="14"/>
    <cellStyle name="Обычный 110 2" xfId="15"/>
    <cellStyle name="Обычный 111 2" xfId="16"/>
    <cellStyle name="Обычный 112 2" xfId="17"/>
    <cellStyle name="Обычный 113 2" xfId="18"/>
    <cellStyle name="Обычный 114 2" xfId="19"/>
    <cellStyle name="Обычный 115 2" xfId="20"/>
    <cellStyle name="Обычный 116 2" xfId="21"/>
    <cellStyle name="Обычный 117 2" xfId="22"/>
    <cellStyle name="Обычный 118 2" xfId="23"/>
    <cellStyle name="Обычный 119 2" xfId="24"/>
    <cellStyle name="Обычный 12 2" xfId="25"/>
    <cellStyle name="Обычный 120 2" xfId="26"/>
    <cellStyle name="Обычный 121 2" xfId="27"/>
    <cellStyle name="Обычный 122 2" xfId="28"/>
    <cellStyle name="Обычный 123 2" xfId="29"/>
    <cellStyle name="Обычный 124 2" xfId="30"/>
    <cellStyle name="Обычный 125 2" xfId="31"/>
    <cellStyle name="Обычный 126 2" xfId="32"/>
    <cellStyle name="Обычный 127 2" xfId="33"/>
    <cellStyle name="Обычный 128 2" xfId="34"/>
    <cellStyle name="Обычный 129 2" xfId="35"/>
    <cellStyle name="Обычный 13 2" xfId="36"/>
    <cellStyle name="Обычный 130 2" xfId="37"/>
    <cellStyle name="Обычный 131 2" xfId="38"/>
    <cellStyle name="Обычный 132 2" xfId="39"/>
    <cellStyle name="Обычный 133 2" xfId="40"/>
    <cellStyle name="Обычный 134 2" xfId="41"/>
    <cellStyle name="Обычный 135 2" xfId="42"/>
    <cellStyle name="Обычный 136 2" xfId="43"/>
    <cellStyle name="Обычный 137 2" xfId="44"/>
    <cellStyle name="Обычный 138 2" xfId="45"/>
    <cellStyle name="Обычный 139 2" xfId="46"/>
    <cellStyle name="Обычный 14 2" xfId="47"/>
    <cellStyle name="Обычный 140 2" xfId="48"/>
    <cellStyle name="Обычный 141 2" xfId="49"/>
    <cellStyle name="Обычный 142 2" xfId="50"/>
    <cellStyle name="Обычный 143 2" xfId="51"/>
    <cellStyle name="Обычный 144 2" xfId="52"/>
    <cellStyle name="Обычный 145 2" xfId="53"/>
    <cellStyle name="Обычный 146 2" xfId="54"/>
    <cellStyle name="Обычный 147 2" xfId="55"/>
    <cellStyle name="Обычный 148 2" xfId="56"/>
    <cellStyle name="Обычный 149 2" xfId="57"/>
    <cellStyle name="Обычный 15 2" xfId="58"/>
    <cellStyle name="Обычный 150 2" xfId="59"/>
    <cellStyle name="Обычный 151 2" xfId="60"/>
    <cellStyle name="Обычный 152 2" xfId="61"/>
    <cellStyle name="Обычный 153 2" xfId="62"/>
    <cellStyle name="Обычный 154 2" xfId="63"/>
    <cellStyle name="Обычный 155 2" xfId="64"/>
    <cellStyle name="Обычный 156 2" xfId="65"/>
    <cellStyle name="Обычный 157 2" xfId="66"/>
    <cellStyle name="Обычный 158 2" xfId="67"/>
    <cellStyle name="Обычный 159 2" xfId="68"/>
    <cellStyle name="Обычный 16 2" xfId="69"/>
    <cellStyle name="Обычный 160 2" xfId="70"/>
    <cellStyle name="Обычный 161 2" xfId="71"/>
    <cellStyle name="Обычный 162 2" xfId="72"/>
    <cellStyle name="Обычный 163 2" xfId="73"/>
    <cellStyle name="Обычный 164 2" xfId="74"/>
    <cellStyle name="Обычный 165 2" xfId="75"/>
    <cellStyle name="Обычный 166 2" xfId="76"/>
    <cellStyle name="Обычный 167 2" xfId="77"/>
    <cellStyle name="Обычный 168 2" xfId="78"/>
    <cellStyle name="Обычный 169 2" xfId="79"/>
    <cellStyle name="Обычный 17 2" xfId="80"/>
    <cellStyle name="Обычный 170 2" xfId="81"/>
    <cellStyle name="Обычный 171 2" xfId="82"/>
    <cellStyle name="Обычный 172 2" xfId="83"/>
    <cellStyle name="Обычный 173 2" xfId="84"/>
    <cellStyle name="Обычный 174 2" xfId="85"/>
    <cellStyle name="Обычный 175 2" xfId="86"/>
    <cellStyle name="Обычный 176 2" xfId="87"/>
    <cellStyle name="Обычный 177 2" xfId="88"/>
    <cellStyle name="Обычный 178 2" xfId="89"/>
    <cellStyle name="Обычный 179 2" xfId="90"/>
    <cellStyle name="Обычный 18 2" xfId="91"/>
    <cellStyle name="Обычный 180 2" xfId="92"/>
    <cellStyle name="Обычный 181 2" xfId="93"/>
    <cellStyle name="Обычный 182 2" xfId="94"/>
    <cellStyle name="Обычный 183 2" xfId="95"/>
    <cellStyle name="Обычный 184 2" xfId="96"/>
    <cellStyle name="Обычный 185 2" xfId="97"/>
    <cellStyle name="Обычный 186 2" xfId="98"/>
    <cellStyle name="Обычный 187 2" xfId="99"/>
    <cellStyle name="Обычный 188 2" xfId="100"/>
    <cellStyle name="Обычный 189 2" xfId="101"/>
    <cellStyle name="Обычный 19 2" xfId="102"/>
    <cellStyle name="Обычный 190 2" xfId="103"/>
    <cellStyle name="Обычный 191 2" xfId="104"/>
    <cellStyle name="Обычный 192 2" xfId="105"/>
    <cellStyle name="Обычный 193 2" xfId="106"/>
    <cellStyle name="Обычный 2" xfId="107"/>
    <cellStyle name="Обычный 2 2" xfId="108"/>
    <cellStyle name="Обычный 2 2 2" xfId="109"/>
    <cellStyle name="Обычный 20 2" xfId="110"/>
    <cellStyle name="Обычный 21 2" xfId="111"/>
    <cellStyle name="Обычный 22 2" xfId="112"/>
    <cellStyle name="Обычный 23 2" xfId="113"/>
    <cellStyle name="Обычный 24 2" xfId="114"/>
    <cellStyle name="Обычный 25 2" xfId="115"/>
    <cellStyle name="Обычный 26 2" xfId="116"/>
    <cellStyle name="Обычный 27 2" xfId="117"/>
    <cellStyle name="Обычный 28 2" xfId="118"/>
    <cellStyle name="Обычный 3" xfId="194"/>
    <cellStyle name="Обычный 3 2" xfId="119"/>
    <cellStyle name="Обычный 30 2" xfId="120"/>
    <cellStyle name="Обычный 31 2" xfId="121"/>
    <cellStyle name="Обычный 32 2" xfId="122"/>
    <cellStyle name="Обычный 33 2" xfId="123"/>
    <cellStyle name="Обычный 34 2" xfId="124"/>
    <cellStyle name="Обычный 35 2" xfId="125"/>
    <cellStyle name="Обычный 36 2" xfId="126"/>
    <cellStyle name="Обычный 37 2" xfId="127"/>
    <cellStyle name="Обычный 38 2" xfId="128"/>
    <cellStyle name="Обычный 39 2" xfId="129"/>
    <cellStyle name="Обычный 4 2" xfId="130"/>
    <cellStyle name="Обычный 40 2" xfId="131"/>
    <cellStyle name="Обычный 41 2" xfId="132"/>
    <cellStyle name="Обычный 42 2" xfId="133"/>
    <cellStyle name="Обычный 43 2" xfId="134"/>
    <cellStyle name="Обычный 44 2" xfId="135"/>
    <cellStyle name="Обычный 45 2" xfId="136"/>
    <cellStyle name="Обычный 46 2" xfId="137"/>
    <cellStyle name="Обычный 47 2" xfId="138"/>
    <cellStyle name="Обычный 48 2" xfId="139"/>
    <cellStyle name="Обычный 49 2" xfId="140"/>
    <cellStyle name="Обычный 5 2" xfId="141"/>
    <cellStyle name="Обычный 50 2" xfId="142"/>
    <cellStyle name="Обычный 51 2" xfId="143"/>
    <cellStyle name="Обычный 52 2" xfId="144"/>
    <cellStyle name="Обычный 53 2" xfId="145"/>
    <cellStyle name="Обычный 54 2" xfId="146"/>
    <cellStyle name="Обычный 55 2" xfId="147"/>
    <cellStyle name="Обычный 56 2" xfId="148"/>
    <cellStyle name="Обычный 57 2" xfId="149"/>
    <cellStyle name="Обычный 58 2" xfId="150"/>
    <cellStyle name="Обычный 59 2" xfId="151"/>
    <cellStyle name="Обычный 6 2" xfId="152"/>
    <cellStyle name="Обычный 60 2" xfId="153"/>
    <cellStyle name="Обычный 61 2" xfId="154"/>
    <cellStyle name="Обычный 62 2" xfId="155"/>
    <cellStyle name="Обычный 63 2" xfId="156"/>
    <cellStyle name="Обычный 64 2" xfId="157"/>
    <cellStyle name="Обычный 65 2" xfId="158"/>
    <cellStyle name="Обычный 67 2" xfId="159"/>
    <cellStyle name="Обычный 68 2" xfId="160"/>
    <cellStyle name="Обычный 69 2" xfId="161"/>
    <cellStyle name="Обычный 7 2" xfId="162"/>
    <cellStyle name="Обычный 70 2" xfId="163"/>
    <cellStyle name="Обычный 71 2" xfId="164"/>
    <cellStyle name="Обычный 72 2" xfId="165"/>
    <cellStyle name="Обычный 73 2" xfId="166"/>
    <cellStyle name="Обычный 74 2" xfId="167"/>
    <cellStyle name="Обычный 75 2" xfId="168"/>
    <cellStyle name="Обычный 76 2" xfId="169"/>
    <cellStyle name="Обычный 77 2" xfId="170"/>
    <cellStyle name="Обычный 78 2" xfId="171"/>
    <cellStyle name="Обычный 79 2" xfId="172"/>
    <cellStyle name="Обычный 8 2" xfId="173"/>
    <cellStyle name="Обычный 80 2" xfId="174"/>
    <cellStyle name="Обычный 82 2" xfId="175"/>
    <cellStyle name="Обычный 83 2" xfId="176"/>
    <cellStyle name="Обычный 84 2" xfId="177"/>
    <cellStyle name="Обычный 85 2" xfId="178"/>
    <cellStyle name="Обычный 86 2" xfId="179"/>
    <cellStyle name="Обычный 87 2" xfId="180"/>
    <cellStyle name="Обычный 88 2" xfId="181"/>
    <cellStyle name="Обычный 89 2" xfId="182"/>
    <cellStyle name="Обычный 9 2" xfId="183"/>
    <cellStyle name="Обычный 90 2" xfId="184"/>
    <cellStyle name="Обычный 91 2" xfId="185"/>
    <cellStyle name="Обычный 92 2" xfId="186"/>
    <cellStyle name="Обычный 93 2" xfId="187"/>
    <cellStyle name="Обычный 94 2" xfId="188"/>
    <cellStyle name="Обычный 95 2" xfId="189"/>
    <cellStyle name="Обычный 96 2" xfId="190"/>
    <cellStyle name="Обычный 97 2" xfId="191"/>
    <cellStyle name="Обычный 98 2" xfId="192"/>
    <cellStyle name="Обычный 99 2" xfId="19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I48"/>
  <sheetViews>
    <sheetView view="pageBreakPreview" topLeftCell="A2" zoomScale="70" zoomScaleNormal="40" zoomScaleSheetLayoutView="70" workbookViewId="0">
      <selection activeCell="K18" sqref="K18"/>
    </sheetView>
  </sheetViews>
  <sheetFormatPr defaultRowHeight="15"/>
  <cols>
    <col min="1" max="1" width="7.85546875" style="25" customWidth="1"/>
    <col min="2" max="2" width="71" style="25" customWidth="1"/>
    <col min="3" max="3" width="14.42578125" style="25" customWidth="1"/>
    <col min="4" max="4" width="9.140625" style="25"/>
    <col min="5" max="5" width="13" style="25" customWidth="1"/>
    <col min="6" max="6" width="29.7109375" style="25" customWidth="1"/>
    <col min="7" max="10" width="9.7109375" style="25" customWidth="1"/>
    <col min="11" max="11" width="29.140625" style="25" customWidth="1"/>
    <col min="12" max="15" width="9.7109375" style="25" customWidth="1"/>
    <col min="16" max="16" width="29.5703125" style="25" customWidth="1"/>
    <col min="17" max="20" width="9.7109375" style="25" customWidth="1"/>
    <col min="21" max="21" width="31.28515625" style="25" customWidth="1"/>
    <col min="22" max="25" width="9.7109375" style="25" customWidth="1"/>
    <col min="26" max="26" width="29.28515625" style="25" customWidth="1"/>
    <col min="27" max="30" width="9.7109375" style="25" customWidth="1"/>
    <col min="31" max="31" width="27.140625" style="24" customWidth="1"/>
    <col min="32" max="35" width="11.7109375" style="24" customWidth="1"/>
    <col min="36" max="16384" width="9.140625" style="24"/>
  </cols>
  <sheetData>
    <row r="1" spans="1:35" s="26" customFormat="1" ht="20.25">
      <c r="A1" s="39"/>
      <c r="B1" s="41" t="s">
        <v>714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AE1" s="65" t="s">
        <v>713</v>
      </c>
      <c r="AF1" s="66"/>
      <c r="AG1" s="67"/>
      <c r="AH1" s="66"/>
    </row>
    <row r="2" spans="1:35" s="26" customFormat="1" ht="21" customHeight="1">
      <c r="A2" s="39"/>
      <c r="B2" s="40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AE2" s="68" t="s">
        <v>712</v>
      </c>
      <c r="AF2" s="68"/>
      <c r="AG2" s="68"/>
      <c r="AH2" s="66"/>
    </row>
    <row r="3" spans="1:35" s="26" customFormat="1" ht="21">
      <c r="A3" s="39"/>
      <c r="B3" s="40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AE3" s="68"/>
      <c r="AF3" s="68"/>
      <c r="AG3" s="68"/>
      <c r="AH3" s="66"/>
    </row>
    <row r="4" spans="1:35" s="26" customFormat="1" ht="35.25" customHeight="1">
      <c r="A4" s="61" t="s">
        <v>711</v>
      </c>
      <c r="B4" s="62"/>
      <c r="C4" s="39"/>
      <c r="D4" s="39"/>
      <c r="E4" s="39"/>
      <c r="F4" s="39"/>
      <c r="G4" s="38"/>
      <c r="H4" s="38"/>
      <c r="I4" s="38"/>
      <c r="J4" s="27"/>
      <c r="K4" s="39"/>
      <c r="L4" s="38"/>
      <c r="M4" s="38"/>
      <c r="N4" s="38"/>
      <c r="O4" s="27"/>
      <c r="P4" s="39"/>
      <c r="Q4" s="38"/>
      <c r="R4" s="38"/>
      <c r="S4" s="38"/>
      <c r="T4" s="27"/>
      <c r="U4" s="39"/>
      <c r="V4" s="38"/>
      <c r="AE4" s="69" t="s">
        <v>710</v>
      </c>
      <c r="AF4" s="69"/>
      <c r="AG4" s="69"/>
      <c r="AH4" s="66"/>
    </row>
    <row r="5" spans="1:35" s="26" customFormat="1" ht="20.25">
      <c r="A5" s="63" t="s">
        <v>709</v>
      </c>
      <c r="B5" s="64"/>
      <c r="C5" s="39"/>
      <c r="D5" s="39"/>
      <c r="E5" s="39"/>
      <c r="F5" s="39"/>
      <c r="G5" s="39"/>
      <c r="H5" s="39"/>
      <c r="I5" s="39"/>
      <c r="J5" s="27"/>
      <c r="K5" s="39"/>
      <c r="L5" s="39"/>
      <c r="M5" s="39"/>
      <c r="N5" s="39"/>
      <c r="O5" s="27"/>
      <c r="P5" s="39"/>
      <c r="Q5" s="39"/>
      <c r="R5" s="39"/>
      <c r="S5" s="39"/>
      <c r="T5" s="27"/>
      <c r="U5" s="39"/>
      <c r="V5" s="39"/>
      <c r="AE5" s="70" t="s">
        <v>708</v>
      </c>
      <c r="AF5" s="71"/>
      <c r="AG5" s="71"/>
      <c r="AH5" s="66"/>
    </row>
    <row r="6" spans="1:35" s="26" customFormat="1" ht="20.25">
      <c r="A6" s="63" t="s">
        <v>707</v>
      </c>
      <c r="B6" s="64"/>
      <c r="C6" s="39"/>
      <c r="D6" s="39"/>
      <c r="E6" s="39"/>
      <c r="F6" s="39"/>
      <c r="G6" s="38"/>
      <c r="H6" s="38"/>
      <c r="I6" s="38"/>
      <c r="J6" s="27"/>
      <c r="K6" s="39"/>
      <c r="L6" s="38"/>
      <c r="M6" s="38"/>
      <c r="N6" s="38"/>
      <c r="O6" s="27"/>
      <c r="P6" s="39"/>
      <c r="Q6" s="38"/>
      <c r="R6" s="38"/>
      <c r="S6" s="38"/>
      <c r="T6" s="27"/>
      <c r="U6" s="39"/>
      <c r="V6" s="38"/>
      <c r="AE6" s="70"/>
      <c r="AF6" s="69"/>
      <c r="AG6" s="69"/>
      <c r="AH6" s="66"/>
    </row>
    <row r="7" spans="1:35" s="26" customFormat="1" ht="20.25">
      <c r="A7" s="63" t="s">
        <v>725</v>
      </c>
      <c r="B7" s="64"/>
      <c r="C7" s="38"/>
      <c r="D7" s="38"/>
      <c r="E7" s="38"/>
      <c r="F7" s="38"/>
      <c r="G7" s="38"/>
      <c r="H7" s="38"/>
      <c r="I7" s="38"/>
      <c r="J7" s="27"/>
      <c r="K7" s="38"/>
      <c r="L7" s="38"/>
      <c r="M7" s="38"/>
      <c r="N7" s="38"/>
      <c r="O7" s="27"/>
      <c r="P7" s="38"/>
      <c r="Q7" s="38"/>
      <c r="R7" s="38"/>
      <c r="S7" s="38"/>
      <c r="T7" s="27"/>
      <c r="U7" s="38"/>
      <c r="V7" s="38"/>
      <c r="AE7" s="70" t="s">
        <v>726</v>
      </c>
      <c r="AF7" s="71"/>
      <c r="AG7" s="71"/>
      <c r="AH7" s="66"/>
    </row>
    <row r="8" spans="1:35" s="26" customFormat="1" ht="20.25">
      <c r="A8" s="63" t="s">
        <v>706</v>
      </c>
      <c r="B8" s="64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AE8" s="70" t="s">
        <v>705</v>
      </c>
      <c r="AF8" s="71"/>
      <c r="AG8" s="71"/>
      <c r="AH8" s="66"/>
    </row>
    <row r="9" spans="1:35" s="26" customFormat="1" ht="20.25">
      <c r="A9" s="37"/>
      <c r="B9" s="36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72"/>
      <c r="AF9" s="72"/>
      <c r="AG9" s="72"/>
      <c r="AH9" s="72"/>
    </row>
    <row r="10" spans="1:35" s="26" customFormat="1" ht="30.75" customHeight="1">
      <c r="A10" s="114" t="s">
        <v>728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</row>
    <row r="11" spans="1:35" s="26" customFormat="1" ht="40.5" customHeight="1" thickBot="1"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</row>
    <row r="12" spans="1:35" s="35" customFormat="1" ht="27.75" customHeight="1">
      <c r="A12" s="115" t="s">
        <v>704</v>
      </c>
      <c r="B12" s="117" t="s">
        <v>703</v>
      </c>
      <c r="C12" s="119" t="s">
        <v>1</v>
      </c>
      <c r="D12" s="120" t="s">
        <v>702</v>
      </c>
      <c r="E12" s="120" t="s">
        <v>701</v>
      </c>
      <c r="F12" s="122" t="s">
        <v>700</v>
      </c>
      <c r="G12" s="122"/>
      <c r="H12" s="122"/>
      <c r="I12" s="122"/>
      <c r="J12" s="122"/>
      <c r="K12" s="122" t="s">
        <v>699</v>
      </c>
      <c r="L12" s="122"/>
      <c r="M12" s="122"/>
      <c r="N12" s="122"/>
      <c r="O12" s="122"/>
      <c r="P12" s="122" t="s">
        <v>698</v>
      </c>
      <c r="Q12" s="122"/>
      <c r="R12" s="122"/>
      <c r="S12" s="122"/>
      <c r="T12" s="122"/>
      <c r="U12" s="122" t="s">
        <v>697</v>
      </c>
      <c r="V12" s="122"/>
      <c r="W12" s="122"/>
      <c r="X12" s="122"/>
      <c r="Y12" s="122"/>
      <c r="Z12" s="122" t="s">
        <v>696</v>
      </c>
      <c r="AA12" s="122"/>
      <c r="AB12" s="122"/>
      <c r="AC12" s="122"/>
      <c r="AD12" s="122"/>
      <c r="AE12" s="122" t="s">
        <v>715</v>
      </c>
      <c r="AF12" s="122"/>
      <c r="AG12" s="122"/>
      <c r="AH12" s="122"/>
      <c r="AI12" s="123"/>
    </row>
    <row r="13" spans="1:35" s="35" customFormat="1" ht="21.75" customHeight="1">
      <c r="A13" s="116"/>
      <c r="B13" s="118"/>
      <c r="C13" s="113"/>
      <c r="D13" s="121"/>
      <c r="E13" s="121"/>
      <c r="F13" s="113" t="s">
        <v>695</v>
      </c>
      <c r="G13" s="108" t="s">
        <v>694</v>
      </c>
      <c r="H13" s="108"/>
      <c r="I13" s="108" t="s">
        <v>693</v>
      </c>
      <c r="J13" s="108"/>
      <c r="K13" s="113" t="s">
        <v>695</v>
      </c>
      <c r="L13" s="108" t="s">
        <v>694</v>
      </c>
      <c r="M13" s="108"/>
      <c r="N13" s="108" t="s">
        <v>693</v>
      </c>
      <c r="O13" s="108"/>
      <c r="P13" s="113" t="s">
        <v>695</v>
      </c>
      <c r="Q13" s="108" t="s">
        <v>694</v>
      </c>
      <c r="R13" s="108"/>
      <c r="S13" s="108" t="s">
        <v>693</v>
      </c>
      <c r="T13" s="108"/>
      <c r="U13" s="113" t="s">
        <v>695</v>
      </c>
      <c r="V13" s="108" t="s">
        <v>694</v>
      </c>
      <c r="W13" s="108"/>
      <c r="X13" s="108" t="s">
        <v>693</v>
      </c>
      <c r="Y13" s="108"/>
      <c r="Z13" s="113" t="s">
        <v>695</v>
      </c>
      <c r="AA13" s="108" t="s">
        <v>694</v>
      </c>
      <c r="AB13" s="108"/>
      <c r="AC13" s="108" t="s">
        <v>693</v>
      </c>
      <c r="AD13" s="108"/>
      <c r="AE13" s="113" t="s">
        <v>695</v>
      </c>
      <c r="AF13" s="108" t="s">
        <v>694</v>
      </c>
      <c r="AG13" s="108"/>
      <c r="AH13" s="108" t="s">
        <v>693</v>
      </c>
      <c r="AI13" s="109"/>
    </row>
    <row r="14" spans="1:35" s="35" customFormat="1" ht="111" customHeight="1">
      <c r="A14" s="116"/>
      <c r="B14" s="118"/>
      <c r="C14" s="113"/>
      <c r="D14" s="121"/>
      <c r="E14" s="121"/>
      <c r="F14" s="113"/>
      <c r="G14" s="82" t="s">
        <v>692</v>
      </c>
      <c r="H14" s="83" t="s">
        <v>690</v>
      </c>
      <c r="I14" s="58" t="s">
        <v>691</v>
      </c>
      <c r="J14" s="83" t="s">
        <v>690</v>
      </c>
      <c r="K14" s="113"/>
      <c r="L14" s="82" t="s">
        <v>692</v>
      </c>
      <c r="M14" s="83" t="s">
        <v>690</v>
      </c>
      <c r="N14" s="58" t="s">
        <v>691</v>
      </c>
      <c r="O14" s="83" t="s">
        <v>690</v>
      </c>
      <c r="P14" s="113"/>
      <c r="Q14" s="82" t="s">
        <v>692</v>
      </c>
      <c r="R14" s="83" t="s">
        <v>690</v>
      </c>
      <c r="S14" s="58" t="s">
        <v>691</v>
      </c>
      <c r="T14" s="83" t="s">
        <v>690</v>
      </c>
      <c r="U14" s="113"/>
      <c r="V14" s="82" t="s">
        <v>692</v>
      </c>
      <c r="W14" s="83" t="s">
        <v>690</v>
      </c>
      <c r="X14" s="58" t="s">
        <v>691</v>
      </c>
      <c r="Y14" s="83" t="s">
        <v>690</v>
      </c>
      <c r="Z14" s="113"/>
      <c r="AA14" s="82" t="s">
        <v>692</v>
      </c>
      <c r="AB14" s="83" t="s">
        <v>690</v>
      </c>
      <c r="AC14" s="58" t="s">
        <v>691</v>
      </c>
      <c r="AD14" s="83" t="s">
        <v>690</v>
      </c>
      <c r="AE14" s="113"/>
      <c r="AF14" s="82" t="s">
        <v>692</v>
      </c>
      <c r="AG14" s="83" t="s">
        <v>690</v>
      </c>
      <c r="AH14" s="58" t="s">
        <v>691</v>
      </c>
      <c r="AI14" s="59" t="s">
        <v>690</v>
      </c>
    </row>
    <row r="15" spans="1:35" s="31" customFormat="1" ht="20.25">
      <c r="A15" s="43" t="s">
        <v>689</v>
      </c>
      <c r="B15" s="32" t="s">
        <v>688</v>
      </c>
      <c r="C15" s="33" t="s">
        <v>687</v>
      </c>
      <c r="D15" s="34" t="s">
        <v>686</v>
      </c>
      <c r="E15" s="34"/>
      <c r="F15" s="33" t="s">
        <v>685</v>
      </c>
      <c r="G15" s="33" t="s">
        <v>684</v>
      </c>
      <c r="H15" s="32" t="s">
        <v>683</v>
      </c>
      <c r="I15" s="32" t="s">
        <v>682</v>
      </c>
      <c r="J15" s="32" t="s">
        <v>681</v>
      </c>
      <c r="K15" s="33" t="s">
        <v>680</v>
      </c>
      <c r="L15" s="33" t="s">
        <v>679</v>
      </c>
      <c r="M15" s="32" t="s">
        <v>678</v>
      </c>
      <c r="N15" s="32" t="s">
        <v>677</v>
      </c>
      <c r="O15" s="32" t="s">
        <v>676</v>
      </c>
      <c r="P15" s="33" t="s">
        <v>675</v>
      </c>
      <c r="Q15" s="33" t="s">
        <v>674</v>
      </c>
      <c r="R15" s="32" t="s">
        <v>673</v>
      </c>
      <c r="S15" s="32" t="s">
        <v>672</v>
      </c>
      <c r="T15" s="32" t="s">
        <v>671</v>
      </c>
      <c r="U15" s="33" t="s">
        <v>670</v>
      </c>
      <c r="V15" s="33" t="s">
        <v>669</v>
      </c>
      <c r="W15" s="32" t="s">
        <v>668</v>
      </c>
      <c r="X15" s="32" t="s">
        <v>667</v>
      </c>
      <c r="Y15" s="32" t="s">
        <v>666</v>
      </c>
      <c r="Z15" s="33" t="s">
        <v>665</v>
      </c>
      <c r="AA15" s="33" t="s">
        <v>664</v>
      </c>
      <c r="AB15" s="32" t="s">
        <v>663</v>
      </c>
      <c r="AC15" s="32" t="s">
        <v>662</v>
      </c>
      <c r="AD15" s="32" t="s">
        <v>661</v>
      </c>
      <c r="AE15" s="32" t="s">
        <v>720</v>
      </c>
      <c r="AF15" s="32" t="s">
        <v>721</v>
      </c>
      <c r="AG15" s="32" t="s">
        <v>722</v>
      </c>
      <c r="AH15" s="32" t="s">
        <v>723</v>
      </c>
      <c r="AI15" s="32" t="s">
        <v>724</v>
      </c>
    </row>
    <row r="16" spans="1:35" s="26" customFormat="1" ht="57" customHeight="1">
      <c r="A16" s="44">
        <v>1</v>
      </c>
      <c r="B16" s="75" t="s">
        <v>335</v>
      </c>
      <c r="C16" s="42" t="str">
        <f>IF($B16&lt;&gt;"",VLOOKUP($B16,Работы!$A$7:$D$382,2),"")</f>
        <v>10 кв.м</v>
      </c>
      <c r="D16" s="84">
        <f>IF($B16&lt;&gt;"",VLOOKUP($B16,Работы!$A$7:$D$382,4),"")</f>
        <v>2.52</v>
      </c>
      <c r="E16" s="42" t="str">
        <f>IF($B16&lt;&gt;"",VLOOKUP($B16,Работы!$A$7:$D$382,3),"")</f>
        <v>№ 7,14</v>
      </c>
      <c r="F16" s="73" t="s">
        <v>730</v>
      </c>
      <c r="G16" s="87">
        <f>IF(B16&lt;&gt;"",H16*D16/VALUE(LEFT(C16,FIND(" ",C16)-1)),"")</f>
        <v>5.7960000000000003</v>
      </c>
      <c r="H16" s="88">
        <v>23</v>
      </c>
      <c r="I16" s="87">
        <f>IF(B16&lt;&gt;"",J16*D16/VALUE(LEFT(C16,FIND(" ",C16)-1)),"")</f>
        <v>0</v>
      </c>
      <c r="J16" s="88"/>
      <c r="K16" s="73" t="s">
        <v>730</v>
      </c>
      <c r="L16" s="87">
        <f>IF(B16&lt;&gt;"",M16*D16/VALUE(LEFT(C16,FIND(" ",C16)-1)),"")</f>
        <v>0</v>
      </c>
      <c r="M16" s="88"/>
      <c r="N16" s="87">
        <f>IF(B16&lt;&gt;"",O16*D16/VALUE(LEFT(C16,FIND(" ",C16)-1)),"")</f>
        <v>0</v>
      </c>
      <c r="O16" s="88"/>
      <c r="P16" s="73" t="s">
        <v>731</v>
      </c>
      <c r="Q16" s="87">
        <f>IF(B16&lt;&gt;"",R16*D16/VALUE(LEFT(C16,FIND(" ",C16)-1)),"")</f>
        <v>0</v>
      </c>
      <c r="R16" s="88"/>
      <c r="S16" s="87">
        <f>IF(B16&lt;&gt;"",T16*D16/VALUE(LEFT(C16,FIND(" ",C16)-1)),"")</f>
        <v>0</v>
      </c>
      <c r="T16" s="88"/>
      <c r="U16" s="73" t="s">
        <v>732</v>
      </c>
      <c r="V16" s="87">
        <f>IF(B16&lt;&gt;"",W16*D16/VALUE(LEFT(C16,FIND(" ",C16)-1)),"")</f>
        <v>0</v>
      </c>
      <c r="W16" s="88"/>
      <c r="X16" s="87">
        <f>IF(B16&lt;&gt;"",Y16*D16/VALUE(LEFT(C16,FIND(" ",C16)-1)),"")</f>
        <v>0</v>
      </c>
      <c r="Y16" s="88"/>
      <c r="Z16" s="73" t="s">
        <v>732</v>
      </c>
      <c r="AA16" s="87">
        <f>IF(B16&lt;&gt;"",AB16*D16/VALUE(LEFT(C16,FIND(" ",C16)-1)),"")</f>
        <v>1.1339999999999999</v>
      </c>
      <c r="AB16" s="88">
        <v>4.5</v>
      </c>
      <c r="AC16" s="87">
        <f>IF(B16&lt;&gt;"",AD16*D16/VALUE(LEFT(C16,FIND(" ",C16)-1)),"")</f>
        <v>0</v>
      </c>
      <c r="AD16" s="88"/>
      <c r="AE16" s="73"/>
      <c r="AF16" s="94">
        <f>IF(B16&lt;&gt;"",(G16+L16+Q16+V16+AA16),"")</f>
        <v>6.93</v>
      </c>
      <c r="AG16" s="94">
        <f>IF(C16&lt;&gt;"",(H16+M16+R16+W16+AB16),"")</f>
        <v>27.5</v>
      </c>
      <c r="AH16" s="94">
        <f t="shared" ref="AH16:AI32" si="0">IF(D16&lt;&gt;"",(I16+N16+S16+X16+AC16),"")</f>
        <v>0</v>
      </c>
      <c r="AI16" s="95">
        <f t="shared" si="0"/>
        <v>0</v>
      </c>
    </row>
    <row r="17" spans="1:35" s="26" customFormat="1" ht="57" customHeight="1">
      <c r="A17" s="44">
        <v>2</v>
      </c>
      <c r="B17" s="75" t="s">
        <v>571</v>
      </c>
      <c r="C17" s="42" t="str">
        <f>IF($B17&lt;&gt;"",VLOOKUP($B17,Работы!$A$7:$D$382,2),"")</f>
        <v>10 пог.м.тротуара</v>
      </c>
      <c r="D17" s="84">
        <f>IF($B17&lt;&gt;"",VLOOKUP($B17,Работы!$A$7:$D$382,4),"")</f>
        <v>8.68</v>
      </c>
      <c r="E17" s="42" t="str">
        <f>IF($B17&lt;&gt;"",VLOOKUP($B17,Работы!$A$7:$D$382,3),"")</f>
        <v>№ 10,7</v>
      </c>
      <c r="F17" s="73"/>
      <c r="G17" s="87">
        <f t="shared" ref="G17:G30" si="1">IF(B17&lt;&gt;"",H17*D17/VALUE(LEFT(C17,FIND(" ",C17)-1)),"")</f>
        <v>8.68</v>
      </c>
      <c r="H17" s="88">
        <v>10</v>
      </c>
      <c r="I17" s="87">
        <f t="shared" ref="I17:I30" si="2">IF(B17&lt;&gt;"",J17*D17/VALUE(LEFT(C17,FIND(" ",C17)-1)),"")</f>
        <v>0</v>
      </c>
      <c r="J17" s="88"/>
      <c r="K17" s="73"/>
      <c r="L17" s="87">
        <f t="shared" ref="L17:L30" si="3">IF(B17&lt;&gt;"",M17*D17/VALUE(LEFT(C17,FIND(" ",C17)-1)),"")</f>
        <v>0</v>
      </c>
      <c r="M17" s="88"/>
      <c r="N17" s="87">
        <f t="shared" ref="N17:N30" si="4">IF(B17&lt;&gt;"",O17*D17/VALUE(LEFT(C17,FIND(" ",C17)-1)),"")</f>
        <v>0</v>
      </c>
      <c r="O17" s="88"/>
      <c r="P17" s="73"/>
      <c r="Q17" s="87">
        <f t="shared" ref="Q17:Q30" si="5">IF(B17&lt;&gt;"",R17*D17/VALUE(LEFT(C17,FIND(" ",C17)-1)),"")</f>
        <v>0</v>
      </c>
      <c r="R17" s="88"/>
      <c r="S17" s="87">
        <f t="shared" ref="S17:S30" si="6">IF(B17&lt;&gt;"",T17*D17/VALUE(LEFT(C17,FIND(" ",C17)-1)),"")</f>
        <v>0</v>
      </c>
      <c r="T17" s="88"/>
      <c r="U17" s="73"/>
      <c r="V17" s="87">
        <f t="shared" ref="V17:V30" si="7">IF(B17&lt;&gt;"",W17*D17/VALUE(LEFT(C17,FIND(" ",C17)-1)),"")</f>
        <v>0</v>
      </c>
      <c r="W17" s="88"/>
      <c r="X17" s="87">
        <f t="shared" ref="X17:X30" si="8">IF(B17&lt;&gt;"",Y17*D17/VALUE(LEFT(C17,FIND(" ",C17)-1)),"")</f>
        <v>0</v>
      </c>
      <c r="Y17" s="88"/>
      <c r="Z17" s="73" t="s">
        <v>729</v>
      </c>
      <c r="AA17" s="87">
        <f t="shared" ref="AA17:AA30" si="9">IF(B17&lt;&gt;"",AB17*D17/VALUE(LEFT(C17,FIND(" ",C17)-1)),"")</f>
        <v>1.736</v>
      </c>
      <c r="AB17" s="88">
        <v>2</v>
      </c>
      <c r="AC17" s="87">
        <f t="shared" ref="AC17:AC30" si="10">IF(B17&lt;&gt;"",AD17*D17/VALUE(LEFT(C17,FIND(" ",C17)-1)),"")</f>
        <v>0</v>
      </c>
      <c r="AD17" s="88"/>
      <c r="AE17" s="73"/>
      <c r="AF17" s="94">
        <f t="shared" ref="AF17:AG32" si="11">IF(B17&lt;&gt;"",(G17+L17+Q17+V17+AA17),"")</f>
        <v>10.416</v>
      </c>
      <c r="AG17" s="94">
        <f t="shared" si="11"/>
        <v>12</v>
      </c>
      <c r="AH17" s="94">
        <f t="shared" si="0"/>
        <v>0</v>
      </c>
      <c r="AI17" s="95">
        <f t="shared" si="0"/>
        <v>0</v>
      </c>
    </row>
    <row r="18" spans="1:35" s="26" customFormat="1" ht="57" customHeight="1">
      <c r="A18" s="44">
        <v>3</v>
      </c>
      <c r="B18" s="75"/>
      <c r="C18" s="42" t="str">
        <f>IF($B18&lt;&gt;"",VLOOKUP($B18,Работы!$A$7:$D$382,2),"")</f>
        <v/>
      </c>
      <c r="D18" s="84" t="str">
        <f>IF($B18&lt;&gt;"",VLOOKUP($B18,Работы!$A$7:$D$382,4),"")</f>
        <v/>
      </c>
      <c r="E18" s="42" t="str">
        <f>IF($B18&lt;&gt;"",VLOOKUP($B18,Работы!$A$7:$D$382,3),"")</f>
        <v/>
      </c>
      <c r="F18" s="73"/>
      <c r="G18" s="87" t="str">
        <f t="shared" si="1"/>
        <v/>
      </c>
      <c r="H18" s="88"/>
      <c r="I18" s="87" t="str">
        <f t="shared" si="2"/>
        <v/>
      </c>
      <c r="J18" s="88"/>
      <c r="K18" s="73"/>
      <c r="L18" s="87" t="str">
        <f t="shared" si="3"/>
        <v/>
      </c>
      <c r="M18" s="88"/>
      <c r="N18" s="87" t="str">
        <f t="shared" si="4"/>
        <v/>
      </c>
      <c r="O18" s="88"/>
      <c r="P18" s="73"/>
      <c r="Q18" s="87" t="str">
        <f t="shared" si="5"/>
        <v/>
      </c>
      <c r="R18" s="88"/>
      <c r="S18" s="87" t="str">
        <f t="shared" si="6"/>
        <v/>
      </c>
      <c r="T18" s="88"/>
      <c r="U18" s="73"/>
      <c r="V18" s="87" t="str">
        <f t="shared" si="7"/>
        <v/>
      </c>
      <c r="W18" s="88"/>
      <c r="X18" s="87" t="str">
        <f t="shared" si="8"/>
        <v/>
      </c>
      <c r="Y18" s="88"/>
      <c r="Z18" s="73"/>
      <c r="AA18" s="87" t="str">
        <f t="shared" si="9"/>
        <v/>
      </c>
      <c r="AB18" s="88"/>
      <c r="AC18" s="87" t="str">
        <f t="shared" si="10"/>
        <v/>
      </c>
      <c r="AD18" s="88"/>
      <c r="AE18" s="73"/>
      <c r="AF18" s="94" t="str">
        <f t="shared" si="11"/>
        <v/>
      </c>
      <c r="AG18" s="94" t="str">
        <f t="shared" si="11"/>
        <v/>
      </c>
      <c r="AH18" s="94" t="str">
        <f t="shared" si="0"/>
        <v/>
      </c>
      <c r="AI18" s="95" t="str">
        <f t="shared" si="0"/>
        <v/>
      </c>
    </row>
    <row r="19" spans="1:35" s="26" customFormat="1" ht="57" customHeight="1">
      <c r="A19" s="44">
        <v>4</v>
      </c>
      <c r="B19" s="75"/>
      <c r="C19" s="42" t="str">
        <f>IF($B19&lt;&gt;"",VLOOKUP($B19,Работы!$A$7:$D$382,2),"")</f>
        <v/>
      </c>
      <c r="D19" s="84" t="str">
        <f>IF($B19&lt;&gt;"",VLOOKUP($B19,Работы!$A$7:$D$382,4),"")</f>
        <v/>
      </c>
      <c r="E19" s="42" t="str">
        <f>IF($B19&lt;&gt;"",VLOOKUP($B19,Работы!$A$7:$D$382,3),"")</f>
        <v/>
      </c>
      <c r="F19" s="73"/>
      <c r="G19" s="87" t="str">
        <f t="shared" si="1"/>
        <v/>
      </c>
      <c r="H19" s="88"/>
      <c r="I19" s="87" t="str">
        <f t="shared" si="2"/>
        <v/>
      </c>
      <c r="J19" s="88"/>
      <c r="K19" s="73"/>
      <c r="L19" s="87" t="str">
        <f t="shared" si="3"/>
        <v/>
      </c>
      <c r="M19" s="88"/>
      <c r="N19" s="87" t="str">
        <f t="shared" si="4"/>
        <v/>
      </c>
      <c r="O19" s="88"/>
      <c r="P19" s="73"/>
      <c r="Q19" s="87" t="str">
        <f t="shared" si="5"/>
        <v/>
      </c>
      <c r="R19" s="88"/>
      <c r="S19" s="87" t="str">
        <f t="shared" si="6"/>
        <v/>
      </c>
      <c r="T19" s="88"/>
      <c r="U19" s="73"/>
      <c r="V19" s="87" t="str">
        <f t="shared" si="7"/>
        <v/>
      </c>
      <c r="W19" s="88"/>
      <c r="X19" s="87" t="str">
        <f t="shared" si="8"/>
        <v/>
      </c>
      <c r="Y19" s="88"/>
      <c r="Z19" s="73"/>
      <c r="AA19" s="87" t="str">
        <f t="shared" si="9"/>
        <v/>
      </c>
      <c r="AB19" s="88"/>
      <c r="AC19" s="87" t="str">
        <f t="shared" si="10"/>
        <v/>
      </c>
      <c r="AD19" s="88"/>
      <c r="AE19" s="73"/>
      <c r="AF19" s="94" t="str">
        <f t="shared" si="11"/>
        <v/>
      </c>
      <c r="AG19" s="94" t="str">
        <f t="shared" si="11"/>
        <v/>
      </c>
      <c r="AH19" s="94" t="str">
        <f t="shared" si="0"/>
        <v/>
      </c>
      <c r="AI19" s="95" t="str">
        <f t="shared" si="0"/>
        <v/>
      </c>
    </row>
    <row r="20" spans="1:35" s="26" customFormat="1" ht="57" customHeight="1">
      <c r="A20" s="44">
        <v>5</v>
      </c>
      <c r="B20" s="75"/>
      <c r="C20" s="42" t="str">
        <f>IF($B20&lt;&gt;"",VLOOKUP($B20,Работы!$A$7:$D$382,2),"")</f>
        <v/>
      </c>
      <c r="D20" s="84" t="str">
        <f>IF($B20&lt;&gt;"",VLOOKUP($B20,Работы!$A$7:$D$382,4),"")</f>
        <v/>
      </c>
      <c r="E20" s="42" t="str">
        <f>IF($B20&lt;&gt;"",VLOOKUP($B20,Работы!$A$7:$D$382,3),"")</f>
        <v/>
      </c>
      <c r="F20" s="73"/>
      <c r="G20" s="87" t="str">
        <f t="shared" si="1"/>
        <v/>
      </c>
      <c r="H20" s="88"/>
      <c r="I20" s="87" t="str">
        <f t="shared" si="2"/>
        <v/>
      </c>
      <c r="J20" s="88"/>
      <c r="K20" s="73"/>
      <c r="L20" s="87" t="str">
        <f t="shared" si="3"/>
        <v/>
      </c>
      <c r="M20" s="88"/>
      <c r="N20" s="87" t="str">
        <f t="shared" si="4"/>
        <v/>
      </c>
      <c r="O20" s="88"/>
      <c r="P20" s="73"/>
      <c r="Q20" s="87" t="str">
        <f t="shared" si="5"/>
        <v/>
      </c>
      <c r="R20" s="88"/>
      <c r="S20" s="87" t="str">
        <f t="shared" si="6"/>
        <v/>
      </c>
      <c r="T20" s="88"/>
      <c r="U20" s="73"/>
      <c r="V20" s="87" t="str">
        <f t="shared" si="7"/>
        <v/>
      </c>
      <c r="W20" s="88"/>
      <c r="X20" s="87" t="str">
        <f t="shared" si="8"/>
        <v/>
      </c>
      <c r="Y20" s="88"/>
      <c r="Z20" s="73"/>
      <c r="AA20" s="87" t="str">
        <f t="shared" si="9"/>
        <v/>
      </c>
      <c r="AB20" s="88"/>
      <c r="AC20" s="87" t="str">
        <f t="shared" si="10"/>
        <v/>
      </c>
      <c r="AD20" s="88"/>
      <c r="AE20" s="73"/>
      <c r="AF20" s="94" t="str">
        <f t="shared" si="11"/>
        <v/>
      </c>
      <c r="AG20" s="94" t="str">
        <f t="shared" si="11"/>
        <v/>
      </c>
      <c r="AH20" s="94" t="str">
        <f t="shared" si="0"/>
        <v/>
      </c>
      <c r="AI20" s="95" t="str">
        <f t="shared" si="0"/>
        <v/>
      </c>
    </row>
    <row r="21" spans="1:35" s="26" customFormat="1" ht="57" customHeight="1">
      <c r="A21" s="44">
        <v>6</v>
      </c>
      <c r="B21" s="75"/>
      <c r="C21" s="42" t="str">
        <f>IF($B21&lt;&gt;"",VLOOKUP($B21,Работы!$A$7:$D$382,2),"")</f>
        <v/>
      </c>
      <c r="D21" s="84" t="str">
        <f>IF($B21&lt;&gt;"",VLOOKUP($B21,Работы!$A$7:$D$382,4),"")</f>
        <v/>
      </c>
      <c r="E21" s="42" t="str">
        <f>IF($B21&lt;&gt;"",VLOOKUP($B21,Работы!$A$7:$D$382,3),"")</f>
        <v/>
      </c>
      <c r="F21" s="73"/>
      <c r="G21" s="87" t="str">
        <f t="shared" si="1"/>
        <v/>
      </c>
      <c r="H21" s="88"/>
      <c r="I21" s="87" t="str">
        <f t="shared" si="2"/>
        <v/>
      </c>
      <c r="J21" s="88"/>
      <c r="K21" s="73"/>
      <c r="L21" s="87" t="str">
        <f t="shared" si="3"/>
        <v/>
      </c>
      <c r="M21" s="88"/>
      <c r="N21" s="87" t="str">
        <f t="shared" si="4"/>
        <v/>
      </c>
      <c r="O21" s="88"/>
      <c r="P21" s="73"/>
      <c r="Q21" s="87" t="str">
        <f t="shared" si="5"/>
        <v/>
      </c>
      <c r="R21" s="88"/>
      <c r="S21" s="87" t="str">
        <f t="shared" si="6"/>
        <v/>
      </c>
      <c r="T21" s="88"/>
      <c r="U21" s="73"/>
      <c r="V21" s="87" t="str">
        <f t="shared" si="7"/>
        <v/>
      </c>
      <c r="W21" s="88"/>
      <c r="X21" s="87" t="str">
        <f t="shared" si="8"/>
        <v/>
      </c>
      <c r="Y21" s="88"/>
      <c r="Z21" s="73"/>
      <c r="AA21" s="87" t="str">
        <f t="shared" si="9"/>
        <v/>
      </c>
      <c r="AB21" s="88"/>
      <c r="AC21" s="87" t="str">
        <f t="shared" si="10"/>
        <v/>
      </c>
      <c r="AD21" s="88"/>
      <c r="AE21" s="73"/>
      <c r="AF21" s="94" t="str">
        <f t="shared" si="11"/>
        <v/>
      </c>
      <c r="AG21" s="94" t="str">
        <f t="shared" si="11"/>
        <v/>
      </c>
      <c r="AH21" s="94" t="str">
        <f t="shared" si="0"/>
        <v/>
      </c>
      <c r="AI21" s="95" t="str">
        <f t="shared" si="0"/>
        <v/>
      </c>
    </row>
    <row r="22" spans="1:35" s="26" customFormat="1" ht="57" customHeight="1">
      <c r="A22" s="44">
        <v>7</v>
      </c>
      <c r="B22" s="75"/>
      <c r="C22" s="42" t="str">
        <f>IF($B22&lt;&gt;"",VLOOKUP($B22,Работы!$A$7:$D$382,2),"")</f>
        <v/>
      </c>
      <c r="D22" s="84" t="str">
        <f>IF($B22&lt;&gt;"",VLOOKUP($B22,Работы!$A$7:$D$382,4),"")</f>
        <v/>
      </c>
      <c r="E22" s="42" t="str">
        <f>IF($B22&lt;&gt;"",VLOOKUP($B22,Работы!$A$7:$D$382,3),"")</f>
        <v/>
      </c>
      <c r="F22" s="73"/>
      <c r="G22" s="87" t="str">
        <f t="shared" si="1"/>
        <v/>
      </c>
      <c r="H22" s="88"/>
      <c r="I22" s="87" t="str">
        <f t="shared" si="2"/>
        <v/>
      </c>
      <c r="J22" s="88"/>
      <c r="K22" s="73"/>
      <c r="L22" s="87" t="str">
        <f t="shared" si="3"/>
        <v/>
      </c>
      <c r="M22" s="88"/>
      <c r="N22" s="87" t="str">
        <f t="shared" si="4"/>
        <v/>
      </c>
      <c r="O22" s="88"/>
      <c r="P22" s="73"/>
      <c r="Q22" s="87" t="str">
        <f t="shared" si="5"/>
        <v/>
      </c>
      <c r="R22" s="88"/>
      <c r="S22" s="87" t="str">
        <f t="shared" si="6"/>
        <v/>
      </c>
      <c r="T22" s="88"/>
      <c r="U22" s="73"/>
      <c r="V22" s="87" t="str">
        <f t="shared" si="7"/>
        <v/>
      </c>
      <c r="W22" s="88"/>
      <c r="X22" s="87" t="str">
        <f t="shared" si="8"/>
        <v/>
      </c>
      <c r="Y22" s="88"/>
      <c r="Z22" s="73"/>
      <c r="AA22" s="87" t="str">
        <f t="shared" si="9"/>
        <v/>
      </c>
      <c r="AB22" s="88"/>
      <c r="AC22" s="87" t="str">
        <f t="shared" si="10"/>
        <v/>
      </c>
      <c r="AD22" s="88"/>
      <c r="AE22" s="73"/>
      <c r="AF22" s="94" t="str">
        <f t="shared" si="11"/>
        <v/>
      </c>
      <c r="AG22" s="94" t="str">
        <f t="shared" si="11"/>
        <v/>
      </c>
      <c r="AH22" s="94" t="str">
        <f t="shared" si="0"/>
        <v/>
      </c>
      <c r="AI22" s="95" t="str">
        <f t="shared" si="0"/>
        <v/>
      </c>
    </row>
    <row r="23" spans="1:35" s="26" customFormat="1" ht="57" customHeight="1">
      <c r="A23" s="44">
        <v>8</v>
      </c>
      <c r="B23" s="75"/>
      <c r="C23" s="42" t="str">
        <f>IF($B23&lt;&gt;"",VLOOKUP($B23,Работы!$A$7:$D$382,2),"")</f>
        <v/>
      </c>
      <c r="D23" s="84" t="str">
        <f>IF($B23&lt;&gt;"",VLOOKUP($B23,Работы!$A$7:$D$382,4),"")</f>
        <v/>
      </c>
      <c r="E23" s="42" t="str">
        <f>IF($B23&lt;&gt;"",VLOOKUP($B23,Работы!$A$7:$D$382,3),"")</f>
        <v/>
      </c>
      <c r="F23" s="73"/>
      <c r="G23" s="87" t="str">
        <f t="shared" si="1"/>
        <v/>
      </c>
      <c r="H23" s="88"/>
      <c r="I23" s="87" t="str">
        <f t="shared" si="2"/>
        <v/>
      </c>
      <c r="J23" s="88"/>
      <c r="K23" s="73"/>
      <c r="L23" s="87" t="str">
        <f t="shared" si="3"/>
        <v/>
      </c>
      <c r="M23" s="88"/>
      <c r="N23" s="87" t="str">
        <f t="shared" si="4"/>
        <v/>
      </c>
      <c r="O23" s="88"/>
      <c r="P23" s="73"/>
      <c r="Q23" s="87" t="str">
        <f t="shared" si="5"/>
        <v/>
      </c>
      <c r="R23" s="88"/>
      <c r="S23" s="87" t="str">
        <f t="shared" si="6"/>
        <v/>
      </c>
      <c r="T23" s="88"/>
      <c r="U23" s="73"/>
      <c r="V23" s="87" t="str">
        <f t="shared" si="7"/>
        <v/>
      </c>
      <c r="W23" s="88"/>
      <c r="X23" s="87" t="str">
        <f t="shared" si="8"/>
        <v/>
      </c>
      <c r="Y23" s="88"/>
      <c r="Z23" s="73"/>
      <c r="AA23" s="87" t="str">
        <f t="shared" si="9"/>
        <v/>
      </c>
      <c r="AB23" s="88"/>
      <c r="AC23" s="87" t="str">
        <f t="shared" si="10"/>
        <v/>
      </c>
      <c r="AD23" s="88"/>
      <c r="AE23" s="73"/>
      <c r="AF23" s="94" t="str">
        <f t="shared" si="11"/>
        <v/>
      </c>
      <c r="AG23" s="94" t="str">
        <f t="shared" si="11"/>
        <v/>
      </c>
      <c r="AH23" s="94" t="str">
        <f t="shared" si="0"/>
        <v/>
      </c>
      <c r="AI23" s="95" t="str">
        <f t="shared" si="0"/>
        <v/>
      </c>
    </row>
    <row r="24" spans="1:35" s="26" customFormat="1" ht="57" customHeight="1">
      <c r="A24" s="44">
        <v>9</v>
      </c>
      <c r="B24" s="75"/>
      <c r="C24" s="42" t="str">
        <f>IF($B24&lt;&gt;"",VLOOKUP($B24,Работы!$A$7:$D$382,2),"")</f>
        <v/>
      </c>
      <c r="D24" s="84" t="str">
        <f>IF($B24&lt;&gt;"",VLOOKUP($B24,Работы!$A$7:$D$382,4),"")</f>
        <v/>
      </c>
      <c r="E24" s="42" t="str">
        <f>IF($B24&lt;&gt;"",VLOOKUP($B24,Работы!$A$7:$D$382,3),"")</f>
        <v/>
      </c>
      <c r="F24" s="73"/>
      <c r="G24" s="87" t="str">
        <f t="shared" si="1"/>
        <v/>
      </c>
      <c r="H24" s="88"/>
      <c r="I24" s="87" t="str">
        <f t="shared" si="2"/>
        <v/>
      </c>
      <c r="J24" s="88"/>
      <c r="K24" s="73"/>
      <c r="L24" s="87" t="str">
        <f t="shared" si="3"/>
        <v/>
      </c>
      <c r="M24" s="88"/>
      <c r="N24" s="87" t="str">
        <f t="shared" si="4"/>
        <v/>
      </c>
      <c r="O24" s="88"/>
      <c r="P24" s="73"/>
      <c r="Q24" s="87" t="str">
        <f t="shared" si="5"/>
        <v/>
      </c>
      <c r="R24" s="88"/>
      <c r="S24" s="87" t="str">
        <f t="shared" si="6"/>
        <v/>
      </c>
      <c r="T24" s="88"/>
      <c r="U24" s="73"/>
      <c r="V24" s="87" t="str">
        <f t="shared" si="7"/>
        <v/>
      </c>
      <c r="W24" s="88"/>
      <c r="X24" s="87" t="str">
        <f t="shared" si="8"/>
        <v/>
      </c>
      <c r="Y24" s="88"/>
      <c r="Z24" s="73"/>
      <c r="AA24" s="87" t="str">
        <f t="shared" si="9"/>
        <v/>
      </c>
      <c r="AB24" s="88"/>
      <c r="AC24" s="87" t="str">
        <f t="shared" si="10"/>
        <v/>
      </c>
      <c r="AD24" s="88"/>
      <c r="AE24" s="73"/>
      <c r="AF24" s="94" t="str">
        <f t="shared" si="11"/>
        <v/>
      </c>
      <c r="AG24" s="94" t="str">
        <f t="shared" si="11"/>
        <v/>
      </c>
      <c r="AH24" s="94" t="str">
        <f t="shared" si="0"/>
        <v/>
      </c>
      <c r="AI24" s="95" t="str">
        <f t="shared" si="0"/>
        <v/>
      </c>
    </row>
    <row r="25" spans="1:35" s="26" customFormat="1" ht="57" customHeight="1">
      <c r="A25" s="44">
        <v>10</v>
      </c>
      <c r="B25" s="75"/>
      <c r="C25" s="42" t="str">
        <f>IF($B25&lt;&gt;"",VLOOKUP($B25,Работы!$A$7:$D$382,2),"")</f>
        <v/>
      </c>
      <c r="D25" s="84" t="str">
        <f>IF($B25&lt;&gt;"",VLOOKUP($B25,Работы!$A$7:$D$382,4),"")</f>
        <v/>
      </c>
      <c r="E25" s="42" t="str">
        <f>IF($B25&lt;&gt;"",VLOOKUP($B25,Работы!$A$7:$D$382,3),"")</f>
        <v/>
      </c>
      <c r="F25" s="73"/>
      <c r="G25" s="87" t="str">
        <f t="shared" si="1"/>
        <v/>
      </c>
      <c r="H25" s="88"/>
      <c r="I25" s="87" t="str">
        <f t="shared" si="2"/>
        <v/>
      </c>
      <c r="J25" s="88"/>
      <c r="K25" s="73"/>
      <c r="L25" s="87" t="str">
        <f t="shared" si="3"/>
        <v/>
      </c>
      <c r="M25" s="88"/>
      <c r="N25" s="87" t="str">
        <f t="shared" si="4"/>
        <v/>
      </c>
      <c r="O25" s="88"/>
      <c r="P25" s="73"/>
      <c r="Q25" s="87" t="str">
        <f t="shared" si="5"/>
        <v/>
      </c>
      <c r="R25" s="88"/>
      <c r="S25" s="87" t="str">
        <f t="shared" si="6"/>
        <v/>
      </c>
      <c r="T25" s="88"/>
      <c r="U25" s="73"/>
      <c r="V25" s="87" t="str">
        <f t="shared" si="7"/>
        <v/>
      </c>
      <c r="W25" s="88"/>
      <c r="X25" s="87" t="str">
        <f t="shared" si="8"/>
        <v/>
      </c>
      <c r="Y25" s="88"/>
      <c r="Z25" s="73"/>
      <c r="AA25" s="87" t="str">
        <f t="shared" si="9"/>
        <v/>
      </c>
      <c r="AB25" s="88"/>
      <c r="AC25" s="87" t="str">
        <f t="shared" si="10"/>
        <v/>
      </c>
      <c r="AD25" s="88"/>
      <c r="AE25" s="73"/>
      <c r="AF25" s="94" t="str">
        <f t="shared" si="11"/>
        <v/>
      </c>
      <c r="AG25" s="94" t="str">
        <f t="shared" si="11"/>
        <v/>
      </c>
      <c r="AH25" s="94" t="str">
        <f t="shared" si="0"/>
        <v/>
      </c>
      <c r="AI25" s="95" t="str">
        <f t="shared" si="0"/>
        <v/>
      </c>
    </row>
    <row r="26" spans="1:35" s="26" customFormat="1" ht="57" customHeight="1">
      <c r="A26" s="44">
        <v>11</v>
      </c>
      <c r="B26" s="75"/>
      <c r="C26" s="42" t="str">
        <f>IF($B26&lt;&gt;"",VLOOKUP($B26,Работы!$A$7:$D$382,2),"")</f>
        <v/>
      </c>
      <c r="D26" s="84" t="str">
        <f>IF($B26&lt;&gt;"",VLOOKUP($B26,Работы!$A$7:$D$382,4),"")</f>
        <v/>
      </c>
      <c r="E26" s="42" t="str">
        <f>IF($B26&lt;&gt;"",VLOOKUP($B26,Работы!$A$7:$D$382,3),"")</f>
        <v/>
      </c>
      <c r="F26" s="73"/>
      <c r="G26" s="87" t="str">
        <f t="shared" si="1"/>
        <v/>
      </c>
      <c r="H26" s="88"/>
      <c r="I26" s="87" t="str">
        <f t="shared" si="2"/>
        <v/>
      </c>
      <c r="J26" s="88"/>
      <c r="K26" s="73"/>
      <c r="L26" s="87" t="str">
        <f t="shared" si="3"/>
        <v/>
      </c>
      <c r="M26" s="88"/>
      <c r="N26" s="87" t="str">
        <f t="shared" si="4"/>
        <v/>
      </c>
      <c r="O26" s="88"/>
      <c r="P26" s="73"/>
      <c r="Q26" s="87" t="str">
        <f t="shared" si="5"/>
        <v/>
      </c>
      <c r="R26" s="88"/>
      <c r="S26" s="87" t="str">
        <f t="shared" si="6"/>
        <v/>
      </c>
      <c r="T26" s="88"/>
      <c r="U26" s="73"/>
      <c r="V26" s="87" t="str">
        <f t="shared" si="7"/>
        <v/>
      </c>
      <c r="W26" s="88"/>
      <c r="X26" s="87" t="str">
        <f t="shared" si="8"/>
        <v/>
      </c>
      <c r="Y26" s="88"/>
      <c r="Z26" s="73"/>
      <c r="AA26" s="87" t="str">
        <f t="shared" si="9"/>
        <v/>
      </c>
      <c r="AB26" s="88"/>
      <c r="AC26" s="87" t="str">
        <f t="shared" si="10"/>
        <v/>
      </c>
      <c r="AD26" s="88"/>
      <c r="AE26" s="73"/>
      <c r="AF26" s="94" t="str">
        <f t="shared" si="11"/>
        <v/>
      </c>
      <c r="AG26" s="94" t="str">
        <f t="shared" si="11"/>
        <v/>
      </c>
      <c r="AH26" s="94" t="str">
        <f t="shared" si="0"/>
        <v/>
      </c>
      <c r="AI26" s="95" t="str">
        <f t="shared" si="0"/>
        <v/>
      </c>
    </row>
    <row r="27" spans="1:35" s="26" customFormat="1" ht="57" customHeight="1">
      <c r="A27" s="44">
        <v>12</v>
      </c>
      <c r="B27" s="75"/>
      <c r="C27" s="42" t="str">
        <f>IF($B27&lt;&gt;"",VLOOKUP($B27,Работы!$A$7:$D$382,2),"")</f>
        <v/>
      </c>
      <c r="D27" s="84" t="str">
        <f>IF($B27&lt;&gt;"",VLOOKUP($B27,Работы!$A$7:$D$382,4),"")</f>
        <v/>
      </c>
      <c r="E27" s="42" t="str">
        <f>IF($B27&lt;&gt;"",VLOOKUP($B27,Работы!$A$7:$D$382,3),"")</f>
        <v/>
      </c>
      <c r="F27" s="73"/>
      <c r="G27" s="87" t="str">
        <f t="shared" si="1"/>
        <v/>
      </c>
      <c r="H27" s="88"/>
      <c r="I27" s="87" t="str">
        <f t="shared" si="2"/>
        <v/>
      </c>
      <c r="J27" s="88"/>
      <c r="K27" s="73"/>
      <c r="L27" s="87" t="str">
        <f t="shared" si="3"/>
        <v/>
      </c>
      <c r="M27" s="88"/>
      <c r="N27" s="87" t="str">
        <f t="shared" si="4"/>
        <v/>
      </c>
      <c r="O27" s="88"/>
      <c r="P27" s="73"/>
      <c r="Q27" s="87" t="str">
        <f t="shared" si="5"/>
        <v/>
      </c>
      <c r="R27" s="88"/>
      <c r="S27" s="87" t="str">
        <f t="shared" si="6"/>
        <v/>
      </c>
      <c r="T27" s="88"/>
      <c r="U27" s="73"/>
      <c r="V27" s="87" t="str">
        <f t="shared" si="7"/>
        <v/>
      </c>
      <c r="W27" s="88"/>
      <c r="X27" s="87" t="str">
        <f t="shared" si="8"/>
        <v/>
      </c>
      <c r="Y27" s="88"/>
      <c r="Z27" s="73"/>
      <c r="AA27" s="87" t="str">
        <f t="shared" si="9"/>
        <v/>
      </c>
      <c r="AB27" s="88"/>
      <c r="AC27" s="87" t="str">
        <f t="shared" si="10"/>
        <v/>
      </c>
      <c r="AD27" s="88"/>
      <c r="AE27" s="73"/>
      <c r="AF27" s="94" t="str">
        <f t="shared" si="11"/>
        <v/>
      </c>
      <c r="AG27" s="94" t="str">
        <f t="shared" si="11"/>
        <v/>
      </c>
      <c r="AH27" s="94" t="str">
        <f t="shared" si="0"/>
        <v/>
      </c>
      <c r="AI27" s="95" t="str">
        <f t="shared" si="0"/>
        <v/>
      </c>
    </row>
    <row r="28" spans="1:35" s="26" customFormat="1" ht="57" customHeight="1">
      <c r="A28" s="44">
        <v>13</v>
      </c>
      <c r="B28" s="76"/>
      <c r="C28" s="42" t="str">
        <f>IF($B28&lt;&gt;"",VLOOKUP($B28,Работы!$A$7:$D$382,2),"")</f>
        <v/>
      </c>
      <c r="D28" s="84" t="str">
        <f>IF($B28&lt;&gt;"",VLOOKUP($B28,Работы!$A$7:$D$382,4),"")</f>
        <v/>
      </c>
      <c r="E28" s="42" t="str">
        <f>IF($B28&lt;&gt;"",VLOOKUP($B28,Работы!$A$7:$D$382,3),"")</f>
        <v/>
      </c>
      <c r="F28" s="73"/>
      <c r="G28" s="87" t="str">
        <f t="shared" si="1"/>
        <v/>
      </c>
      <c r="H28" s="88"/>
      <c r="I28" s="87" t="str">
        <f t="shared" si="2"/>
        <v/>
      </c>
      <c r="J28" s="88"/>
      <c r="K28" s="73"/>
      <c r="L28" s="87" t="str">
        <f t="shared" si="3"/>
        <v/>
      </c>
      <c r="M28" s="88"/>
      <c r="N28" s="87" t="str">
        <f t="shared" si="4"/>
        <v/>
      </c>
      <c r="O28" s="88"/>
      <c r="P28" s="73"/>
      <c r="Q28" s="87" t="str">
        <f t="shared" si="5"/>
        <v/>
      </c>
      <c r="R28" s="88"/>
      <c r="S28" s="87" t="str">
        <f t="shared" si="6"/>
        <v/>
      </c>
      <c r="T28" s="88"/>
      <c r="U28" s="73"/>
      <c r="V28" s="87" t="str">
        <f t="shared" si="7"/>
        <v/>
      </c>
      <c r="W28" s="88"/>
      <c r="X28" s="87" t="str">
        <f t="shared" si="8"/>
        <v/>
      </c>
      <c r="Y28" s="88"/>
      <c r="Z28" s="73"/>
      <c r="AA28" s="87" t="str">
        <f t="shared" si="9"/>
        <v/>
      </c>
      <c r="AB28" s="88"/>
      <c r="AC28" s="87" t="str">
        <f t="shared" si="10"/>
        <v/>
      </c>
      <c r="AD28" s="88"/>
      <c r="AE28" s="73"/>
      <c r="AF28" s="94" t="str">
        <f t="shared" si="11"/>
        <v/>
      </c>
      <c r="AG28" s="94" t="str">
        <f t="shared" si="11"/>
        <v/>
      </c>
      <c r="AH28" s="94" t="str">
        <f t="shared" si="0"/>
        <v/>
      </c>
      <c r="AI28" s="95" t="str">
        <f t="shared" si="0"/>
        <v/>
      </c>
    </row>
    <row r="29" spans="1:35" s="26" customFormat="1" ht="57" customHeight="1">
      <c r="A29" s="44">
        <v>14</v>
      </c>
      <c r="B29" s="76"/>
      <c r="C29" s="42" t="str">
        <f>IF($B29&lt;&gt;"",VLOOKUP($B29,Работы!$A$7:$D$382,2),"")</f>
        <v/>
      </c>
      <c r="D29" s="84" t="str">
        <f>IF($B29&lt;&gt;"",VLOOKUP($B29,Работы!$A$7:$D$382,4),"")</f>
        <v/>
      </c>
      <c r="E29" s="42" t="str">
        <f>IF($B29&lt;&gt;"",VLOOKUP($B29,Работы!$A$7:$D$382,3),"")</f>
        <v/>
      </c>
      <c r="F29" s="73"/>
      <c r="G29" s="87" t="str">
        <f t="shared" si="1"/>
        <v/>
      </c>
      <c r="H29" s="88"/>
      <c r="I29" s="87" t="str">
        <f t="shared" si="2"/>
        <v/>
      </c>
      <c r="J29" s="88"/>
      <c r="K29" s="73"/>
      <c r="L29" s="87" t="str">
        <f t="shared" si="3"/>
        <v/>
      </c>
      <c r="M29" s="88"/>
      <c r="N29" s="87" t="str">
        <f t="shared" si="4"/>
        <v/>
      </c>
      <c r="O29" s="88"/>
      <c r="P29" s="73"/>
      <c r="Q29" s="87" t="str">
        <f t="shared" si="5"/>
        <v/>
      </c>
      <c r="R29" s="88"/>
      <c r="S29" s="87" t="str">
        <f t="shared" si="6"/>
        <v/>
      </c>
      <c r="T29" s="88"/>
      <c r="U29" s="73"/>
      <c r="V29" s="87" t="str">
        <f t="shared" si="7"/>
        <v/>
      </c>
      <c r="W29" s="88"/>
      <c r="X29" s="87" t="str">
        <f t="shared" si="8"/>
        <v/>
      </c>
      <c r="Y29" s="88"/>
      <c r="Z29" s="73"/>
      <c r="AA29" s="87" t="str">
        <f t="shared" si="9"/>
        <v/>
      </c>
      <c r="AB29" s="88"/>
      <c r="AC29" s="87" t="str">
        <f t="shared" si="10"/>
        <v/>
      </c>
      <c r="AD29" s="88"/>
      <c r="AE29" s="73"/>
      <c r="AF29" s="94" t="str">
        <f t="shared" si="11"/>
        <v/>
      </c>
      <c r="AG29" s="94" t="str">
        <f t="shared" si="11"/>
        <v/>
      </c>
      <c r="AH29" s="94" t="str">
        <f t="shared" si="0"/>
        <v/>
      </c>
      <c r="AI29" s="95" t="str">
        <f t="shared" si="0"/>
        <v/>
      </c>
    </row>
    <row r="30" spans="1:35" s="26" customFormat="1" ht="57" customHeight="1">
      <c r="A30" s="44">
        <v>15</v>
      </c>
      <c r="B30" s="75"/>
      <c r="C30" s="42" t="str">
        <f>IF($B30&lt;&gt;"",VLOOKUP($B30,Работы!$A$7:$D$382,2),"")</f>
        <v/>
      </c>
      <c r="D30" s="84" t="str">
        <f>IF($B30&lt;&gt;"",VLOOKUP($B30,Работы!$A$7:$D$382,4),"")</f>
        <v/>
      </c>
      <c r="E30" s="42" t="str">
        <f>IF($B30&lt;&gt;"",VLOOKUP($B30,Работы!$A$7:$D$382,3),"")</f>
        <v/>
      </c>
      <c r="F30" s="73"/>
      <c r="G30" s="87" t="str">
        <f t="shared" si="1"/>
        <v/>
      </c>
      <c r="H30" s="88"/>
      <c r="I30" s="87" t="str">
        <f t="shared" si="2"/>
        <v/>
      </c>
      <c r="J30" s="88"/>
      <c r="K30" s="73"/>
      <c r="L30" s="87" t="str">
        <f t="shared" si="3"/>
        <v/>
      </c>
      <c r="M30" s="88"/>
      <c r="N30" s="87" t="str">
        <f t="shared" si="4"/>
        <v/>
      </c>
      <c r="O30" s="88"/>
      <c r="P30" s="73"/>
      <c r="Q30" s="87" t="str">
        <f t="shared" si="5"/>
        <v/>
      </c>
      <c r="R30" s="88"/>
      <c r="S30" s="87" t="str">
        <f t="shared" si="6"/>
        <v/>
      </c>
      <c r="T30" s="88"/>
      <c r="U30" s="73"/>
      <c r="V30" s="87" t="str">
        <f t="shared" si="7"/>
        <v/>
      </c>
      <c r="W30" s="88"/>
      <c r="X30" s="87" t="str">
        <f t="shared" si="8"/>
        <v/>
      </c>
      <c r="Y30" s="88"/>
      <c r="Z30" s="73"/>
      <c r="AA30" s="87" t="str">
        <f t="shared" si="9"/>
        <v/>
      </c>
      <c r="AB30" s="88"/>
      <c r="AC30" s="87" t="str">
        <f t="shared" si="10"/>
        <v/>
      </c>
      <c r="AD30" s="88"/>
      <c r="AE30" s="73"/>
      <c r="AF30" s="94" t="str">
        <f t="shared" si="11"/>
        <v/>
      </c>
      <c r="AG30" s="94" t="str">
        <f t="shared" si="11"/>
        <v/>
      </c>
      <c r="AH30" s="94" t="str">
        <f t="shared" si="0"/>
        <v/>
      </c>
      <c r="AI30" s="95" t="str">
        <f t="shared" si="0"/>
        <v/>
      </c>
    </row>
    <row r="31" spans="1:35" s="26" customFormat="1" ht="57" customHeight="1">
      <c r="A31" s="44">
        <v>16</v>
      </c>
      <c r="B31" s="76"/>
      <c r="C31" s="103"/>
      <c r="D31" s="104"/>
      <c r="E31" s="103"/>
      <c r="F31" s="74"/>
      <c r="G31" s="105"/>
      <c r="H31" s="92"/>
      <c r="I31" s="105"/>
      <c r="J31" s="92"/>
      <c r="K31" s="74"/>
      <c r="L31" s="105"/>
      <c r="M31" s="92"/>
      <c r="N31" s="105"/>
      <c r="O31" s="92"/>
      <c r="P31" s="74"/>
      <c r="Q31" s="105"/>
      <c r="R31" s="92"/>
      <c r="S31" s="105"/>
      <c r="T31" s="92"/>
      <c r="U31" s="74"/>
      <c r="V31" s="105"/>
      <c r="W31" s="92"/>
      <c r="X31" s="105"/>
      <c r="Y31" s="92"/>
      <c r="Z31" s="74"/>
      <c r="AA31" s="105"/>
      <c r="AB31" s="92"/>
      <c r="AC31" s="105"/>
      <c r="AD31" s="92"/>
      <c r="AE31" s="74"/>
      <c r="AF31" s="94"/>
      <c r="AG31" s="94"/>
      <c r="AH31" s="94"/>
      <c r="AI31" s="95"/>
    </row>
    <row r="32" spans="1:35" s="26" customFormat="1" ht="57" customHeight="1" thickBot="1">
      <c r="A32" s="44">
        <v>17</v>
      </c>
      <c r="B32" s="80"/>
      <c r="C32" s="81"/>
      <c r="D32" s="81"/>
      <c r="E32" s="81"/>
      <c r="F32" s="81"/>
      <c r="G32" s="89"/>
      <c r="H32" s="89"/>
      <c r="I32" s="89"/>
      <c r="J32" s="89"/>
      <c r="K32" s="81"/>
      <c r="L32" s="89"/>
      <c r="M32" s="89"/>
      <c r="N32" s="89"/>
      <c r="O32" s="89"/>
      <c r="P32" s="81"/>
      <c r="Q32" s="89"/>
      <c r="R32" s="89"/>
      <c r="S32" s="89"/>
      <c r="T32" s="89"/>
      <c r="U32" s="81"/>
      <c r="V32" s="89"/>
      <c r="W32" s="89"/>
      <c r="X32" s="89"/>
      <c r="Y32" s="89"/>
      <c r="Z32" s="81"/>
      <c r="AA32" s="89"/>
      <c r="AB32" s="89"/>
      <c r="AC32" s="89"/>
      <c r="AD32" s="89"/>
      <c r="AE32" s="81"/>
      <c r="AF32" s="94" t="str">
        <f t="shared" si="11"/>
        <v/>
      </c>
      <c r="AG32" s="94" t="str">
        <f t="shared" si="11"/>
        <v/>
      </c>
      <c r="AH32" s="94" t="str">
        <f t="shared" si="0"/>
        <v/>
      </c>
      <c r="AI32" s="95" t="str">
        <f t="shared" si="0"/>
        <v/>
      </c>
    </row>
    <row r="33" spans="1:35" s="26" customFormat="1" ht="47.25" customHeight="1" thickBot="1">
      <c r="A33" s="44">
        <v>18</v>
      </c>
      <c r="B33" s="56" t="s">
        <v>717</v>
      </c>
      <c r="C33" s="57"/>
      <c r="D33" s="57"/>
      <c r="E33" s="57"/>
      <c r="F33" s="57"/>
      <c r="G33" s="90">
        <f>SUM(G16:G32)</f>
        <v>14.475999999999999</v>
      </c>
      <c r="H33" s="90"/>
      <c r="I33" s="90">
        <f>SUM(I16:I32)</f>
        <v>0</v>
      </c>
      <c r="J33" s="90"/>
      <c r="K33" s="57"/>
      <c r="L33" s="90">
        <f>SUM(L16:L32)</f>
        <v>0</v>
      </c>
      <c r="M33" s="90"/>
      <c r="N33" s="90">
        <f>SUM(N16:N32)</f>
        <v>0</v>
      </c>
      <c r="O33" s="90"/>
      <c r="P33" s="57"/>
      <c r="Q33" s="90">
        <f>SUM(Q16:Q32)</f>
        <v>0</v>
      </c>
      <c r="R33" s="90"/>
      <c r="S33" s="90">
        <f>SUM(S16:S32)</f>
        <v>0</v>
      </c>
      <c r="T33" s="90"/>
      <c r="U33" s="57"/>
      <c r="V33" s="90">
        <f>SUM(V16:V32)</f>
        <v>0</v>
      </c>
      <c r="W33" s="90"/>
      <c r="X33" s="90">
        <f>SUM(X16:X32)</f>
        <v>0</v>
      </c>
      <c r="Y33" s="90"/>
      <c r="Z33" s="57"/>
      <c r="AA33" s="90">
        <f>SUM(AA16:AA32)</f>
        <v>2.87</v>
      </c>
      <c r="AB33" s="90"/>
      <c r="AC33" s="90">
        <f>SUM(AC16:AC32)</f>
        <v>0</v>
      </c>
      <c r="AD33" s="90"/>
      <c r="AE33" s="57"/>
      <c r="AF33" s="90">
        <f>G33+L33+Q33+V33+AA33</f>
        <v>17.346</v>
      </c>
      <c r="AG33" s="90"/>
      <c r="AH33" s="90">
        <f>I33+N33+S33+X33+AC33</f>
        <v>0</v>
      </c>
      <c r="AI33" s="96"/>
    </row>
    <row r="34" spans="1:35" s="26" customFormat="1" ht="47.25" customHeight="1">
      <c r="A34" s="44">
        <v>19</v>
      </c>
      <c r="B34" s="49" t="s">
        <v>660</v>
      </c>
      <c r="C34" s="50"/>
      <c r="D34" s="50"/>
      <c r="E34" s="50"/>
      <c r="F34" s="77"/>
      <c r="G34" s="91">
        <v>0.5</v>
      </c>
      <c r="H34" s="91"/>
      <c r="I34" s="91"/>
      <c r="J34" s="91"/>
      <c r="K34" s="77"/>
      <c r="L34" s="91"/>
      <c r="M34" s="91"/>
      <c r="N34" s="91"/>
      <c r="O34" s="91"/>
      <c r="P34" s="77"/>
      <c r="Q34" s="91"/>
      <c r="R34" s="91"/>
      <c r="S34" s="91"/>
      <c r="T34" s="91"/>
      <c r="U34" s="77"/>
      <c r="V34" s="91"/>
      <c r="W34" s="91"/>
      <c r="X34" s="91"/>
      <c r="Y34" s="91"/>
      <c r="Z34" s="77"/>
      <c r="AA34" s="91"/>
      <c r="AB34" s="91"/>
      <c r="AC34" s="91"/>
      <c r="AD34" s="91"/>
      <c r="AE34" s="77"/>
      <c r="AF34" s="97">
        <f>G34+L34+Q34+V34+AA34</f>
        <v>0.5</v>
      </c>
      <c r="AG34" s="97">
        <f>H34+M34+R34+W34+AB34</f>
        <v>0</v>
      </c>
      <c r="AH34" s="97">
        <f t="shared" ref="AH34:AI38" si="12">I34+N34+S34+X34+AC34</f>
        <v>0</v>
      </c>
      <c r="AI34" s="98">
        <f t="shared" si="12"/>
        <v>0</v>
      </c>
    </row>
    <row r="35" spans="1:35" s="26" customFormat="1" ht="47.25" customHeight="1">
      <c r="A35" s="44">
        <v>20</v>
      </c>
      <c r="B35" s="30" t="s">
        <v>659</v>
      </c>
      <c r="C35" s="42"/>
      <c r="D35" s="42"/>
      <c r="E35" s="42"/>
      <c r="F35" s="73"/>
      <c r="G35" s="88"/>
      <c r="H35" s="88"/>
      <c r="I35" s="88"/>
      <c r="J35" s="88"/>
      <c r="K35" s="73"/>
      <c r="L35" s="88"/>
      <c r="M35" s="88"/>
      <c r="N35" s="88"/>
      <c r="O35" s="88"/>
      <c r="P35" s="73"/>
      <c r="Q35" s="88"/>
      <c r="R35" s="88"/>
      <c r="S35" s="88"/>
      <c r="T35" s="88"/>
      <c r="U35" s="73"/>
      <c r="V35" s="88"/>
      <c r="W35" s="88"/>
      <c r="X35" s="88"/>
      <c r="Y35" s="88"/>
      <c r="Z35" s="73"/>
      <c r="AA35" s="88"/>
      <c r="AB35" s="88"/>
      <c r="AC35" s="88"/>
      <c r="AD35" s="88"/>
      <c r="AE35" s="73"/>
      <c r="AF35" s="94">
        <f t="shared" ref="AF35:AG39" si="13">G35+L35+Q35+V35+AA35</f>
        <v>0</v>
      </c>
      <c r="AG35" s="94">
        <f t="shared" si="13"/>
        <v>0</v>
      </c>
      <c r="AH35" s="94">
        <f t="shared" si="12"/>
        <v>0</v>
      </c>
      <c r="AI35" s="95">
        <f t="shared" si="12"/>
        <v>0</v>
      </c>
    </row>
    <row r="36" spans="1:35" s="26" customFormat="1" ht="47.25" customHeight="1">
      <c r="A36" s="44">
        <v>21</v>
      </c>
      <c r="B36" s="30" t="s">
        <v>658</v>
      </c>
      <c r="C36" s="42"/>
      <c r="D36" s="42"/>
      <c r="E36" s="42"/>
      <c r="F36" s="73"/>
      <c r="G36" s="88"/>
      <c r="H36" s="88"/>
      <c r="I36" s="88"/>
      <c r="J36" s="88"/>
      <c r="K36" s="73"/>
      <c r="L36" s="88"/>
      <c r="M36" s="88"/>
      <c r="N36" s="88"/>
      <c r="O36" s="88"/>
      <c r="P36" s="73"/>
      <c r="Q36" s="88"/>
      <c r="R36" s="88"/>
      <c r="S36" s="88"/>
      <c r="T36" s="88"/>
      <c r="U36" s="73"/>
      <c r="V36" s="88"/>
      <c r="W36" s="88"/>
      <c r="X36" s="88"/>
      <c r="Y36" s="88"/>
      <c r="Z36" s="73"/>
      <c r="AA36" s="88"/>
      <c r="AB36" s="88"/>
      <c r="AC36" s="88"/>
      <c r="AD36" s="88"/>
      <c r="AE36" s="73"/>
      <c r="AF36" s="94">
        <f t="shared" si="13"/>
        <v>0</v>
      </c>
      <c r="AG36" s="94">
        <f t="shared" si="13"/>
        <v>0</v>
      </c>
      <c r="AH36" s="94">
        <f t="shared" si="12"/>
        <v>0</v>
      </c>
      <c r="AI36" s="95">
        <f t="shared" si="12"/>
        <v>0</v>
      </c>
    </row>
    <row r="37" spans="1:35" s="26" customFormat="1" ht="47.25" customHeight="1">
      <c r="A37" s="44">
        <v>22</v>
      </c>
      <c r="B37" s="30" t="s">
        <v>657</v>
      </c>
      <c r="C37" s="42"/>
      <c r="D37" s="42"/>
      <c r="E37" s="42"/>
      <c r="F37" s="73"/>
      <c r="G37" s="88"/>
      <c r="H37" s="88"/>
      <c r="I37" s="88"/>
      <c r="J37" s="88"/>
      <c r="K37" s="73"/>
      <c r="L37" s="88"/>
      <c r="M37" s="88"/>
      <c r="N37" s="88"/>
      <c r="O37" s="88"/>
      <c r="P37" s="73"/>
      <c r="Q37" s="88"/>
      <c r="R37" s="88"/>
      <c r="S37" s="88"/>
      <c r="T37" s="88"/>
      <c r="U37" s="73"/>
      <c r="V37" s="88"/>
      <c r="W37" s="88"/>
      <c r="X37" s="88"/>
      <c r="Y37" s="88"/>
      <c r="Z37" s="73"/>
      <c r="AA37" s="88"/>
      <c r="AB37" s="88"/>
      <c r="AC37" s="88"/>
      <c r="AD37" s="88"/>
      <c r="AE37" s="73"/>
      <c r="AF37" s="94">
        <f t="shared" si="13"/>
        <v>0</v>
      </c>
      <c r="AG37" s="94">
        <f t="shared" si="13"/>
        <v>0</v>
      </c>
      <c r="AH37" s="94">
        <f t="shared" si="12"/>
        <v>0</v>
      </c>
      <c r="AI37" s="95">
        <f t="shared" si="12"/>
        <v>0</v>
      </c>
    </row>
    <row r="38" spans="1:35" s="26" customFormat="1" ht="47.25" customHeight="1" thickBot="1">
      <c r="A38" s="44">
        <v>23</v>
      </c>
      <c r="B38" s="47" t="s">
        <v>656</v>
      </c>
      <c r="C38" s="48"/>
      <c r="D38" s="48"/>
      <c r="E38" s="48"/>
      <c r="F38" s="74"/>
      <c r="G38" s="92"/>
      <c r="H38" s="92"/>
      <c r="I38" s="92"/>
      <c r="J38" s="92"/>
      <c r="K38" s="74"/>
      <c r="L38" s="92"/>
      <c r="M38" s="92"/>
      <c r="N38" s="92"/>
      <c r="O38" s="92"/>
      <c r="P38" s="74"/>
      <c r="Q38" s="92"/>
      <c r="R38" s="92"/>
      <c r="S38" s="92"/>
      <c r="T38" s="92"/>
      <c r="U38" s="74"/>
      <c r="V38" s="92"/>
      <c r="W38" s="92"/>
      <c r="X38" s="92"/>
      <c r="Y38" s="92"/>
      <c r="Z38" s="74"/>
      <c r="AA38" s="92"/>
      <c r="AB38" s="92"/>
      <c r="AC38" s="92"/>
      <c r="AD38" s="92"/>
      <c r="AE38" s="74"/>
      <c r="AF38" s="99">
        <f t="shared" si="13"/>
        <v>0</v>
      </c>
      <c r="AG38" s="99">
        <f t="shared" si="13"/>
        <v>0</v>
      </c>
      <c r="AH38" s="99">
        <f t="shared" si="12"/>
        <v>0</v>
      </c>
      <c r="AI38" s="100">
        <f t="shared" si="12"/>
        <v>0</v>
      </c>
    </row>
    <row r="39" spans="1:35" s="26" customFormat="1" ht="47.25" customHeight="1">
      <c r="A39" s="44">
        <v>24</v>
      </c>
      <c r="B39" s="52" t="s">
        <v>716</v>
      </c>
      <c r="C39" s="53"/>
      <c r="D39" s="53"/>
      <c r="E39" s="53"/>
      <c r="F39" s="53"/>
      <c r="G39" s="93">
        <f>SUM(G33:G38)</f>
        <v>14.975999999999999</v>
      </c>
      <c r="H39" s="93"/>
      <c r="I39" s="93">
        <f>SUM(I33:I38)</f>
        <v>0</v>
      </c>
      <c r="J39" s="93"/>
      <c r="K39" s="51"/>
      <c r="L39" s="93">
        <f t="shared" ref="L39:AC39" si="14">SUM(L33:L38)</f>
        <v>0</v>
      </c>
      <c r="M39" s="93"/>
      <c r="N39" s="93">
        <f t="shared" si="14"/>
        <v>0</v>
      </c>
      <c r="O39" s="93"/>
      <c r="P39" s="51"/>
      <c r="Q39" s="93">
        <f t="shared" si="14"/>
        <v>0</v>
      </c>
      <c r="R39" s="93"/>
      <c r="S39" s="93">
        <f t="shared" si="14"/>
        <v>0</v>
      </c>
      <c r="T39" s="93"/>
      <c r="U39" s="51"/>
      <c r="V39" s="93">
        <f t="shared" si="14"/>
        <v>0</v>
      </c>
      <c r="W39" s="93"/>
      <c r="X39" s="93">
        <f t="shared" si="14"/>
        <v>0</v>
      </c>
      <c r="Y39" s="93"/>
      <c r="Z39" s="51"/>
      <c r="AA39" s="93">
        <f t="shared" si="14"/>
        <v>2.87</v>
      </c>
      <c r="AB39" s="93"/>
      <c r="AC39" s="93">
        <f t="shared" si="14"/>
        <v>0</v>
      </c>
      <c r="AD39" s="93"/>
      <c r="AE39" s="54"/>
      <c r="AF39" s="101">
        <f t="shared" si="13"/>
        <v>17.846</v>
      </c>
      <c r="AG39" s="101"/>
      <c r="AH39" s="101">
        <f>I39+N39+S39+X39+AC39</f>
        <v>0</v>
      </c>
      <c r="AI39" s="102"/>
    </row>
    <row r="40" spans="1:35" s="26" customFormat="1" ht="47.25" customHeight="1" thickBot="1">
      <c r="A40" s="44">
        <v>25</v>
      </c>
      <c r="B40" s="45" t="s">
        <v>655</v>
      </c>
      <c r="C40" s="46"/>
      <c r="D40" s="46"/>
      <c r="E40" s="46"/>
      <c r="F40" s="46"/>
      <c r="G40" s="110">
        <f>G39-I39</f>
        <v>14.975999999999999</v>
      </c>
      <c r="H40" s="110"/>
      <c r="I40" s="110"/>
      <c r="J40" s="110"/>
      <c r="K40" s="55"/>
      <c r="L40" s="110">
        <f>L39-N39</f>
        <v>0</v>
      </c>
      <c r="M40" s="110"/>
      <c r="N40" s="110"/>
      <c r="O40" s="110"/>
      <c r="P40" s="55"/>
      <c r="Q40" s="110">
        <f>Q39-S39</f>
        <v>0</v>
      </c>
      <c r="R40" s="110"/>
      <c r="S40" s="110"/>
      <c r="T40" s="110"/>
      <c r="U40" s="55"/>
      <c r="V40" s="111">
        <f>V39-X39</f>
        <v>0</v>
      </c>
      <c r="W40" s="111"/>
      <c r="X40" s="111"/>
      <c r="Y40" s="111"/>
      <c r="Z40" s="55"/>
      <c r="AA40" s="110">
        <f>AA39-AC39</f>
        <v>2.87</v>
      </c>
      <c r="AB40" s="110"/>
      <c r="AC40" s="110"/>
      <c r="AD40" s="110"/>
      <c r="AE40" s="55"/>
      <c r="AF40" s="110">
        <f>G40+L40+Q40+V40+AA40</f>
        <v>17.846</v>
      </c>
      <c r="AG40" s="110"/>
      <c r="AH40" s="110"/>
      <c r="AI40" s="112"/>
    </row>
    <row r="41" spans="1:35" s="26" customFormat="1" ht="18.75">
      <c r="A41" s="27"/>
      <c r="B41" s="29"/>
      <c r="C41" s="29"/>
      <c r="D41" s="29"/>
      <c r="E41" s="29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</row>
    <row r="42" spans="1:35" s="26" customFormat="1" ht="20.25" customHeight="1">
      <c r="A42" s="29" t="s">
        <v>654</v>
      </c>
      <c r="B42" s="29"/>
      <c r="C42" s="29"/>
      <c r="D42" s="29"/>
      <c r="E42" s="29"/>
      <c r="F42" s="27"/>
      <c r="G42" s="27"/>
      <c r="H42" s="27"/>
      <c r="I42" s="27"/>
      <c r="J42" s="27"/>
      <c r="K42" s="27"/>
      <c r="L42" s="27"/>
      <c r="M42" s="27"/>
      <c r="N42" s="106" t="s">
        <v>653</v>
      </c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</row>
    <row r="43" spans="1:35" s="26" customFormat="1" ht="18.75">
      <c r="A43" s="78" t="s">
        <v>727</v>
      </c>
      <c r="B43" s="78"/>
      <c r="C43" s="78"/>
      <c r="D43" s="78"/>
      <c r="E43" s="79"/>
      <c r="F43" s="27"/>
      <c r="G43" s="27"/>
      <c r="H43" s="27"/>
      <c r="I43" s="27"/>
      <c r="J43" s="27"/>
      <c r="K43" s="27"/>
      <c r="L43" s="27"/>
      <c r="M43" s="27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</row>
    <row r="44" spans="1:35" s="26" customFormat="1" ht="18" customHeight="1">
      <c r="A44" s="29"/>
      <c r="B44" s="29"/>
      <c r="C44" s="29"/>
      <c r="D44" s="29"/>
      <c r="E44" s="29"/>
      <c r="F44" s="27"/>
      <c r="G44" s="27"/>
      <c r="H44" s="27"/>
      <c r="I44" s="27"/>
      <c r="J44" s="27"/>
      <c r="K44" s="27"/>
      <c r="L44" s="27"/>
      <c r="M44" s="27"/>
      <c r="N44" s="107" t="s">
        <v>652</v>
      </c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</row>
    <row r="45" spans="1:35" s="26" customFormat="1" ht="20.25">
      <c r="A45" s="29" t="s">
        <v>651</v>
      </c>
      <c r="B45" s="29"/>
      <c r="C45" s="29"/>
      <c r="D45" s="29"/>
      <c r="E45" s="29"/>
      <c r="F45" s="27"/>
      <c r="G45" s="27"/>
      <c r="H45" s="27"/>
      <c r="I45" s="27"/>
      <c r="J45" s="27"/>
      <c r="K45" s="27"/>
      <c r="L45" s="27"/>
      <c r="M45" s="27"/>
      <c r="N45" s="107" t="s">
        <v>650</v>
      </c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</row>
    <row r="46" spans="1:35" s="26" customFormat="1" ht="20.25">
      <c r="A46" s="29" t="s">
        <v>719</v>
      </c>
      <c r="B46" s="29"/>
      <c r="C46" s="29"/>
      <c r="D46" s="29"/>
      <c r="E46" s="29"/>
      <c r="F46" s="27"/>
      <c r="G46" s="27"/>
      <c r="H46" s="27"/>
      <c r="I46" s="27"/>
      <c r="J46" s="27"/>
      <c r="K46" s="27"/>
      <c r="L46" s="27"/>
      <c r="M46" s="27"/>
      <c r="N46" s="107" t="s">
        <v>649</v>
      </c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</row>
    <row r="47" spans="1:35" s="26" customFormat="1" ht="18.75">
      <c r="A47" s="29"/>
      <c r="B47" s="29"/>
      <c r="C47" s="29"/>
      <c r="D47" s="29"/>
      <c r="E47" s="29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</row>
    <row r="48" spans="1:35" s="26" customFormat="1" ht="18.75">
      <c r="A48" s="28" t="s">
        <v>718</v>
      </c>
      <c r="B48" s="28"/>
      <c r="C48" s="28"/>
      <c r="D48" s="28"/>
      <c r="E48" s="28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</row>
  </sheetData>
  <mergeCells count="40">
    <mergeCell ref="K13:K14"/>
    <mergeCell ref="AE13:AE14"/>
    <mergeCell ref="A10:AI10"/>
    <mergeCell ref="A12:A14"/>
    <mergeCell ref="B12:B14"/>
    <mergeCell ref="C12:C14"/>
    <mergeCell ref="D12:D14"/>
    <mergeCell ref="E12:E14"/>
    <mergeCell ref="F12:J12"/>
    <mergeCell ref="K12:O12"/>
    <mergeCell ref="P12:T12"/>
    <mergeCell ref="U12:Y12"/>
    <mergeCell ref="Z12:AD12"/>
    <mergeCell ref="AE12:AI12"/>
    <mergeCell ref="F13:F14"/>
    <mergeCell ref="G13:H13"/>
    <mergeCell ref="I13:J13"/>
    <mergeCell ref="AF13:AG13"/>
    <mergeCell ref="AH13:AI13"/>
    <mergeCell ref="G40:J40"/>
    <mergeCell ref="L40:O40"/>
    <mergeCell ref="Q40:T40"/>
    <mergeCell ref="V40:Y40"/>
    <mergeCell ref="AA40:AD40"/>
    <mergeCell ref="AF40:AI40"/>
    <mergeCell ref="S13:T13"/>
    <mergeCell ref="U13:U14"/>
    <mergeCell ref="V13:W13"/>
    <mergeCell ref="X13:Y13"/>
    <mergeCell ref="Z13:Z14"/>
    <mergeCell ref="AA13:AB13"/>
    <mergeCell ref="L13:M13"/>
    <mergeCell ref="N13:O13"/>
    <mergeCell ref="N42:AB43"/>
    <mergeCell ref="N44:AD44"/>
    <mergeCell ref="N45:AD45"/>
    <mergeCell ref="N46:AD46"/>
    <mergeCell ref="AC13:AD13"/>
    <mergeCell ref="P13:P14"/>
    <mergeCell ref="Q13:R13"/>
  </mergeCells>
  <dataValidations count="1">
    <dataValidation type="list" allowBlank="1" showInputMessage="1" showErrorMessage="1" sqref="B16:B30">
      <formula1>Работы</formula1>
    </dataValidation>
  </dataValidations>
  <pageMargins left="0.70866141732283472" right="0.70866141732283472" top="0.74803149606299213" bottom="0.74803149606299213" header="0.31496062992125984" footer="0.31496062992125984"/>
  <pageSetup paperSize="9" scale="31" fitToWidth="2" orientation="portrait" r:id="rId1"/>
  <colBreaks count="1" manualBreakCount="1">
    <brk id="15" max="47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AI48"/>
  <sheetViews>
    <sheetView view="pageBreakPreview" topLeftCell="H14" zoomScale="70" zoomScaleNormal="40" zoomScaleSheetLayoutView="70" workbookViewId="0">
      <selection activeCell="K58" sqref="K58"/>
    </sheetView>
  </sheetViews>
  <sheetFormatPr defaultRowHeight="15"/>
  <cols>
    <col min="1" max="1" width="7.85546875" style="25" customWidth="1"/>
    <col min="2" max="2" width="71" style="25" customWidth="1"/>
    <col min="3" max="3" width="14.42578125" style="25" customWidth="1"/>
    <col min="4" max="4" width="9.140625" style="25"/>
    <col min="5" max="5" width="13" style="25" customWidth="1"/>
    <col min="6" max="6" width="29.7109375" style="25" customWidth="1"/>
    <col min="7" max="10" width="9.7109375" style="25" customWidth="1"/>
    <col min="11" max="11" width="29.140625" style="25" customWidth="1"/>
    <col min="12" max="15" width="9.7109375" style="25" customWidth="1"/>
    <col min="16" max="16" width="29.5703125" style="25" customWidth="1"/>
    <col min="17" max="20" width="9.7109375" style="25" customWidth="1"/>
    <col min="21" max="21" width="31.28515625" style="25" customWidth="1"/>
    <col min="22" max="25" width="9.7109375" style="25" customWidth="1"/>
    <col min="26" max="26" width="29.28515625" style="25" customWidth="1"/>
    <col min="27" max="30" width="9.7109375" style="25" customWidth="1"/>
    <col min="31" max="31" width="27.140625" style="24" customWidth="1"/>
    <col min="32" max="35" width="11.7109375" style="24" customWidth="1"/>
    <col min="36" max="16384" width="9.140625" style="24"/>
  </cols>
  <sheetData>
    <row r="1" spans="1:35" s="26" customFormat="1" ht="20.25">
      <c r="A1" s="39"/>
      <c r="B1" s="41" t="s">
        <v>714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AE1" s="65" t="s">
        <v>713</v>
      </c>
      <c r="AF1" s="66"/>
      <c r="AG1" s="67"/>
      <c r="AH1" s="66"/>
    </row>
    <row r="2" spans="1:35" s="26" customFormat="1" ht="21" customHeight="1">
      <c r="A2" s="39"/>
      <c r="B2" s="40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AE2" s="68" t="s">
        <v>712</v>
      </c>
      <c r="AF2" s="68"/>
      <c r="AG2" s="68"/>
      <c r="AH2" s="66"/>
    </row>
    <row r="3" spans="1:35" s="26" customFormat="1" ht="21">
      <c r="A3" s="39"/>
      <c r="B3" s="40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AE3" s="68"/>
      <c r="AF3" s="68"/>
      <c r="AG3" s="68"/>
      <c r="AH3" s="66"/>
    </row>
    <row r="4" spans="1:35" s="26" customFormat="1" ht="35.25" customHeight="1">
      <c r="A4" s="61" t="s">
        <v>711</v>
      </c>
      <c r="B4" s="62"/>
      <c r="C4" s="39"/>
      <c r="D4" s="39"/>
      <c r="E4" s="39"/>
      <c r="F4" s="39"/>
      <c r="G4" s="38"/>
      <c r="H4" s="38"/>
      <c r="I4" s="38"/>
      <c r="J4" s="27"/>
      <c r="K4" s="39"/>
      <c r="L4" s="38"/>
      <c r="M4" s="38"/>
      <c r="N4" s="38"/>
      <c r="O4" s="27"/>
      <c r="P4" s="39"/>
      <c r="Q4" s="38"/>
      <c r="R4" s="38"/>
      <c r="S4" s="38"/>
      <c r="T4" s="27"/>
      <c r="U4" s="39"/>
      <c r="V4" s="38"/>
      <c r="AE4" s="69" t="s">
        <v>710</v>
      </c>
      <c r="AF4" s="69"/>
      <c r="AG4" s="69"/>
      <c r="AH4" s="66"/>
    </row>
    <row r="5" spans="1:35" s="26" customFormat="1" ht="20.25">
      <c r="A5" s="63" t="s">
        <v>709</v>
      </c>
      <c r="B5" s="64"/>
      <c r="C5" s="39"/>
      <c r="D5" s="39"/>
      <c r="E5" s="39"/>
      <c r="F5" s="39"/>
      <c r="G5" s="39"/>
      <c r="H5" s="39"/>
      <c r="I5" s="39"/>
      <c r="J5" s="27"/>
      <c r="K5" s="39"/>
      <c r="L5" s="39"/>
      <c r="M5" s="39"/>
      <c r="N5" s="39"/>
      <c r="O5" s="27"/>
      <c r="P5" s="39"/>
      <c r="Q5" s="39"/>
      <c r="R5" s="39"/>
      <c r="S5" s="39"/>
      <c r="T5" s="27"/>
      <c r="U5" s="39"/>
      <c r="V5" s="39"/>
      <c r="AE5" s="70" t="s">
        <v>708</v>
      </c>
      <c r="AF5" s="71"/>
      <c r="AG5" s="71"/>
      <c r="AH5" s="66"/>
    </row>
    <row r="6" spans="1:35" s="26" customFormat="1" ht="20.25">
      <c r="A6" s="63" t="s">
        <v>707</v>
      </c>
      <c r="B6" s="64"/>
      <c r="C6" s="39"/>
      <c r="D6" s="39"/>
      <c r="E6" s="39"/>
      <c r="F6" s="39"/>
      <c r="G6" s="38"/>
      <c r="H6" s="38"/>
      <c r="I6" s="38"/>
      <c r="J6" s="27"/>
      <c r="K6" s="39"/>
      <c r="L6" s="38"/>
      <c r="M6" s="38"/>
      <c r="N6" s="38"/>
      <c r="O6" s="27"/>
      <c r="P6" s="39"/>
      <c r="Q6" s="38"/>
      <c r="R6" s="38"/>
      <c r="S6" s="38"/>
      <c r="T6" s="27"/>
      <c r="U6" s="39"/>
      <c r="V6" s="38"/>
      <c r="AE6" s="70"/>
      <c r="AF6" s="69"/>
      <c r="AG6" s="69"/>
      <c r="AH6" s="66"/>
    </row>
    <row r="7" spans="1:35" s="26" customFormat="1" ht="20.25">
      <c r="A7" s="63" t="s">
        <v>725</v>
      </c>
      <c r="B7" s="64"/>
      <c r="C7" s="38"/>
      <c r="D7" s="38"/>
      <c r="E7" s="38"/>
      <c r="F7" s="38"/>
      <c r="G7" s="38"/>
      <c r="H7" s="38"/>
      <c r="I7" s="38"/>
      <c r="J7" s="27"/>
      <c r="K7" s="38"/>
      <c r="L7" s="38"/>
      <c r="M7" s="38"/>
      <c r="N7" s="38"/>
      <c r="O7" s="27"/>
      <c r="P7" s="38"/>
      <c r="Q7" s="38"/>
      <c r="R7" s="38"/>
      <c r="S7" s="38"/>
      <c r="T7" s="27"/>
      <c r="U7" s="38"/>
      <c r="V7" s="38"/>
      <c r="AE7" s="70" t="s">
        <v>726</v>
      </c>
      <c r="AF7" s="71"/>
      <c r="AG7" s="71"/>
      <c r="AH7" s="66"/>
    </row>
    <row r="8" spans="1:35" s="26" customFormat="1" ht="20.25">
      <c r="A8" s="63" t="s">
        <v>706</v>
      </c>
      <c r="B8" s="64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AE8" s="70" t="s">
        <v>705</v>
      </c>
      <c r="AF8" s="71"/>
      <c r="AG8" s="71"/>
      <c r="AH8" s="66"/>
    </row>
    <row r="9" spans="1:35" s="26" customFormat="1" ht="20.25">
      <c r="A9" s="37"/>
      <c r="B9" s="36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72"/>
      <c r="AF9" s="72"/>
      <c r="AG9" s="72"/>
      <c r="AH9" s="72"/>
    </row>
    <row r="10" spans="1:35" s="26" customFormat="1" ht="30.75" customHeight="1">
      <c r="A10" s="114" t="s">
        <v>728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</row>
    <row r="11" spans="1:35" s="26" customFormat="1" ht="40.5" customHeight="1" thickBot="1"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</row>
    <row r="12" spans="1:35" s="35" customFormat="1" ht="27.75" customHeight="1">
      <c r="A12" s="115" t="s">
        <v>704</v>
      </c>
      <c r="B12" s="117" t="s">
        <v>703</v>
      </c>
      <c r="C12" s="119" t="s">
        <v>1</v>
      </c>
      <c r="D12" s="120" t="s">
        <v>702</v>
      </c>
      <c r="E12" s="120" t="s">
        <v>701</v>
      </c>
      <c r="F12" s="122" t="s">
        <v>700</v>
      </c>
      <c r="G12" s="122"/>
      <c r="H12" s="122"/>
      <c r="I12" s="122"/>
      <c r="J12" s="122"/>
      <c r="K12" s="122" t="s">
        <v>699</v>
      </c>
      <c r="L12" s="122"/>
      <c r="M12" s="122"/>
      <c r="N12" s="122"/>
      <c r="O12" s="122"/>
      <c r="P12" s="122" t="s">
        <v>698</v>
      </c>
      <c r="Q12" s="122"/>
      <c r="R12" s="122"/>
      <c r="S12" s="122"/>
      <c r="T12" s="122"/>
      <c r="U12" s="122" t="s">
        <v>697</v>
      </c>
      <c r="V12" s="122"/>
      <c r="W12" s="122"/>
      <c r="X12" s="122"/>
      <c r="Y12" s="122"/>
      <c r="Z12" s="122" t="s">
        <v>696</v>
      </c>
      <c r="AA12" s="122"/>
      <c r="AB12" s="122"/>
      <c r="AC12" s="122"/>
      <c r="AD12" s="122"/>
      <c r="AE12" s="122" t="s">
        <v>715</v>
      </c>
      <c r="AF12" s="122"/>
      <c r="AG12" s="122"/>
      <c r="AH12" s="122"/>
      <c r="AI12" s="123"/>
    </row>
    <row r="13" spans="1:35" s="35" customFormat="1" ht="21.75" customHeight="1">
      <c r="A13" s="116"/>
      <c r="B13" s="118"/>
      <c r="C13" s="113"/>
      <c r="D13" s="121"/>
      <c r="E13" s="121"/>
      <c r="F13" s="113" t="s">
        <v>695</v>
      </c>
      <c r="G13" s="108" t="s">
        <v>694</v>
      </c>
      <c r="H13" s="108"/>
      <c r="I13" s="108" t="s">
        <v>693</v>
      </c>
      <c r="J13" s="108"/>
      <c r="K13" s="113" t="s">
        <v>695</v>
      </c>
      <c r="L13" s="108" t="s">
        <v>694</v>
      </c>
      <c r="M13" s="108"/>
      <c r="N13" s="108" t="s">
        <v>693</v>
      </c>
      <c r="O13" s="108"/>
      <c r="P13" s="113" t="s">
        <v>695</v>
      </c>
      <c r="Q13" s="108" t="s">
        <v>694</v>
      </c>
      <c r="R13" s="108"/>
      <c r="S13" s="108" t="s">
        <v>693</v>
      </c>
      <c r="T13" s="108"/>
      <c r="U13" s="113" t="s">
        <v>695</v>
      </c>
      <c r="V13" s="108" t="s">
        <v>694</v>
      </c>
      <c r="W13" s="108"/>
      <c r="X13" s="108" t="s">
        <v>693</v>
      </c>
      <c r="Y13" s="108"/>
      <c r="Z13" s="113" t="s">
        <v>695</v>
      </c>
      <c r="AA13" s="108" t="s">
        <v>694</v>
      </c>
      <c r="AB13" s="108"/>
      <c r="AC13" s="108" t="s">
        <v>693</v>
      </c>
      <c r="AD13" s="108"/>
      <c r="AE13" s="113" t="s">
        <v>695</v>
      </c>
      <c r="AF13" s="108" t="s">
        <v>694</v>
      </c>
      <c r="AG13" s="108"/>
      <c r="AH13" s="108" t="s">
        <v>693</v>
      </c>
      <c r="AI13" s="109"/>
    </row>
    <row r="14" spans="1:35" s="35" customFormat="1" ht="111" customHeight="1">
      <c r="A14" s="116"/>
      <c r="B14" s="118"/>
      <c r="C14" s="113"/>
      <c r="D14" s="121"/>
      <c r="E14" s="121"/>
      <c r="F14" s="113"/>
      <c r="G14" s="85" t="s">
        <v>692</v>
      </c>
      <c r="H14" s="86" t="s">
        <v>690</v>
      </c>
      <c r="I14" s="58" t="s">
        <v>691</v>
      </c>
      <c r="J14" s="86" t="s">
        <v>690</v>
      </c>
      <c r="K14" s="113"/>
      <c r="L14" s="85" t="s">
        <v>692</v>
      </c>
      <c r="M14" s="86" t="s">
        <v>690</v>
      </c>
      <c r="N14" s="58" t="s">
        <v>691</v>
      </c>
      <c r="O14" s="86" t="s">
        <v>690</v>
      </c>
      <c r="P14" s="113"/>
      <c r="Q14" s="85" t="s">
        <v>692</v>
      </c>
      <c r="R14" s="86" t="s">
        <v>690</v>
      </c>
      <c r="S14" s="58" t="s">
        <v>691</v>
      </c>
      <c r="T14" s="86" t="s">
        <v>690</v>
      </c>
      <c r="U14" s="113"/>
      <c r="V14" s="85" t="s">
        <v>692</v>
      </c>
      <c r="W14" s="86" t="s">
        <v>690</v>
      </c>
      <c r="X14" s="58" t="s">
        <v>691</v>
      </c>
      <c r="Y14" s="86" t="s">
        <v>690</v>
      </c>
      <c r="Z14" s="113"/>
      <c r="AA14" s="85" t="s">
        <v>692</v>
      </c>
      <c r="AB14" s="86" t="s">
        <v>690</v>
      </c>
      <c r="AC14" s="58" t="s">
        <v>691</v>
      </c>
      <c r="AD14" s="86" t="s">
        <v>690</v>
      </c>
      <c r="AE14" s="113"/>
      <c r="AF14" s="85" t="s">
        <v>692</v>
      </c>
      <c r="AG14" s="86" t="s">
        <v>690</v>
      </c>
      <c r="AH14" s="58" t="s">
        <v>691</v>
      </c>
      <c r="AI14" s="59" t="s">
        <v>690</v>
      </c>
    </row>
    <row r="15" spans="1:35" s="31" customFormat="1" ht="20.25">
      <c r="A15" s="43" t="s">
        <v>689</v>
      </c>
      <c r="B15" s="32" t="s">
        <v>688</v>
      </c>
      <c r="C15" s="33" t="s">
        <v>687</v>
      </c>
      <c r="D15" s="34" t="s">
        <v>686</v>
      </c>
      <c r="E15" s="34"/>
      <c r="F15" s="33" t="s">
        <v>685</v>
      </c>
      <c r="G15" s="33" t="s">
        <v>684</v>
      </c>
      <c r="H15" s="32" t="s">
        <v>683</v>
      </c>
      <c r="I15" s="32" t="s">
        <v>682</v>
      </c>
      <c r="J15" s="32" t="s">
        <v>681</v>
      </c>
      <c r="K15" s="33" t="s">
        <v>680</v>
      </c>
      <c r="L15" s="33" t="s">
        <v>679</v>
      </c>
      <c r="M15" s="32" t="s">
        <v>678</v>
      </c>
      <c r="N15" s="32" t="s">
        <v>677</v>
      </c>
      <c r="O15" s="32" t="s">
        <v>676</v>
      </c>
      <c r="P15" s="33" t="s">
        <v>675</v>
      </c>
      <c r="Q15" s="33" t="s">
        <v>674</v>
      </c>
      <c r="R15" s="32" t="s">
        <v>673</v>
      </c>
      <c r="S15" s="32" t="s">
        <v>672</v>
      </c>
      <c r="T15" s="32" t="s">
        <v>671</v>
      </c>
      <c r="U15" s="33" t="s">
        <v>670</v>
      </c>
      <c r="V15" s="33" t="s">
        <v>669</v>
      </c>
      <c r="W15" s="32" t="s">
        <v>668</v>
      </c>
      <c r="X15" s="32" t="s">
        <v>667</v>
      </c>
      <c r="Y15" s="32" t="s">
        <v>666</v>
      </c>
      <c r="Z15" s="33" t="s">
        <v>665</v>
      </c>
      <c r="AA15" s="33" t="s">
        <v>664</v>
      </c>
      <c r="AB15" s="32" t="s">
        <v>663</v>
      </c>
      <c r="AC15" s="32" t="s">
        <v>662</v>
      </c>
      <c r="AD15" s="32" t="s">
        <v>661</v>
      </c>
      <c r="AE15" s="32" t="s">
        <v>720</v>
      </c>
      <c r="AF15" s="32" t="s">
        <v>721</v>
      </c>
      <c r="AG15" s="32" t="s">
        <v>722</v>
      </c>
      <c r="AH15" s="32" t="s">
        <v>723</v>
      </c>
      <c r="AI15" s="32" t="s">
        <v>724</v>
      </c>
    </row>
    <row r="16" spans="1:35" s="26" customFormat="1" ht="57" customHeight="1">
      <c r="A16" s="44">
        <v>1</v>
      </c>
      <c r="B16" s="75" t="s">
        <v>335</v>
      </c>
      <c r="C16" s="42" t="str">
        <f>IF($B16&lt;&gt;"",VLOOKUP($B16,Работы!$A$7:$D$382,2),"")</f>
        <v>10 кв.м</v>
      </c>
      <c r="D16" s="84">
        <f>IF($B16&lt;&gt;"",VLOOKUP($B16,Работы!$A$7:$D$382,4),"")</f>
        <v>2.52</v>
      </c>
      <c r="E16" s="42" t="str">
        <f>IF($B16&lt;&gt;"",VLOOKUP($B16,Работы!$A$7:$D$382,3),"")</f>
        <v>№ 7,14</v>
      </c>
      <c r="F16" s="73"/>
      <c r="G16" s="87">
        <f>IF(B16&lt;&gt;"",H16*D16/VALUE(LEFT(C16,FIND(" ",C16)-1)),"")</f>
        <v>5.7960000000000003</v>
      </c>
      <c r="H16" s="88">
        <v>23</v>
      </c>
      <c r="I16" s="87">
        <f>IF(B16&lt;&gt;"",J16*D16/VALUE(LEFT(C16,FIND(" ",C16)-1)),"")</f>
        <v>0</v>
      </c>
      <c r="J16" s="88"/>
      <c r="K16" s="73"/>
      <c r="L16" s="87">
        <f>IF(B16&lt;&gt;"",M16*D16/VALUE(LEFT(C16,FIND(" ",C16)-1)),"")</f>
        <v>0</v>
      </c>
      <c r="M16" s="88"/>
      <c r="N16" s="87">
        <f>IF(B16&lt;&gt;"",O16*D16/VALUE(LEFT(C16,FIND(" ",C16)-1)),"")</f>
        <v>0</v>
      </c>
      <c r="O16" s="88"/>
      <c r="P16" s="73"/>
      <c r="Q16" s="87">
        <f>IF(B16&lt;&gt;"",R16*D16/VALUE(LEFT(C16,FIND(" ",C16)-1)),"")</f>
        <v>0</v>
      </c>
      <c r="R16" s="88"/>
      <c r="S16" s="87">
        <f>IF(B16&lt;&gt;"",T16*D16/VALUE(LEFT(C16,FIND(" ",C16)-1)),"")</f>
        <v>0</v>
      </c>
      <c r="T16" s="88"/>
      <c r="U16" s="73"/>
      <c r="V16" s="87">
        <f>IF(B16&lt;&gt;"",W16*D16/VALUE(LEFT(C16,FIND(" ",C16)-1)),"")</f>
        <v>0</v>
      </c>
      <c r="W16" s="88"/>
      <c r="X16" s="87">
        <f>IF(B16&lt;&gt;"",Y16*D16/VALUE(LEFT(C16,FIND(" ",C16)-1)),"")</f>
        <v>0</v>
      </c>
      <c r="Y16" s="88"/>
      <c r="Z16" s="73" t="s">
        <v>729</v>
      </c>
      <c r="AA16" s="87">
        <f>IF(B16&lt;&gt;"",AB16*D16/VALUE(LEFT(C16,FIND(" ",C16)-1)),"")</f>
        <v>1.1339999999999999</v>
      </c>
      <c r="AB16" s="88">
        <v>4.5</v>
      </c>
      <c r="AC16" s="87">
        <f>IF(B16&lt;&gt;"",AD16*D16/VALUE(LEFT(C16,FIND(" ",C16)-1)),"")</f>
        <v>0</v>
      </c>
      <c r="AD16" s="88"/>
      <c r="AE16" s="73"/>
      <c r="AF16" s="94">
        <f>IF(B16&lt;&gt;"",(G16+L16+Q16+V16+AA16),"")</f>
        <v>6.93</v>
      </c>
      <c r="AG16" s="94">
        <f>IF(C16&lt;&gt;"",(H16+M16+R16+W16+AB16),"")</f>
        <v>27.5</v>
      </c>
      <c r="AH16" s="94">
        <f t="shared" ref="AH16:AI32" si="0">IF(D16&lt;&gt;"",(I16+N16+S16+X16+AC16),"")</f>
        <v>0</v>
      </c>
      <c r="AI16" s="95">
        <f t="shared" si="0"/>
        <v>0</v>
      </c>
    </row>
    <row r="17" spans="1:35" s="26" customFormat="1" ht="57" customHeight="1">
      <c r="A17" s="44">
        <v>2</v>
      </c>
      <c r="B17" s="75" t="s">
        <v>571</v>
      </c>
      <c r="C17" s="42" t="str">
        <f>IF($B17&lt;&gt;"",VLOOKUP($B17,Работы!$A$7:$D$382,2),"")</f>
        <v>10 пог.м.тротуара</v>
      </c>
      <c r="D17" s="84">
        <f>IF($B17&lt;&gt;"",VLOOKUP($B17,Работы!$A$7:$D$382,4),"")</f>
        <v>8.68</v>
      </c>
      <c r="E17" s="42" t="str">
        <f>IF($B17&lt;&gt;"",VLOOKUP($B17,Работы!$A$7:$D$382,3),"")</f>
        <v>№ 10,7</v>
      </c>
      <c r="F17" s="73"/>
      <c r="G17" s="87">
        <f t="shared" ref="G17:G30" si="1">IF(B17&lt;&gt;"",H17*D17/VALUE(LEFT(C17,FIND(" ",C17)-1)),"")</f>
        <v>8.68</v>
      </c>
      <c r="H17" s="88">
        <v>10</v>
      </c>
      <c r="I17" s="87">
        <f t="shared" ref="I17:I30" si="2">IF(B17&lt;&gt;"",J17*D17/VALUE(LEFT(C17,FIND(" ",C17)-1)),"")</f>
        <v>0</v>
      </c>
      <c r="J17" s="88"/>
      <c r="K17" s="73"/>
      <c r="L17" s="87">
        <f t="shared" ref="L17:L30" si="3">IF(B17&lt;&gt;"",M17*D17/VALUE(LEFT(C17,FIND(" ",C17)-1)),"")</f>
        <v>0</v>
      </c>
      <c r="M17" s="88"/>
      <c r="N17" s="87">
        <f t="shared" ref="N17:N30" si="4">IF(B17&lt;&gt;"",O17*D17/VALUE(LEFT(C17,FIND(" ",C17)-1)),"")</f>
        <v>0</v>
      </c>
      <c r="O17" s="88"/>
      <c r="P17" s="73"/>
      <c r="Q17" s="87">
        <f t="shared" ref="Q17:Q30" si="5">IF(B17&lt;&gt;"",R17*D17/VALUE(LEFT(C17,FIND(" ",C17)-1)),"")</f>
        <v>0</v>
      </c>
      <c r="R17" s="88"/>
      <c r="S17" s="87">
        <f t="shared" ref="S17:S30" si="6">IF(B17&lt;&gt;"",T17*D17/VALUE(LEFT(C17,FIND(" ",C17)-1)),"")</f>
        <v>0</v>
      </c>
      <c r="T17" s="88"/>
      <c r="U17" s="73"/>
      <c r="V17" s="87">
        <f t="shared" ref="V17:V30" si="7">IF(B17&lt;&gt;"",W17*D17/VALUE(LEFT(C17,FIND(" ",C17)-1)),"")</f>
        <v>0</v>
      </c>
      <c r="W17" s="88"/>
      <c r="X17" s="87">
        <f t="shared" ref="X17:X30" si="8">IF(B17&lt;&gt;"",Y17*D17/VALUE(LEFT(C17,FIND(" ",C17)-1)),"")</f>
        <v>0</v>
      </c>
      <c r="Y17" s="88"/>
      <c r="Z17" s="73" t="s">
        <v>729</v>
      </c>
      <c r="AA17" s="87">
        <f t="shared" ref="AA17:AA30" si="9">IF(B17&lt;&gt;"",AB17*D17/VALUE(LEFT(C17,FIND(" ",C17)-1)),"")</f>
        <v>1.736</v>
      </c>
      <c r="AB17" s="88">
        <v>2</v>
      </c>
      <c r="AC17" s="87">
        <f t="shared" ref="AC17:AC30" si="10">IF(B17&lt;&gt;"",AD17*D17/VALUE(LEFT(C17,FIND(" ",C17)-1)),"")</f>
        <v>0</v>
      </c>
      <c r="AD17" s="88"/>
      <c r="AE17" s="73"/>
      <c r="AF17" s="94">
        <f t="shared" ref="AF17:AG32" si="11">IF(B17&lt;&gt;"",(G17+L17+Q17+V17+AA17),"")</f>
        <v>10.416</v>
      </c>
      <c r="AG17" s="94">
        <f t="shared" si="11"/>
        <v>12</v>
      </c>
      <c r="AH17" s="94">
        <f t="shared" si="0"/>
        <v>0</v>
      </c>
      <c r="AI17" s="95">
        <f t="shared" si="0"/>
        <v>0</v>
      </c>
    </row>
    <row r="18" spans="1:35" s="26" customFormat="1" ht="57" customHeight="1">
      <c r="A18" s="44">
        <v>3</v>
      </c>
      <c r="B18" s="75"/>
      <c r="C18" s="42" t="str">
        <f>IF($B18&lt;&gt;"",VLOOKUP($B18,Работы!$A$7:$D$382,2),"")</f>
        <v/>
      </c>
      <c r="D18" s="84" t="str">
        <f>IF($B18&lt;&gt;"",VLOOKUP($B18,Работы!$A$7:$D$382,4),"")</f>
        <v/>
      </c>
      <c r="E18" s="42" t="str">
        <f>IF($B18&lt;&gt;"",VLOOKUP($B18,Работы!$A$7:$D$382,3),"")</f>
        <v/>
      </c>
      <c r="F18" s="73"/>
      <c r="G18" s="87" t="str">
        <f t="shared" si="1"/>
        <v/>
      </c>
      <c r="H18" s="88"/>
      <c r="I18" s="87" t="str">
        <f t="shared" si="2"/>
        <v/>
      </c>
      <c r="J18" s="88"/>
      <c r="K18" s="73"/>
      <c r="L18" s="87" t="str">
        <f t="shared" si="3"/>
        <v/>
      </c>
      <c r="M18" s="88"/>
      <c r="N18" s="87" t="str">
        <f t="shared" si="4"/>
        <v/>
      </c>
      <c r="O18" s="88"/>
      <c r="P18" s="73"/>
      <c r="Q18" s="87" t="str">
        <f t="shared" si="5"/>
        <v/>
      </c>
      <c r="R18" s="88"/>
      <c r="S18" s="87" t="str">
        <f t="shared" si="6"/>
        <v/>
      </c>
      <c r="T18" s="88"/>
      <c r="U18" s="73"/>
      <c r="V18" s="87" t="str">
        <f t="shared" si="7"/>
        <v/>
      </c>
      <c r="W18" s="88"/>
      <c r="X18" s="87" t="str">
        <f t="shared" si="8"/>
        <v/>
      </c>
      <c r="Y18" s="88"/>
      <c r="Z18" s="73"/>
      <c r="AA18" s="87" t="str">
        <f t="shared" si="9"/>
        <v/>
      </c>
      <c r="AB18" s="88"/>
      <c r="AC18" s="87" t="str">
        <f t="shared" si="10"/>
        <v/>
      </c>
      <c r="AD18" s="88"/>
      <c r="AE18" s="73"/>
      <c r="AF18" s="94" t="str">
        <f t="shared" si="11"/>
        <v/>
      </c>
      <c r="AG18" s="94" t="str">
        <f t="shared" si="11"/>
        <v/>
      </c>
      <c r="AH18" s="94" t="str">
        <f t="shared" si="0"/>
        <v/>
      </c>
      <c r="AI18" s="95" t="str">
        <f t="shared" si="0"/>
        <v/>
      </c>
    </row>
    <row r="19" spans="1:35" s="26" customFormat="1" ht="57" customHeight="1">
      <c r="A19" s="44">
        <v>4</v>
      </c>
      <c r="B19" s="75"/>
      <c r="C19" s="42" t="str">
        <f>IF($B19&lt;&gt;"",VLOOKUP($B19,Работы!$A$7:$D$382,2),"")</f>
        <v/>
      </c>
      <c r="D19" s="84" t="str">
        <f>IF($B19&lt;&gt;"",VLOOKUP($B19,Работы!$A$7:$D$382,4),"")</f>
        <v/>
      </c>
      <c r="E19" s="42" t="str">
        <f>IF($B19&lt;&gt;"",VLOOKUP($B19,Работы!$A$7:$D$382,3),"")</f>
        <v/>
      </c>
      <c r="F19" s="73"/>
      <c r="G19" s="87" t="str">
        <f t="shared" si="1"/>
        <v/>
      </c>
      <c r="H19" s="88"/>
      <c r="I19" s="87" t="str">
        <f t="shared" si="2"/>
        <v/>
      </c>
      <c r="J19" s="88"/>
      <c r="K19" s="73"/>
      <c r="L19" s="87" t="str">
        <f t="shared" si="3"/>
        <v/>
      </c>
      <c r="M19" s="88"/>
      <c r="N19" s="87" t="str">
        <f t="shared" si="4"/>
        <v/>
      </c>
      <c r="O19" s="88"/>
      <c r="P19" s="73"/>
      <c r="Q19" s="87" t="str">
        <f t="shared" si="5"/>
        <v/>
      </c>
      <c r="R19" s="88"/>
      <c r="S19" s="87" t="str">
        <f t="shared" si="6"/>
        <v/>
      </c>
      <c r="T19" s="88"/>
      <c r="U19" s="73"/>
      <c r="V19" s="87" t="str">
        <f t="shared" si="7"/>
        <v/>
      </c>
      <c r="W19" s="88"/>
      <c r="X19" s="87" t="str">
        <f t="shared" si="8"/>
        <v/>
      </c>
      <c r="Y19" s="88"/>
      <c r="Z19" s="73"/>
      <c r="AA19" s="87" t="str">
        <f t="shared" si="9"/>
        <v/>
      </c>
      <c r="AB19" s="88"/>
      <c r="AC19" s="87" t="str">
        <f t="shared" si="10"/>
        <v/>
      </c>
      <c r="AD19" s="88"/>
      <c r="AE19" s="73"/>
      <c r="AF19" s="94" t="str">
        <f t="shared" si="11"/>
        <v/>
      </c>
      <c r="AG19" s="94" t="str">
        <f t="shared" si="11"/>
        <v/>
      </c>
      <c r="AH19" s="94" t="str">
        <f t="shared" si="0"/>
        <v/>
      </c>
      <c r="AI19" s="95" t="str">
        <f t="shared" si="0"/>
        <v/>
      </c>
    </row>
    <row r="20" spans="1:35" s="26" customFormat="1" ht="57" customHeight="1">
      <c r="A20" s="44">
        <v>5</v>
      </c>
      <c r="B20" s="75"/>
      <c r="C20" s="42" t="str">
        <f>IF($B20&lt;&gt;"",VLOOKUP($B20,Работы!$A$7:$D$382,2),"")</f>
        <v/>
      </c>
      <c r="D20" s="84" t="str">
        <f>IF($B20&lt;&gt;"",VLOOKUP($B20,Работы!$A$7:$D$382,4),"")</f>
        <v/>
      </c>
      <c r="E20" s="42" t="str">
        <f>IF($B20&lt;&gt;"",VLOOKUP($B20,Работы!$A$7:$D$382,3),"")</f>
        <v/>
      </c>
      <c r="F20" s="73"/>
      <c r="G20" s="87" t="str">
        <f t="shared" si="1"/>
        <v/>
      </c>
      <c r="H20" s="88"/>
      <c r="I20" s="87" t="str">
        <f t="shared" si="2"/>
        <v/>
      </c>
      <c r="J20" s="88"/>
      <c r="K20" s="73"/>
      <c r="L20" s="87" t="str">
        <f t="shared" si="3"/>
        <v/>
      </c>
      <c r="M20" s="88"/>
      <c r="N20" s="87" t="str">
        <f t="shared" si="4"/>
        <v/>
      </c>
      <c r="O20" s="88"/>
      <c r="P20" s="73"/>
      <c r="Q20" s="87" t="str">
        <f t="shared" si="5"/>
        <v/>
      </c>
      <c r="R20" s="88"/>
      <c r="S20" s="87" t="str">
        <f t="shared" si="6"/>
        <v/>
      </c>
      <c r="T20" s="88"/>
      <c r="U20" s="73"/>
      <c r="V20" s="87" t="str">
        <f t="shared" si="7"/>
        <v/>
      </c>
      <c r="W20" s="88"/>
      <c r="X20" s="87" t="str">
        <f t="shared" si="8"/>
        <v/>
      </c>
      <c r="Y20" s="88"/>
      <c r="Z20" s="73"/>
      <c r="AA20" s="87" t="str">
        <f t="shared" si="9"/>
        <v/>
      </c>
      <c r="AB20" s="88"/>
      <c r="AC20" s="87" t="str">
        <f t="shared" si="10"/>
        <v/>
      </c>
      <c r="AD20" s="88"/>
      <c r="AE20" s="73"/>
      <c r="AF20" s="94" t="str">
        <f t="shared" si="11"/>
        <v/>
      </c>
      <c r="AG20" s="94" t="str">
        <f t="shared" si="11"/>
        <v/>
      </c>
      <c r="AH20" s="94" t="str">
        <f t="shared" si="0"/>
        <v/>
      </c>
      <c r="AI20" s="95" t="str">
        <f t="shared" si="0"/>
        <v/>
      </c>
    </row>
    <row r="21" spans="1:35" s="26" customFormat="1" ht="57" customHeight="1">
      <c r="A21" s="44">
        <v>6</v>
      </c>
      <c r="B21" s="75"/>
      <c r="C21" s="42" t="str">
        <f>IF($B21&lt;&gt;"",VLOOKUP($B21,Работы!$A$7:$D$382,2),"")</f>
        <v/>
      </c>
      <c r="D21" s="84" t="str">
        <f>IF($B21&lt;&gt;"",VLOOKUP($B21,Работы!$A$7:$D$382,4),"")</f>
        <v/>
      </c>
      <c r="E21" s="42" t="str">
        <f>IF($B21&lt;&gt;"",VLOOKUP($B21,Работы!$A$7:$D$382,3),"")</f>
        <v/>
      </c>
      <c r="F21" s="73"/>
      <c r="G21" s="87" t="str">
        <f t="shared" si="1"/>
        <v/>
      </c>
      <c r="H21" s="88"/>
      <c r="I21" s="87" t="str">
        <f t="shared" si="2"/>
        <v/>
      </c>
      <c r="J21" s="88"/>
      <c r="K21" s="73"/>
      <c r="L21" s="87" t="str">
        <f t="shared" si="3"/>
        <v/>
      </c>
      <c r="M21" s="88"/>
      <c r="N21" s="87" t="str">
        <f t="shared" si="4"/>
        <v/>
      </c>
      <c r="O21" s="88"/>
      <c r="P21" s="73"/>
      <c r="Q21" s="87" t="str">
        <f t="shared" si="5"/>
        <v/>
      </c>
      <c r="R21" s="88"/>
      <c r="S21" s="87" t="str">
        <f t="shared" si="6"/>
        <v/>
      </c>
      <c r="T21" s="88"/>
      <c r="U21" s="73"/>
      <c r="V21" s="87" t="str">
        <f t="shared" si="7"/>
        <v/>
      </c>
      <c r="W21" s="88"/>
      <c r="X21" s="87" t="str">
        <f t="shared" si="8"/>
        <v/>
      </c>
      <c r="Y21" s="88"/>
      <c r="Z21" s="73"/>
      <c r="AA21" s="87" t="str">
        <f t="shared" si="9"/>
        <v/>
      </c>
      <c r="AB21" s="88"/>
      <c r="AC21" s="87" t="str">
        <f t="shared" si="10"/>
        <v/>
      </c>
      <c r="AD21" s="88"/>
      <c r="AE21" s="73"/>
      <c r="AF21" s="94" t="str">
        <f t="shared" si="11"/>
        <v/>
      </c>
      <c r="AG21" s="94" t="str">
        <f t="shared" si="11"/>
        <v/>
      </c>
      <c r="AH21" s="94" t="str">
        <f t="shared" si="0"/>
        <v/>
      </c>
      <c r="AI21" s="95" t="str">
        <f t="shared" si="0"/>
        <v/>
      </c>
    </row>
    <row r="22" spans="1:35" s="26" customFormat="1" ht="57" customHeight="1">
      <c r="A22" s="44">
        <v>7</v>
      </c>
      <c r="B22" s="75"/>
      <c r="C22" s="42" t="str">
        <f>IF($B22&lt;&gt;"",VLOOKUP($B22,Работы!$A$7:$D$382,2),"")</f>
        <v/>
      </c>
      <c r="D22" s="84" t="str">
        <f>IF($B22&lt;&gt;"",VLOOKUP($B22,Работы!$A$7:$D$382,4),"")</f>
        <v/>
      </c>
      <c r="E22" s="42" t="str">
        <f>IF($B22&lt;&gt;"",VLOOKUP($B22,Работы!$A$7:$D$382,3),"")</f>
        <v/>
      </c>
      <c r="F22" s="73"/>
      <c r="G22" s="87" t="str">
        <f t="shared" si="1"/>
        <v/>
      </c>
      <c r="H22" s="88"/>
      <c r="I22" s="87" t="str">
        <f t="shared" si="2"/>
        <v/>
      </c>
      <c r="J22" s="88"/>
      <c r="K22" s="73"/>
      <c r="L22" s="87" t="str">
        <f t="shared" si="3"/>
        <v/>
      </c>
      <c r="M22" s="88"/>
      <c r="N22" s="87" t="str">
        <f t="shared" si="4"/>
        <v/>
      </c>
      <c r="O22" s="88"/>
      <c r="P22" s="73"/>
      <c r="Q22" s="87" t="str">
        <f t="shared" si="5"/>
        <v/>
      </c>
      <c r="R22" s="88"/>
      <c r="S22" s="87" t="str">
        <f t="shared" si="6"/>
        <v/>
      </c>
      <c r="T22" s="88"/>
      <c r="U22" s="73"/>
      <c r="V22" s="87" t="str">
        <f t="shared" si="7"/>
        <v/>
      </c>
      <c r="W22" s="88"/>
      <c r="X22" s="87" t="str">
        <f t="shared" si="8"/>
        <v/>
      </c>
      <c r="Y22" s="88"/>
      <c r="Z22" s="73"/>
      <c r="AA22" s="87" t="str">
        <f t="shared" si="9"/>
        <v/>
      </c>
      <c r="AB22" s="88"/>
      <c r="AC22" s="87" t="str">
        <f t="shared" si="10"/>
        <v/>
      </c>
      <c r="AD22" s="88"/>
      <c r="AE22" s="73"/>
      <c r="AF22" s="94" t="str">
        <f t="shared" si="11"/>
        <v/>
      </c>
      <c r="AG22" s="94" t="str">
        <f t="shared" si="11"/>
        <v/>
      </c>
      <c r="AH22" s="94" t="str">
        <f t="shared" si="0"/>
        <v/>
      </c>
      <c r="AI22" s="95" t="str">
        <f t="shared" si="0"/>
        <v/>
      </c>
    </row>
    <row r="23" spans="1:35" s="26" customFormat="1" ht="57" customHeight="1">
      <c r="A23" s="44">
        <v>8</v>
      </c>
      <c r="B23" s="75"/>
      <c r="C23" s="42" t="str">
        <f>IF($B23&lt;&gt;"",VLOOKUP($B23,Работы!$A$7:$D$382,2),"")</f>
        <v/>
      </c>
      <c r="D23" s="84" t="str">
        <f>IF($B23&lt;&gt;"",VLOOKUP($B23,Работы!$A$7:$D$382,4),"")</f>
        <v/>
      </c>
      <c r="E23" s="42" t="str">
        <f>IF($B23&lt;&gt;"",VLOOKUP($B23,Работы!$A$7:$D$382,3),"")</f>
        <v/>
      </c>
      <c r="F23" s="73"/>
      <c r="G23" s="87" t="str">
        <f t="shared" si="1"/>
        <v/>
      </c>
      <c r="H23" s="88"/>
      <c r="I23" s="87" t="str">
        <f t="shared" si="2"/>
        <v/>
      </c>
      <c r="J23" s="88"/>
      <c r="K23" s="73"/>
      <c r="L23" s="87" t="str">
        <f t="shared" si="3"/>
        <v/>
      </c>
      <c r="M23" s="88"/>
      <c r="N23" s="87" t="str">
        <f t="shared" si="4"/>
        <v/>
      </c>
      <c r="O23" s="88"/>
      <c r="P23" s="73"/>
      <c r="Q23" s="87" t="str">
        <f t="shared" si="5"/>
        <v/>
      </c>
      <c r="R23" s="88"/>
      <c r="S23" s="87" t="str">
        <f t="shared" si="6"/>
        <v/>
      </c>
      <c r="T23" s="88"/>
      <c r="U23" s="73"/>
      <c r="V23" s="87" t="str">
        <f t="shared" si="7"/>
        <v/>
      </c>
      <c r="W23" s="88"/>
      <c r="X23" s="87" t="str">
        <f t="shared" si="8"/>
        <v/>
      </c>
      <c r="Y23" s="88"/>
      <c r="Z23" s="73"/>
      <c r="AA23" s="87" t="str">
        <f t="shared" si="9"/>
        <v/>
      </c>
      <c r="AB23" s="88"/>
      <c r="AC23" s="87" t="str">
        <f t="shared" si="10"/>
        <v/>
      </c>
      <c r="AD23" s="88"/>
      <c r="AE23" s="73"/>
      <c r="AF23" s="94" t="str">
        <f t="shared" si="11"/>
        <v/>
      </c>
      <c r="AG23" s="94" t="str">
        <f t="shared" si="11"/>
        <v/>
      </c>
      <c r="AH23" s="94" t="str">
        <f t="shared" si="0"/>
        <v/>
      </c>
      <c r="AI23" s="95" t="str">
        <f t="shared" si="0"/>
        <v/>
      </c>
    </row>
    <row r="24" spans="1:35" s="26" customFormat="1" ht="57" customHeight="1">
      <c r="A24" s="44">
        <v>9</v>
      </c>
      <c r="B24" s="75"/>
      <c r="C24" s="42" t="str">
        <f>IF($B24&lt;&gt;"",VLOOKUP($B24,Работы!$A$7:$D$382,2),"")</f>
        <v/>
      </c>
      <c r="D24" s="84" t="str">
        <f>IF($B24&lt;&gt;"",VLOOKUP($B24,Работы!$A$7:$D$382,4),"")</f>
        <v/>
      </c>
      <c r="E24" s="42" t="str">
        <f>IF($B24&lt;&gt;"",VLOOKUP($B24,Работы!$A$7:$D$382,3),"")</f>
        <v/>
      </c>
      <c r="F24" s="73"/>
      <c r="G24" s="87" t="str">
        <f t="shared" si="1"/>
        <v/>
      </c>
      <c r="H24" s="88"/>
      <c r="I24" s="87" t="str">
        <f t="shared" si="2"/>
        <v/>
      </c>
      <c r="J24" s="88"/>
      <c r="K24" s="73"/>
      <c r="L24" s="87" t="str">
        <f t="shared" si="3"/>
        <v/>
      </c>
      <c r="M24" s="88"/>
      <c r="N24" s="87" t="str">
        <f t="shared" si="4"/>
        <v/>
      </c>
      <c r="O24" s="88"/>
      <c r="P24" s="73"/>
      <c r="Q24" s="87" t="str">
        <f t="shared" si="5"/>
        <v/>
      </c>
      <c r="R24" s="88"/>
      <c r="S24" s="87" t="str">
        <f t="shared" si="6"/>
        <v/>
      </c>
      <c r="T24" s="88"/>
      <c r="U24" s="73"/>
      <c r="V24" s="87" t="str">
        <f t="shared" si="7"/>
        <v/>
      </c>
      <c r="W24" s="88"/>
      <c r="X24" s="87" t="str">
        <f t="shared" si="8"/>
        <v/>
      </c>
      <c r="Y24" s="88"/>
      <c r="Z24" s="73"/>
      <c r="AA24" s="87" t="str">
        <f t="shared" si="9"/>
        <v/>
      </c>
      <c r="AB24" s="88"/>
      <c r="AC24" s="87" t="str">
        <f t="shared" si="10"/>
        <v/>
      </c>
      <c r="AD24" s="88"/>
      <c r="AE24" s="73"/>
      <c r="AF24" s="94" t="str">
        <f t="shared" si="11"/>
        <v/>
      </c>
      <c r="AG24" s="94" t="str">
        <f t="shared" si="11"/>
        <v/>
      </c>
      <c r="AH24" s="94" t="str">
        <f t="shared" si="0"/>
        <v/>
      </c>
      <c r="AI24" s="95" t="str">
        <f t="shared" si="0"/>
        <v/>
      </c>
    </row>
    <row r="25" spans="1:35" s="26" customFormat="1" ht="57" customHeight="1">
      <c r="A25" s="44">
        <v>10</v>
      </c>
      <c r="B25" s="75"/>
      <c r="C25" s="42" t="str">
        <f>IF($B25&lt;&gt;"",VLOOKUP($B25,Работы!$A$7:$D$382,2),"")</f>
        <v/>
      </c>
      <c r="D25" s="84" t="str">
        <f>IF($B25&lt;&gt;"",VLOOKUP($B25,Работы!$A$7:$D$382,4),"")</f>
        <v/>
      </c>
      <c r="E25" s="42" t="str">
        <f>IF($B25&lt;&gt;"",VLOOKUP($B25,Работы!$A$7:$D$382,3),"")</f>
        <v/>
      </c>
      <c r="F25" s="73"/>
      <c r="G25" s="87" t="str">
        <f t="shared" si="1"/>
        <v/>
      </c>
      <c r="H25" s="88"/>
      <c r="I25" s="87" t="str">
        <f t="shared" si="2"/>
        <v/>
      </c>
      <c r="J25" s="88"/>
      <c r="K25" s="73"/>
      <c r="L25" s="87" t="str">
        <f t="shared" si="3"/>
        <v/>
      </c>
      <c r="M25" s="88"/>
      <c r="N25" s="87" t="str">
        <f t="shared" si="4"/>
        <v/>
      </c>
      <c r="O25" s="88"/>
      <c r="P25" s="73"/>
      <c r="Q25" s="87" t="str">
        <f t="shared" si="5"/>
        <v/>
      </c>
      <c r="R25" s="88"/>
      <c r="S25" s="87" t="str">
        <f t="shared" si="6"/>
        <v/>
      </c>
      <c r="T25" s="88"/>
      <c r="U25" s="73"/>
      <c r="V25" s="87" t="str">
        <f t="shared" si="7"/>
        <v/>
      </c>
      <c r="W25" s="88"/>
      <c r="X25" s="87" t="str">
        <f t="shared" si="8"/>
        <v/>
      </c>
      <c r="Y25" s="88"/>
      <c r="Z25" s="73"/>
      <c r="AA25" s="87" t="str">
        <f t="shared" si="9"/>
        <v/>
      </c>
      <c r="AB25" s="88"/>
      <c r="AC25" s="87" t="str">
        <f t="shared" si="10"/>
        <v/>
      </c>
      <c r="AD25" s="88"/>
      <c r="AE25" s="73"/>
      <c r="AF25" s="94" t="str">
        <f t="shared" si="11"/>
        <v/>
      </c>
      <c r="AG25" s="94" t="str">
        <f t="shared" si="11"/>
        <v/>
      </c>
      <c r="AH25" s="94" t="str">
        <f t="shared" si="0"/>
        <v/>
      </c>
      <c r="AI25" s="95" t="str">
        <f t="shared" si="0"/>
        <v/>
      </c>
    </row>
    <row r="26" spans="1:35" s="26" customFormat="1" ht="57" customHeight="1">
      <c r="A26" s="44">
        <v>11</v>
      </c>
      <c r="B26" s="75"/>
      <c r="C26" s="42" t="str">
        <f>IF($B26&lt;&gt;"",VLOOKUP($B26,Работы!$A$7:$D$382,2),"")</f>
        <v/>
      </c>
      <c r="D26" s="84" t="str">
        <f>IF($B26&lt;&gt;"",VLOOKUP($B26,Работы!$A$7:$D$382,4),"")</f>
        <v/>
      </c>
      <c r="E26" s="42" t="str">
        <f>IF($B26&lt;&gt;"",VLOOKUP($B26,Работы!$A$7:$D$382,3),"")</f>
        <v/>
      </c>
      <c r="F26" s="73"/>
      <c r="G26" s="87" t="str">
        <f t="shared" si="1"/>
        <v/>
      </c>
      <c r="H26" s="88"/>
      <c r="I26" s="87" t="str">
        <f t="shared" si="2"/>
        <v/>
      </c>
      <c r="J26" s="88"/>
      <c r="K26" s="73"/>
      <c r="L26" s="87" t="str">
        <f t="shared" si="3"/>
        <v/>
      </c>
      <c r="M26" s="88"/>
      <c r="N26" s="87" t="str">
        <f t="shared" si="4"/>
        <v/>
      </c>
      <c r="O26" s="88"/>
      <c r="P26" s="73"/>
      <c r="Q26" s="87" t="str">
        <f t="shared" si="5"/>
        <v/>
      </c>
      <c r="R26" s="88"/>
      <c r="S26" s="87" t="str">
        <f t="shared" si="6"/>
        <v/>
      </c>
      <c r="T26" s="88"/>
      <c r="U26" s="73"/>
      <c r="V26" s="87" t="str">
        <f t="shared" si="7"/>
        <v/>
      </c>
      <c r="W26" s="88"/>
      <c r="X26" s="87" t="str">
        <f t="shared" si="8"/>
        <v/>
      </c>
      <c r="Y26" s="88"/>
      <c r="Z26" s="73"/>
      <c r="AA26" s="87" t="str">
        <f t="shared" si="9"/>
        <v/>
      </c>
      <c r="AB26" s="88"/>
      <c r="AC26" s="87" t="str">
        <f t="shared" si="10"/>
        <v/>
      </c>
      <c r="AD26" s="88"/>
      <c r="AE26" s="73"/>
      <c r="AF26" s="94" t="str">
        <f t="shared" si="11"/>
        <v/>
      </c>
      <c r="AG26" s="94" t="str">
        <f t="shared" si="11"/>
        <v/>
      </c>
      <c r="AH26" s="94" t="str">
        <f t="shared" si="0"/>
        <v/>
      </c>
      <c r="AI26" s="95" t="str">
        <f t="shared" si="0"/>
        <v/>
      </c>
    </row>
    <row r="27" spans="1:35" s="26" customFormat="1" ht="57" customHeight="1">
      <c r="A27" s="44">
        <v>12</v>
      </c>
      <c r="B27" s="75"/>
      <c r="C27" s="42" t="str">
        <f>IF($B27&lt;&gt;"",VLOOKUP($B27,Работы!$A$7:$D$382,2),"")</f>
        <v/>
      </c>
      <c r="D27" s="84" t="str">
        <f>IF($B27&lt;&gt;"",VLOOKUP($B27,Работы!$A$7:$D$382,4),"")</f>
        <v/>
      </c>
      <c r="E27" s="42" t="str">
        <f>IF($B27&lt;&gt;"",VLOOKUP($B27,Работы!$A$7:$D$382,3),"")</f>
        <v/>
      </c>
      <c r="F27" s="73"/>
      <c r="G27" s="87" t="str">
        <f t="shared" si="1"/>
        <v/>
      </c>
      <c r="H27" s="88"/>
      <c r="I27" s="87" t="str">
        <f t="shared" si="2"/>
        <v/>
      </c>
      <c r="J27" s="88"/>
      <c r="K27" s="73"/>
      <c r="L27" s="87" t="str">
        <f t="shared" si="3"/>
        <v/>
      </c>
      <c r="M27" s="88"/>
      <c r="N27" s="87" t="str">
        <f t="shared" si="4"/>
        <v/>
      </c>
      <c r="O27" s="88"/>
      <c r="P27" s="73"/>
      <c r="Q27" s="87" t="str">
        <f t="shared" si="5"/>
        <v/>
      </c>
      <c r="R27" s="88"/>
      <c r="S27" s="87" t="str">
        <f t="shared" si="6"/>
        <v/>
      </c>
      <c r="T27" s="88"/>
      <c r="U27" s="73"/>
      <c r="V27" s="87" t="str">
        <f t="shared" si="7"/>
        <v/>
      </c>
      <c r="W27" s="88"/>
      <c r="X27" s="87" t="str">
        <f t="shared" si="8"/>
        <v/>
      </c>
      <c r="Y27" s="88"/>
      <c r="Z27" s="73"/>
      <c r="AA27" s="87" t="str">
        <f t="shared" si="9"/>
        <v/>
      </c>
      <c r="AB27" s="88"/>
      <c r="AC27" s="87" t="str">
        <f t="shared" si="10"/>
        <v/>
      </c>
      <c r="AD27" s="88"/>
      <c r="AE27" s="73"/>
      <c r="AF27" s="94" t="str">
        <f t="shared" si="11"/>
        <v/>
      </c>
      <c r="AG27" s="94" t="str">
        <f t="shared" si="11"/>
        <v/>
      </c>
      <c r="AH27" s="94" t="str">
        <f t="shared" si="0"/>
        <v/>
      </c>
      <c r="AI27" s="95" t="str">
        <f t="shared" si="0"/>
        <v/>
      </c>
    </row>
    <row r="28" spans="1:35" s="26" customFormat="1" ht="57" customHeight="1">
      <c r="A28" s="44">
        <v>13</v>
      </c>
      <c r="B28" s="76"/>
      <c r="C28" s="42" t="str">
        <f>IF($B28&lt;&gt;"",VLOOKUP($B28,Работы!$A$7:$D$382,2),"")</f>
        <v/>
      </c>
      <c r="D28" s="84" t="str">
        <f>IF($B28&lt;&gt;"",VLOOKUP($B28,Работы!$A$7:$D$382,4),"")</f>
        <v/>
      </c>
      <c r="E28" s="42" t="str">
        <f>IF($B28&lt;&gt;"",VLOOKUP($B28,Работы!$A$7:$D$382,3),"")</f>
        <v/>
      </c>
      <c r="F28" s="73"/>
      <c r="G28" s="87" t="str">
        <f t="shared" si="1"/>
        <v/>
      </c>
      <c r="H28" s="88"/>
      <c r="I28" s="87" t="str">
        <f t="shared" si="2"/>
        <v/>
      </c>
      <c r="J28" s="88"/>
      <c r="K28" s="73"/>
      <c r="L28" s="87" t="str">
        <f t="shared" si="3"/>
        <v/>
      </c>
      <c r="M28" s="88"/>
      <c r="N28" s="87" t="str">
        <f t="shared" si="4"/>
        <v/>
      </c>
      <c r="O28" s="88"/>
      <c r="P28" s="73"/>
      <c r="Q28" s="87" t="str">
        <f t="shared" si="5"/>
        <v/>
      </c>
      <c r="R28" s="88"/>
      <c r="S28" s="87" t="str">
        <f t="shared" si="6"/>
        <v/>
      </c>
      <c r="T28" s="88"/>
      <c r="U28" s="73"/>
      <c r="V28" s="87" t="str">
        <f t="shared" si="7"/>
        <v/>
      </c>
      <c r="W28" s="88"/>
      <c r="X28" s="87" t="str">
        <f t="shared" si="8"/>
        <v/>
      </c>
      <c r="Y28" s="88"/>
      <c r="Z28" s="73"/>
      <c r="AA28" s="87" t="str">
        <f t="shared" si="9"/>
        <v/>
      </c>
      <c r="AB28" s="88"/>
      <c r="AC28" s="87" t="str">
        <f t="shared" si="10"/>
        <v/>
      </c>
      <c r="AD28" s="88"/>
      <c r="AE28" s="73"/>
      <c r="AF28" s="94" t="str">
        <f t="shared" si="11"/>
        <v/>
      </c>
      <c r="AG28" s="94" t="str">
        <f t="shared" si="11"/>
        <v/>
      </c>
      <c r="AH28" s="94" t="str">
        <f t="shared" si="0"/>
        <v/>
      </c>
      <c r="AI28" s="95" t="str">
        <f t="shared" si="0"/>
        <v/>
      </c>
    </row>
    <row r="29" spans="1:35" s="26" customFormat="1" ht="57" customHeight="1">
      <c r="A29" s="44">
        <v>14</v>
      </c>
      <c r="B29" s="76"/>
      <c r="C29" s="42" t="str">
        <f>IF($B29&lt;&gt;"",VLOOKUP($B29,Работы!$A$7:$D$382,2),"")</f>
        <v/>
      </c>
      <c r="D29" s="84" t="str">
        <f>IF($B29&lt;&gt;"",VLOOKUP($B29,Работы!$A$7:$D$382,4),"")</f>
        <v/>
      </c>
      <c r="E29" s="42" t="str">
        <f>IF($B29&lt;&gt;"",VLOOKUP($B29,Работы!$A$7:$D$382,3),"")</f>
        <v/>
      </c>
      <c r="F29" s="73"/>
      <c r="G29" s="87" t="str">
        <f t="shared" si="1"/>
        <v/>
      </c>
      <c r="H29" s="88"/>
      <c r="I29" s="87" t="str">
        <f t="shared" si="2"/>
        <v/>
      </c>
      <c r="J29" s="88"/>
      <c r="K29" s="73"/>
      <c r="L29" s="87" t="str">
        <f t="shared" si="3"/>
        <v/>
      </c>
      <c r="M29" s="88"/>
      <c r="N29" s="87" t="str">
        <f t="shared" si="4"/>
        <v/>
      </c>
      <c r="O29" s="88"/>
      <c r="P29" s="73"/>
      <c r="Q29" s="87" t="str">
        <f t="shared" si="5"/>
        <v/>
      </c>
      <c r="R29" s="88"/>
      <c r="S29" s="87" t="str">
        <f t="shared" si="6"/>
        <v/>
      </c>
      <c r="T29" s="88"/>
      <c r="U29" s="73"/>
      <c r="V29" s="87" t="str">
        <f t="shared" si="7"/>
        <v/>
      </c>
      <c r="W29" s="88"/>
      <c r="X29" s="87" t="str">
        <f t="shared" si="8"/>
        <v/>
      </c>
      <c r="Y29" s="88"/>
      <c r="Z29" s="73"/>
      <c r="AA29" s="87" t="str">
        <f t="shared" si="9"/>
        <v/>
      </c>
      <c r="AB29" s="88"/>
      <c r="AC29" s="87" t="str">
        <f t="shared" si="10"/>
        <v/>
      </c>
      <c r="AD29" s="88"/>
      <c r="AE29" s="73"/>
      <c r="AF29" s="94" t="str">
        <f t="shared" si="11"/>
        <v/>
      </c>
      <c r="AG29" s="94" t="str">
        <f t="shared" si="11"/>
        <v/>
      </c>
      <c r="AH29" s="94" t="str">
        <f t="shared" si="0"/>
        <v/>
      </c>
      <c r="AI29" s="95" t="str">
        <f t="shared" si="0"/>
        <v/>
      </c>
    </row>
    <row r="30" spans="1:35" s="26" customFormat="1" ht="57" customHeight="1">
      <c r="A30" s="44">
        <v>15</v>
      </c>
      <c r="B30" s="75"/>
      <c r="C30" s="42" t="str">
        <f>IF($B30&lt;&gt;"",VLOOKUP($B30,Работы!$A$7:$D$382,2),"")</f>
        <v/>
      </c>
      <c r="D30" s="84" t="str">
        <f>IF($B30&lt;&gt;"",VLOOKUP($B30,Работы!$A$7:$D$382,4),"")</f>
        <v/>
      </c>
      <c r="E30" s="42" t="str">
        <f>IF($B30&lt;&gt;"",VLOOKUP($B30,Работы!$A$7:$D$382,3),"")</f>
        <v/>
      </c>
      <c r="F30" s="73"/>
      <c r="G30" s="87" t="str">
        <f t="shared" si="1"/>
        <v/>
      </c>
      <c r="H30" s="88"/>
      <c r="I30" s="87" t="str">
        <f t="shared" si="2"/>
        <v/>
      </c>
      <c r="J30" s="88"/>
      <c r="K30" s="73"/>
      <c r="L30" s="87" t="str">
        <f t="shared" si="3"/>
        <v/>
      </c>
      <c r="M30" s="88"/>
      <c r="N30" s="87" t="str">
        <f t="shared" si="4"/>
        <v/>
      </c>
      <c r="O30" s="88"/>
      <c r="P30" s="73"/>
      <c r="Q30" s="87" t="str">
        <f t="shared" si="5"/>
        <v/>
      </c>
      <c r="R30" s="88"/>
      <c r="S30" s="87" t="str">
        <f t="shared" si="6"/>
        <v/>
      </c>
      <c r="T30" s="88"/>
      <c r="U30" s="73"/>
      <c r="V30" s="87" t="str">
        <f t="shared" si="7"/>
        <v/>
      </c>
      <c r="W30" s="88"/>
      <c r="X30" s="87" t="str">
        <f t="shared" si="8"/>
        <v/>
      </c>
      <c r="Y30" s="88"/>
      <c r="Z30" s="73"/>
      <c r="AA30" s="87" t="str">
        <f t="shared" si="9"/>
        <v/>
      </c>
      <c r="AB30" s="88"/>
      <c r="AC30" s="87" t="str">
        <f t="shared" si="10"/>
        <v/>
      </c>
      <c r="AD30" s="88"/>
      <c r="AE30" s="73"/>
      <c r="AF30" s="94" t="str">
        <f t="shared" si="11"/>
        <v/>
      </c>
      <c r="AG30" s="94" t="str">
        <f t="shared" si="11"/>
        <v/>
      </c>
      <c r="AH30" s="94" t="str">
        <f t="shared" si="0"/>
        <v/>
      </c>
      <c r="AI30" s="95" t="str">
        <f t="shared" si="0"/>
        <v/>
      </c>
    </row>
    <row r="31" spans="1:35" s="26" customFormat="1" ht="57" customHeight="1">
      <c r="A31" s="44">
        <v>16</v>
      </c>
      <c r="B31" s="76"/>
      <c r="C31" s="103"/>
      <c r="D31" s="104"/>
      <c r="E31" s="103"/>
      <c r="F31" s="74"/>
      <c r="G31" s="105"/>
      <c r="H31" s="92"/>
      <c r="I31" s="105"/>
      <c r="J31" s="92"/>
      <c r="K31" s="74"/>
      <c r="L31" s="105"/>
      <c r="M31" s="92"/>
      <c r="N31" s="105"/>
      <c r="O31" s="92"/>
      <c r="P31" s="74"/>
      <c r="Q31" s="105"/>
      <c r="R31" s="92"/>
      <c r="S31" s="105"/>
      <c r="T31" s="92"/>
      <c r="U31" s="74"/>
      <c r="V31" s="105"/>
      <c r="W31" s="92"/>
      <c r="X31" s="105"/>
      <c r="Y31" s="92"/>
      <c r="Z31" s="74"/>
      <c r="AA31" s="105"/>
      <c r="AB31" s="92"/>
      <c r="AC31" s="105"/>
      <c r="AD31" s="92"/>
      <c r="AE31" s="74"/>
      <c r="AF31" s="94"/>
      <c r="AG31" s="94"/>
      <c r="AH31" s="94"/>
      <c r="AI31" s="95"/>
    </row>
    <row r="32" spans="1:35" s="26" customFormat="1" ht="57" customHeight="1" thickBot="1">
      <c r="A32" s="44">
        <v>17</v>
      </c>
      <c r="B32" s="80"/>
      <c r="C32" s="81"/>
      <c r="D32" s="81"/>
      <c r="E32" s="81"/>
      <c r="F32" s="81"/>
      <c r="G32" s="89"/>
      <c r="H32" s="89"/>
      <c r="I32" s="89"/>
      <c r="J32" s="89"/>
      <c r="K32" s="81"/>
      <c r="L32" s="89"/>
      <c r="M32" s="89"/>
      <c r="N32" s="89"/>
      <c r="O32" s="89"/>
      <c r="P32" s="81"/>
      <c r="Q32" s="89"/>
      <c r="R32" s="89"/>
      <c r="S32" s="89"/>
      <c r="T32" s="89"/>
      <c r="U32" s="81"/>
      <c r="V32" s="89"/>
      <c r="W32" s="89"/>
      <c r="X32" s="89"/>
      <c r="Y32" s="89"/>
      <c r="Z32" s="81"/>
      <c r="AA32" s="89"/>
      <c r="AB32" s="89"/>
      <c r="AC32" s="89"/>
      <c r="AD32" s="89"/>
      <c r="AE32" s="81"/>
      <c r="AF32" s="94" t="str">
        <f t="shared" si="11"/>
        <v/>
      </c>
      <c r="AG32" s="94" t="str">
        <f t="shared" si="11"/>
        <v/>
      </c>
      <c r="AH32" s="94" t="str">
        <f t="shared" si="0"/>
        <v/>
      </c>
      <c r="AI32" s="95" t="str">
        <f t="shared" si="0"/>
        <v/>
      </c>
    </row>
    <row r="33" spans="1:35" s="26" customFormat="1" ht="47.25" customHeight="1" thickBot="1">
      <c r="A33" s="44">
        <v>18</v>
      </c>
      <c r="B33" s="56" t="s">
        <v>717</v>
      </c>
      <c r="C33" s="57"/>
      <c r="D33" s="57"/>
      <c r="E33" s="57"/>
      <c r="F33" s="57"/>
      <c r="G33" s="90">
        <f>SUM(G16:G32)</f>
        <v>14.475999999999999</v>
      </c>
      <c r="H33" s="90"/>
      <c r="I33" s="90">
        <f>SUM(I16:I32)</f>
        <v>0</v>
      </c>
      <c r="J33" s="90"/>
      <c r="K33" s="57"/>
      <c r="L33" s="90">
        <f>SUM(L16:L32)</f>
        <v>0</v>
      </c>
      <c r="M33" s="90"/>
      <c r="N33" s="90">
        <f>SUM(N16:N32)</f>
        <v>0</v>
      </c>
      <c r="O33" s="90"/>
      <c r="P33" s="57"/>
      <c r="Q33" s="90">
        <f>SUM(Q16:Q32)</f>
        <v>0</v>
      </c>
      <c r="R33" s="90"/>
      <c r="S33" s="90">
        <f>SUM(S16:S32)</f>
        <v>0</v>
      </c>
      <c r="T33" s="90"/>
      <c r="U33" s="57"/>
      <c r="V33" s="90">
        <f>SUM(V16:V32)</f>
        <v>0</v>
      </c>
      <c r="W33" s="90"/>
      <c r="X33" s="90">
        <f>SUM(X16:X32)</f>
        <v>0</v>
      </c>
      <c r="Y33" s="90"/>
      <c r="Z33" s="57"/>
      <c r="AA33" s="90">
        <f>SUM(AA16:AA32)</f>
        <v>2.87</v>
      </c>
      <c r="AB33" s="90"/>
      <c r="AC33" s="90">
        <f>SUM(AC16:AC32)</f>
        <v>0</v>
      </c>
      <c r="AD33" s="90"/>
      <c r="AE33" s="57"/>
      <c r="AF33" s="90">
        <f>G33+L33+Q33+V33+AA33</f>
        <v>17.346</v>
      </c>
      <c r="AG33" s="90"/>
      <c r="AH33" s="90">
        <f>I33+N33+S33+X33+AC33</f>
        <v>0</v>
      </c>
      <c r="AI33" s="96"/>
    </row>
    <row r="34" spans="1:35" s="26" customFormat="1" ht="47.25" customHeight="1">
      <c r="A34" s="44">
        <v>19</v>
      </c>
      <c r="B34" s="49" t="s">
        <v>660</v>
      </c>
      <c r="C34" s="50"/>
      <c r="D34" s="50"/>
      <c r="E34" s="50"/>
      <c r="F34" s="77"/>
      <c r="G34" s="91">
        <v>0.5</v>
      </c>
      <c r="H34" s="91"/>
      <c r="I34" s="91"/>
      <c r="J34" s="91"/>
      <c r="K34" s="77"/>
      <c r="L34" s="91"/>
      <c r="M34" s="91"/>
      <c r="N34" s="91"/>
      <c r="O34" s="91"/>
      <c r="P34" s="77"/>
      <c r="Q34" s="91"/>
      <c r="R34" s="91"/>
      <c r="S34" s="91"/>
      <c r="T34" s="91"/>
      <c r="U34" s="77"/>
      <c r="V34" s="91"/>
      <c r="W34" s="91"/>
      <c r="X34" s="91"/>
      <c r="Y34" s="91"/>
      <c r="Z34" s="77"/>
      <c r="AA34" s="91"/>
      <c r="AB34" s="91"/>
      <c r="AC34" s="91"/>
      <c r="AD34" s="91"/>
      <c r="AE34" s="77"/>
      <c r="AF34" s="97">
        <f>G34+L34+Q34+V34+AA34</f>
        <v>0.5</v>
      </c>
      <c r="AG34" s="97">
        <f>H34+M34+R34+W34+AB34</f>
        <v>0</v>
      </c>
      <c r="AH34" s="97">
        <f t="shared" ref="AH34:AI38" si="12">I34+N34+S34+X34+AC34</f>
        <v>0</v>
      </c>
      <c r="AI34" s="98">
        <f t="shared" si="12"/>
        <v>0</v>
      </c>
    </row>
    <row r="35" spans="1:35" s="26" customFormat="1" ht="47.25" customHeight="1">
      <c r="A35" s="44">
        <v>20</v>
      </c>
      <c r="B35" s="30" t="s">
        <v>659</v>
      </c>
      <c r="C35" s="42"/>
      <c r="D35" s="42"/>
      <c r="E35" s="42"/>
      <c r="F35" s="73"/>
      <c r="G35" s="88"/>
      <c r="H35" s="88"/>
      <c r="I35" s="88"/>
      <c r="J35" s="88"/>
      <c r="K35" s="73"/>
      <c r="L35" s="88"/>
      <c r="M35" s="88"/>
      <c r="N35" s="88"/>
      <c r="O35" s="88"/>
      <c r="P35" s="73"/>
      <c r="Q35" s="88"/>
      <c r="R35" s="88"/>
      <c r="S35" s="88"/>
      <c r="T35" s="88"/>
      <c r="U35" s="73"/>
      <c r="V35" s="88"/>
      <c r="W35" s="88"/>
      <c r="X35" s="88"/>
      <c r="Y35" s="88"/>
      <c r="Z35" s="73"/>
      <c r="AA35" s="88"/>
      <c r="AB35" s="88"/>
      <c r="AC35" s="88"/>
      <c r="AD35" s="88"/>
      <c r="AE35" s="73"/>
      <c r="AF35" s="94">
        <f t="shared" ref="AF35:AG39" si="13">G35+L35+Q35+V35+AA35</f>
        <v>0</v>
      </c>
      <c r="AG35" s="94">
        <f t="shared" si="13"/>
        <v>0</v>
      </c>
      <c r="AH35" s="94">
        <f t="shared" si="12"/>
        <v>0</v>
      </c>
      <c r="AI35" s="95">
        <f t="shared" si="12"/>
        <v>0</v>
      </c>
    </row>
    <row r="36" spans="1:35" s="26" customFormat="1" ht="47.25" customHeight="1">
      <c r="A36" s="44">
        <v>21</v>
      </c>
      <c r="B36" s="30" t="s">
        <v>658</v>
      </c>
      <c r="C36" s="42"/>
      <c r="D36" s="42"/>
      <c r="E36" s="42"/>
      <c r="F36" s="73"/>
      <c r="G36" s="88"/>
      <c r="H36" s="88"/>
      <c r="I36" s="88"/>
      <c r="J36" s="88"/>
      <c r="K36" s="73"/>
      <c r="L36" s="88"/>
      <c r="M36" s="88"/>
      <c r="N36" s="88"/>
      <c r="O36" s="88"/>
      <c r="P36" s="73"/>
      <c r="Q36" s="88"/>
      <c r="R36" s="88"/>
      <c r="S36" s="88"/>
      <c r="T36" s="88"/>
      <c r="U36" s="73"/>
      <c r="V36" s="88"/>
      <c r="W36" s="88"/>
      <c r="X36" s="88"/>
      <c r="Y36" s="88"/>
      <c r="Z36" s="73"/>
      <c r="AA36" s="88"/>
      <c r="AB36" s="88"/>
      <c r="AC36" s="88"/>
      <c r="AD36" s="88"/>
      <c r="AE36" s="73"/>
      <c r="AF36" s="94">
        <f t="shared" si="13"/>
        <v>0</v>
      </c>
      <c r="AG36" s="94">
        <f t="shared" si="13"/>
        <v>0</v>
      </c>
      <c r="AH36" s="94">
        <f t="shared" si="12"/>
        <v>0</v>
      </c>
      <c r="AI36" s="95">
        <f t="shared" si="12"/>
        <v>0</v>
      </c>
    </row>
    <row r="37" spans="1:35" s="26" customFormat="1" ht="47.25" customHeight="1">
      <c r="A37" s="44">
        <v>22</v>
      </c>
      <c r="B37" s="30" t="s">
        <v>657</v>
      </c>
      <c r="C37" s="42"/>
      <c r="D37" s="42"/>
      <c r="E37" s="42"/>
      <c r="F37" s="73"/>
      <c r="G37" s="88"/>
      <c r="H37" s="88"/>
      <c r="I37" s="88"/>
      <c r="J37" s="88"/>
      <c r="K37" s="73"/>
      <c r="L37" s="88"/>
      <c r="M37" s="88"/>
      <c r="N37" s="88"/>
      <c r="O37" s="88"/>
      <c r="P37" s="73"/>
      <c r="Q37" s="88"/>
      <c r="R37" s="88"/>
      <c r="S37" s="88"/>
      <c r="T37" s="88"/>
      <c r="U37" s="73"/>
      <c r="V37" s="88"/>
      <c r="W37" s="88"/>
      <c r="X37" s="88"/>
      <c r="Y37" s="88"/>
      <c r="Z37" s="73"/>
      <c r="AA37" s="88"/>
      <c r="AB37" s="88"/>
      <c r="AC37" s="88"/>
      <c r="AD37" s="88"/>
      <c r="AE37" s="73"/>
      <c r="AF37" s="94">
        <f t="shared" si="13"/>
        <v>0</v>
      </c>
      <c r="AG37" s="94">
        <f t="shared" si="13"/>
        <v>0</v>
      </c>
      <c r="AH37" s="94">
        <f t="shared" si="12"/>
        <v>0</v>
      </c>
      <c r="AI37" s="95">
        <f t="shared" si="12"/>
        <v>0</v>
      </c>
    </row>
    <row r="38" spans="1:35" s="26" customFormat="1" ht="47.25" customHeight="1" thickBot="1">
      <c r="A38" s="44">
        <v>23</v>
      </c>
      <c r="B38" s="47" t="s">
        <v>656</v>
      </c>
      <c r="C38" s="48"/>
      <c r="D38" s="48"/>
      <c r="E38" s="48"/>
      <c r="F38" s="74"/>
      <c r="G38" s="92"/>
      <c r="H38" s="92"/>
      <c r="I38" s="92"/>
      <c r="J38" s="92"/>
      <c r="K38" s="74"/>
      <c r="L38" s="92"/>
      <c r="M38" s="92"/>
      <c r="N38" s="92"/>
      <c r="O38" s="92"/>
      <c r="P38" s="74"/>
      <c r="Q38" s="92"/>
      <c r="R38" s="92"/>
      <c r="S38" s="92"/>
      <c r="T38" s="92"/>
      <c r="U38" s="74"/>
      <c r="V38" s="92"/>
      <c r="W38" s="92"/>
      <c r="X38" s="92"/>
      <c r="Y38" s="92"/>
      <c r="Z38" s="74"/>
      <c r="AA38" s="92"/>
      <c r="AB38" s="92"/>
      <c r="AC38" s="92"/>
      <c r="AD38" s="92"/>
      <c r="AE38" s="74"/>
      <c r="AF38" s="99">
        <f t="shared" si="13"/>
        <v>0</v>
      </c>
      <c r="AG38" s="99">
        <f t="shared" si="13"/>
        <v>0</v>
      </c>
      <c r="AH38" s="99">
        <f t="shared" si="12"/>
        <v>0</v>
      </c>
      <c r="AI38" s="100">
        <f t="shared" si="12"/>
        <v>0</v>
      </c>
    </row>
    <row r="39" spans="1:35" s="26" customFormat="1" ht="47.25" customHeight="1">
      <c r="A39" s="44">
        <v>24</v>
      </c>
      <c r="B39" s="52" t="s">
        <v>716</v>
      </c>
      <c r="C39" s="53"/>
      <c r="D39" s="53"/>
      <c r="E39" s="53"/>
      <c r="F39" s="53"/>
      <c r="G39" s="93">
        <f>SUM(G33:G38)</f>
        <v>14.975999999999999</v>
      </c>
      <c r="H39" s="93"/>
      <c r="I39" s="93">
        <f>SUM(I33:I38)</f>
        <v>0</v>
      </c>
      <c r="J39" s="93"/>
      <c r="K39" s="51"/>
      <c r="L39" s="93">
        <f t="shared" ref="L39:AC39" si="14">SUM(L33:L38)</f>
        <v>0</v>
      </c>
      <c r="M39" s="93"/>
      <c r="N39" s="93">
        <f t="shared" si="14"/>
        <v>0</v>
      </c>
      <c r="O39" s="93"/>
      <c r="P39" s="51"/>
      <c r="Q39" s="93">
        <f t="shared" si="14"/>
        <v>0</v>
      </c>
      <c r="R39" s="93"/>
      <c r="S39" s="93">
        <f t="shared" si="14"/>
        <v>0</v>
      </c>
      <c r="T39" s="93"/>
      <c r="U39" s="51"/>
      <c r="V39" s="93">
        <f t="shared" si="14"/>
        <v>0</v>
      </c>
      <c r="W39" s="93"/>
      <c r="X39" s="93">
        <f t="shared" si="14"/>
        <v>0</v>
      </c>
      <c r="Y39" s="93"/>
      <c r="Z39" s="51"/>
      <c r="AA39" s="93">
        <f t="shared" si="14"/>
        <v>2.87</v>
      </c>
      <c r="AB39" s="93"/>
      <c r="AC39" s="93">
        <f t="shared" si="14"/>
        <v>0</v>
      </c>
      <c r="AD39" s="93"/>
      <c r="AE39" s="54"/>
      <c r="AF39" s="101">
        <f t="shared" si="13"/>
        <v>17.846</v>
      </c>
      <c r="AG39" s="101"/>
      <c r="AH39" s="101">
        <f>I39+N39+S39+X39+AC39</f>
        <v>0</v>
      </c>
      <c r="AI39" s="102"/>
    </row>
    <row r="40" spans="1:35" s="26" customFormat="1" ht="47.25" customHeight="1" thickBot="1">
      <c r="A40" s="44">
        <v>25</v>
      </c>
      <c r="B40" s="45" t="s">
        <v>655</v>
      </c>
      <c r="C40" s="46"/>
      <c r="D40" s="46"/>
      <c r="E40" s="46"/>
      <c r="F40" s="46"/>
      <c r="G40" s="110">
        <f>G39-I39</f>
        <v>14.975999999999999</v>
      </c>
      <c r="H40" s="110"/>
      <c r="I40" s="110"/>
      <c r="J40" s="110"/>
      <c r="K40" s="55"/>
      <c r="L40" s="110">
        <f>L39-N39</f>
        <v>0</v>
      </c>
      <c r="M40" s="110"/>
      <c r="N40" s="110"/>
      <c r="O40" s="110"/>
      <c r="P40" s="55"/>
      <c r="Q40" s="110">
        <f>Q39-S39</f>
        <v>0</v>
      </c>
      <c r="R40" s="110"/>
      <c r="S40" s="110"/>
      <c r="T40" s="110"/>
      <c r="U40" s="55"/>
      <c r="V40" s="111">
        <f>V39-X39</f>
        <v>0</v>
      </c>
      <c r="W40" s="111"/>
      <c r="X40" s="111"/>
      <c r="Y40" s="111"/>
      <c r="Z40" s="55"/>
      <c r="AA40" s="110">
        <f>AA39-AC39</f>
        <v>2.87</v>
      </c>
      <c r="AB40" s="110"/>
      <c r="AC40" s="110"/>
      <c r="AD40" s="110"/>
      <c r="AE40" s="55"/>
      <c r="AF40" s="110">
        <f>G40+L40+Q40+V40+AA40</f>
        <v>17.846</v>
      </c>
      <c r="AG40" s="110"/>
      <c r="AH40" s="110"/>
      <c r="AI40" s="112"/>
    </row>
    <row r="41" spans="1:35" s="26" customFormat="1" ht="18.75">
      <c r="A41" s="27"/>
      <c r="B41" s="29"/>
      <c r="C41" s="29"/>
      <c r="D41" s="29"/>
      <c r="E41" s="29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</row>
    <row r="42" spans="1:35" s="26" customFormat="1" ht="20.25" customHeight="1">
      <c r="A42" s="29" t="s">
        <v>654</v>
      </c>
      <c r="B42" s="29"/>
      <c r="C42" s="29"/>
      <c r="D42" s="29"/>
      <c r="E42" s="29"/>
      <c r="F42" s="27"/>
      <c r="G42" s="27"/>
      <c r="H42" s="27"/>
      <c r="I42" s="27"/>
      <c r="J42" s="27"/>
      <c r="K42" s="27"/>
      <c r="L42" s="27"/>
      <c r="M42" s="27"/>
      <c r="N42" s="106" t="s">
        <v>653</v>
      </c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</row>
    <row r="43" spans="1:35" s="26" customFormat="1" ht="18.75">
      <c r="A43" s="78" t="s">
        <v>727</v>
      </c>
      <c r="B43" s="78"/>
      <c r="C43" s="78"/>
      <c r="D43" s="78"/>
      <c r="E43" s="79"/>
      <c r="F43" s="27"/>
      <c r="G43" s="27"/>
      <c r="H43" s="27"/>
      <c r="I43" s="27"/>
      <c r="J43" s="27"/>
      <c r="K43" s="27"/>
      <c r="L43" s="27"/>
      <c r="M43" s="27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</row>
    <row r="44" spans="1:35" s="26" customFormat="1" ht="18" customHeight="1">
      <c r="A44" s="29"/>
      <c r="B44" s="29"/>
      <c r="C44" s="29"/>
      <c r="D44" s="29"/>
      <c r="E44" s="29"/>
      <c r="F44" s="27"/>
      <c r="G44" s="27"/>
      <c r="H44" s="27"/>
      <c r="I44" s="27"/>
      <c r="J44" s="27"/>
      <c r="K44" s="27"/>
      <c r="L44" s="27"/>
      <c r="M44" s="27"/>
      <c r="N44" s="107" t="s">
        <v>652</v>
      </c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</row>
    <row r="45" spans="1:35" s="26" customFormat="1" ht="20.25">
      <c r="A45" s="29" t="s">
        <v>651</v>
      </c>
      <c r="B45" s="29"/>
      <c r="C45" s="29"/>
      <c r="D45" s="29"/>
      <c r="E45" s="29"/>
      <c r="F45" s="27"/>
      <c r="G45" s="27"/>
      <c r="H45" s="27"/>
      <c r="I45" s="27"/>
      <c r="J45" s="27"/>
      <c r="K45" s="27"/>
      <c r="L45" s="27"/>
      <c r="M45" s="27"/>
      <c r="N45" s="107" t="s">
        <v>650</v>
      </c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</row>
    <row r="46" spans="1:35" s="26" customFormat="1" ht="20.25">
      <c r="A46" s="29" t="s">
        <v>719</v>
      </c>
      <c r="B46" s="29"/>
      <c r="C46" s="29"/>
      <c r="D46" s="29"/>
      <c r="E46" s="29"/>
      <c r="F46" s="27"/>
      <c r="G46" s="27"/>
      <c r="H46" s="27"/>
      <c r="I46" s="27"/>
      <c r="J46" s="27"/>
      <c r="K46" s="27"/>
      <c r="L46" s="27"/>
      <c r="M46" s="27"/>
      <c r="N46" s="107" t="s">
        <v>649</v>
      </c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</row>
    <row r="47" spans="1:35" s="26" customFormat="1" ht="18.75">
      <c r="A47" s="29"/>
      <c r="B47" s="29"/>
      <c r="C47" s="29"/>
      <c r="D47" s="29"/>
      <c r="E47" s="29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</row>
    <row r="48" spans="1:35" s="26" customFormat="1" ht="18.75">
      <c r="A48" s="28" t="s">
        <v>718</v>
      </c>
      <c r="B48" s="28"/>
      <c r="C48" s="28"/>
      <c r="D48" s="28"/>
      <c r="E48" s="28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</row>
  </sheetData>
  <sheetProtection password="9734" sheet="1" objects="1" scenarios="1"/>
  <mergeCells count="40">
    <mergeCell ref="A10:AI10"/>
    <mergeCell ref="A12:A14"/>
    <mergeCell ref="B12:B14"/>
    <mergeCell ref="C12:C14"/>
    <mergeCell ref="D12:D14"/>
    <mergeCell ref="E12:E14"/>
    <mergeCell ref="F12:J12"/>
    <mergeCell ref="K12:O12"/>
    <mergeCell ref="P12:T12"/>
    <mergeCell ref="U12:Y12"/>
    <mergeCell ref="Z12:AD12"/>
    <mergeCell ref="AE12:AI12"/>
    <mergeCell ref="F13:F14"/>
    <mergeCell ref="G13:H13"/>
    <mergeCell ref="I13:J13"/>
    <mergeCell ref="K13:K14"/>
    <mergeCell ref="L13:M13"/>
    <mergeCell ref="N13:O13"/>
    <mergeCell ref="P13:P14"/>
    <mergeCell ref="Q13:R13"/>
    <mergeCell ref="AE13:AE14"/>
    <mergeCell ref="AF13:AG13"/>
    <mergeCell ref="AH13:AI13"/>
    <mergeCell ref="G40:J40"/>
    <mergeCell ref="L40:O40"/>
    <mergeCell ref="Q40:T40"/>
    <mergeCell ref="V40:Y40"/>
    <mergeCell ref="AA40:AD40"/>
    <mergeCell ref="AF40:AI40"/>
    <mergeCell ref="S13:T13"/>
    <mergeCell ref="U13:U14"/>
    <mergeCell ref="V13:W13"/>
    <mergeCell ref="X13:Y13"/>
    <mergeCell ref="Z13:Z14"/>
    <mergeCell ref="AA13:AB13"/>
    <mergeCell ref="N42:AB43"/>
    <mergeCell ref="N44:AD44"/>
    <mergeCell ref="N45:AD45"/>
    <mergeCell ref="N46:AD46"/>
    <mergeCell ref="AC13:AD13"/>
  </mergeCells>
  <dataValidations count="1">
    <dataValidation type="list" allowBlank="1" showInputMessage="1" showErrorMessage="1" sqref="B16:B30">
      <formula1>Работы</formula1>
    </dataValidation>
  </dataValidations>
  <pageMargins left="0.70866141732283472" right="0.70866141732283472" top="0.74803149606299213" bottom="0.74803149606299213" header="0.31496062992125984" footer="0.31496062992125984"/>
  <pageSetup paperSize="9" scale="31" fitToWidth="2" orientation="portrait" r:id="rId1"/>
  <colBreaks count="1" manualBreakCount="1">
    <brk id="15" max="47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AI48"/>
  <sheetViews>
    <sheetView view="pageBreakPreview" topLeftCell="G32" zoomScale="70" zoomScaleNormal="40" zoomScaleSheetLayoutView="70" workbookViewId="0">
      <selection activeCell="K60" sqref="K60"/>
    </sheetView>
  </sheetViews>
  <sheetFormatPr defaultRowHeight="15"/>
  <cols>
    <col min="1" max="1" width="7.85546875" style="25" customWidth="1"/>
    <col min="2" max="2" width="71" style="25" customWidth="1"/>
    <col min="3" max="3" width="14.42578125" style="25" customWidth="1"/>
    <col min="4" max="4" width="9.140625" style="25"/>
    <col min="5" max="5" width="13" style="25" customWidth="1"/>
    <col min="6" max="6" width="29.7109375" style="25" customWidth="1"/>
    <col min="7" max="10" width="9.7109375" style="25" customWidth="1"/>
    <col min="11" max="11" width="29.140625" style="25" customWidth="1"/>
    <col min="12" max="15" width="9.7109375" style="25" customWidth="1"/>
    <col min="16" max="16" width="29.5703125" style="25" customWidth="1"/>
    <col min="17" max="20" width="9.7109375" style="25" customWidth="1"/>
    <col min="21" max="21" width="31.28515625" style="25" customWidth="1"/>
    <col min="22" max="25" width="9.7109375" style="25" customWidth="1"/>
    <col min="26" max="26" width="29.28515625" style="25" customWidth="1"/>
    <col min="27" max="30" width="9.7109375" style="25" customWidth="1"/>
    <col min="31" max="31" width="27.140625" style="24" customWidth="1"/>
    <col min="32" max="35" width="11.7109375" style="24" customWidth="1"/>
    <col min="36" max="16384" width="9.140625" style="24"/>
  </cols>
  <sheetData>
    <row r="1" spans="1:35" s="26" customFormat="1" ht="20.25">
      <c r="A1" s="39"/>
      <c r="B1" s="41" t="s">
        <v>714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AE1" s="65" t="s">
        <v>713</v>
      </c>
      <c r="AF1" s="66"/>
      <c r="AG1" s="67"/>
      <c r="AH1" s="66"/>
    </row>
    <row r="2" spans="1:35" s="26" customFormat="1" ht="21" customHeight="1">
      <c r="A2" s="39"/>
      <c r="B2" s="40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AE2" s="68" t="s">
        <v>712</v>
      </c>
      <c r="AF2" s="68"/>
      <c r="AG2" s="68"/>
      <c r="AH2" s="66"/>
    </row>
    <row r="3" spans="1:35" s="26" customFormat="1" ht="21">
      <c r="A3" s="39"/>
      <c r="B3" s="40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AE3" s="68"/>
      <c r="AF3" s="68"/>
      <c r="AG3" s="68"/>
      <c r="AH3" s="66"/>
    </row>
    <row r="4" spans="1:35" s="26" customFormat="1" ht="35.25" customHeight="1">
      <c r="A4" s="61" t="s">
        <v>711</v>
      </c>
      <c r="B4" s="62"/>
      <c r="C4" s="39"/>
      <c r="D4" s="39"/>
      <c r="E4" s="39"/>
      <c r="F4" s="39"/>
      <c r="G4" s="38"/>
      <c r="H4" s="38"/>
      <c r="I4" s="38"/>
      <c r="J4" s="27"/>
      <c r="K4" s="39"/>
      <c r="L4" s="38"/>
      <c r="M4" s="38"/>
      <c r="N4" s="38"/>
      <c r="O4" s="27"/>
      <c r="P4" s="39"/>
      <c r="Q4" s="38"/>
      <c r="R4" s="38"/>
      <c r="S4" s="38"/>
      <c r="T4" s="27"/>
      <c r="U4" s="39"/>
      <c r="V4" s="38"/>
      <c r="AE4" s="69" t="s">
        <v>710</v>
      </c>
      <c r="AF4" s="69"/>
      <c r="AG4" s="69"/>
      <c r="AH4" s="66"/>
    </row>
    <row r="5" spans="1:35" s="26" customFormat="1" ht="20.25">
      <c r="A5" s="63" t="s">
        <v>709</v>
      </c>
      <c r="B5" s="64"/>
      <c r="C5" s="39"/>
      <c r="D5" s="39"/>
      <c r="E5" s="39"/>
      <c r="F5" s="39"/>
      <c r="G5" s="39"/>
      <c r="H5" s="39"/>
      <c r="I5" s="39"/>
      <c r="J5" s="27"/>
      <c r="K5" s="39"/>
      <c r="L5" s="39"/>
      <c r="M5" s="39"/>
      <c r="N5" s="39"/>
      <c r="O5" s="27"/>
      <c r="P5" s="39"/>
      <c r="Q5" s="39"/>
      <c r="R5" s="39"/>
      <c r="S5" s="39"/>
      <c r="T5" s="27"/>
      <c r="U5" s="39"/>
      <c r="V5" s="39"/>
      <c r="AE5" s="70" t="s">
        <v>708</v>
      </c>
      <c r="AF5" s="71"/>
      <c r="AG5" s="71"/>
      <c r="AH5" s="66"/>
    </row>
    <row r="6" spans="1:35" s="26" customFormat="1" ht="20.25">
      <c r="A6" s="63" t="s">
        <v>707</v>
      </c>
      <c r="B6" s="64"/>
      <c r="C6" s="39"/>
      <c r="D6" s="39"/>
      <c r="E6" s="39"/>
      <c r="F6" s="39"/>
      <c r="G6" s="38"/>
      <c r="H6" s="38"/>
      <c r="I6" s="38"/>
      <c r="J6" s="27"/>
      <c r="K6" s="39"/>
      <c r="L6" s="38"/>
      <c r="M6" s="38"/>
      <c r="N6" s="38"/>
      <c r="O6" s="27"/>
      <c r="P6" s="39"/>
      <c r="Q6" s="38"/>
      <c r="R6" s="38"/>
      <c r="S6" s="38"/>
      <c r="T6" s="27"/>
      <c r="U6" s="39"/>
      <c r="V6" s="38"/>
      <c r="AE6" s="70"/>
      <c r="AF6" s="69"/>
      <c r="AG6" s="69"/>
      <c r="AH6" s="66"/>
    </row>
    <row r="7" spans="1:35" s="26" customFormat="1" ht="20.25">
      <c r="A7" s="63" t="s">
        <v>725</v>
      </c>
      <c r="B7" s="64"/>
      <c r="C7" s="38"/>
      <c r="D7" s="38"/>
      <c r="E7" s="38"/>
      <c r="F7" s="38"/>
      <c r="G7" s="38"/>
      <c r="H7" s="38"/>
      <c r="I7" s="38"/>
      <c r="J7" s="27"/>
      <c r="K7" s="38"/>
      <c r="L7" s="38"/>
      <c r="M7" s="38"/>
      <c r="N7" s="38"/>
      <c r="O7" s="27"/>
      <c r="P7" s="38"/>
      <c r="Q7" s="38"/>
      <c r="R7" s="38"/>
      <c r="S7" s="38"/>
      <c r="T7" s="27"/>
      <c r="U7" s="38"/>
      <c r="V7" s="38"/>
      <c r="AE7" s="70" t="s">
        <v>726</v>
      </c>
      <c r="AF7" s="71"/>
      <c r="AG7" s="71"/>
      <c r="AH7" s="66"/>
    </row>
    <row r="8" spans="1:35" s="26" customFormat="1" ht="20.25">
      <c r="A8" s="63" t="s">
        <v>706</v>
      </c>
      <c r="B8" s="64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AE8" s="70" t="s">
        <v>705</v>
      </c>
      <c r="AF8" s="71"/>
      <c r="AG8" s="71"/>
      <c r="AH8" s="66"/>
    </row>
    <row r="9" spans="1:35" s="26" customFormat="1" ht="20.25">
      <c r="A9" s="37"/>
      <c r="B9" s="36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72"/>
      <c r="AF9" s="72"/>
      <c r="AG9" s="72"/>
      <c r="AH9" s="72"/>
    </row>
    <row r="10" spans="1:35" s="26" customFormat="1" ht="30.75" customHeight="1">
      <c r="A10" s="114" t="s">
        <v>728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</row>
    <row r="11" spans="1:35" s="26" customFormat="1" ht="40.5" customHeight="1" thickBot="1"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</row>
    <row r="12" spans="1:35" s="35" customFormat="1" ht="27.75" customHeight="1">
      <c r="A12" s="115" t="s">
        <v>704</v>
      </c>
      <c r="B12" s="117" t="s">
        <v>703</v>
      </c>
      <c r="C12" s="119" t="s">
        <v>1</v>
      </c>
      <c r="D12" s="120" t="s">
        <v>702</v>
      </c>
      <c r="E12" s="120" t="s">
        <v>701</v>
      </c>
      <c r="F12" s="122" t="s">
        <v>700</v>
      </c>
      <c r="G12" s="122"/>
      <c r="H12" s="122"/>
      <c r="I12" s="122"/>
      <c r="J12" s="122"/>
      <c r="K12" s="122" t="s">
        <v>699</v>
      </c>
      <c r="L12" s="122"/>
      <c r="M12" s="122"/>
      <c r="N12" s="122"/>
      <c r="O12" s="122"/>
      <c r="P12" s="122" t="s">
        <v>698</v>
      </c>
      <c r="Q12" s="122"/>
      <c r="R12" s="122"/>
      <c r="S12" s="122"/>
      <c r="T12" s="122"/>
      <c r="U12" s="122" t="s">
        <v>697</v>
      </c>
      <c r="V12" s="122"/>
      <c r="W12" s="122"/>
      <c r="X12" s="122"/>
      <c r="Y12" s="122"/>
      <c r="Z12" s="122" t="s">
        <v>696</v>
      </c>
      <c r="AA12" s="122"/>
      <c r="AB12" s="122"/>
      <c r="AC12" s="122"/>
      <c r="AD12" s="122"/>
      <c r="AE12" s="122" t="s">
        <v>715</v>
      </c>
      <c r="AF12" s="122"/>
      <c r="AG12" s="122"/>
      <c r="AH12" s="122"/>
      <c r="AI12" s="123"/>
    </row>
    <row r="13" spans="1:35" s="35" customFormat="1" ht="21.75" customHeight="1">
      <c r="A13" s="116"/>
      <c r="B13" s="118"/>
      <c r="C13" s="113"/>
      <c r="D13" s="121"/>
      <c r="E13" s="121"/>
      <c r="F13" s="113" t="s">
        <v>695</v>
      </c>
      <c r="G13" s="108" t="s">
        <v>694</v>
      </c>
      <c r="H13" s="108"/>
      <c r="I13" s="108" t="s">
        <v>693</v>
      </c>
      <c r="J13" s="108"/>
      <c r="K13" s="113" t="s">
        <v>695</v>
      </c>
      <c r="L13" s="108" t="s">
        <v>694</v>
      </c>
      <c r="M13" s="108"/>
      <c r="N13" s="108" t="s">
        <v>693</v>
      </c>
      <c r="O13" s="108"/>
      <c r="P13" s="113" t="s">
        <v>695</v>
      </c>
      <c r="Q13" s="108" t="s">
        <v>694</v>
      </c>
      <c r="R13" s="108"/>
      <c r="S13" s="108" t="s">
        <v>693</v>
      </c>
      <c r="T13" s="108"/>
      <c r="U13" s="113" t="s">
        <v>695</v>
      </c>
      <c r="V13" s="108" t="s">
        <v>694</v>
      </c>
      <c r="W13" s="108"/>
      <c r="X13" s="108" t="s">
        <v>693</v>
      </c>
      <c r="Y13" s="108"/>
      <c r="Z13" s="113" t="s">
        <v>695</v>
      </c>
      <c r="AA13" s="108" t="s">
        <v>694</v>
      </c>
      <c r="AB13" s="108"/>
      <c r="AC13" s="108" t="s">
        <v>693</v>
      </c>
      <c r="AD13" s="108"/>
      <c r="AE13" s="113" t="s">
        <v>695</v>
      </c>
      <c r="AF13" s="108" t="s">
        <v>694</v>
      </c>
      <c r="AG13" s="108"/>
      <c r="AH13" s="108" t="s">
        <v>693</v>
      </c>
      <c r="AI13" s="109"/>
    </row>
    <row r="14" spans="1:35" s="35" customFormat="1" ht="111" customHeight="1">
      <c r="A14" s="116"/>
      <c r="B14" s="118"/>
      <c r="C14" s="113"/>
      <c r="D14" s="121"/>
      <c r="E14" s="121"/>
      <c r="F14" s="113"/>
      <c r="G14" s="85" t="s">
        <v>692</v>
      </c>
      <c r="H14" s="86" t="s">
        <v>690</v>
      </c>
      <c r="I14" s="58" t="s">
        <v>691</v>
      </c>
      <c r="J14" s="86" t="s">
        <v>690</v>
      </c>
      <c r="K14" s="113"/>
      <c r="L14" s="85" t="s">
        <v>692</v>
      </c>
      <c r="M14" s="86" t="s">
        <v>690</v>
      </c>
      <c r="N14" s="58" t="s">
        <v>691</v>
      </c>
      <c r="O14" s="86" t="s">
        <v>690</v>
      </c>
      <c r="P14" s="113"/>
      <c r="Q14" s="85" t="s">
        <v>692</v>
      </c>
      <c r="R14" s="86" t="s">
        <v>690</v>
      </c>
      <c r="S14" s="58" t="s">
        <v>691</v>
      </c>
      <c r="T14" s="86" t="s">
        <v>690</v>
      </c>
      <c r="U14" s="113"/>
      <c r="V14" s="85" t="s">
        <v>692</v>
      </c>
      <c r="W14" s="86" t="s">
        <v>690</v>
      </c>
      <c r="X14" s="58" t="s">
        <v>691</v>
      </c>
      <c r="Y14" s="86" t="s">
        <v>690</v>
      </c>
      <c r="Z14" s="113"/>
      <c r="AA14" s="85" t="s">
        <v>692</v>
      </c>
      <c r="AB14" s="86" t="s">
        <v>690</v>
      </c>
      <c r="AC14" s="58" t="s">
        <v>691</v>
      </c>
      <c r="AD14" s="86" t="s">
        <v>690</v>
      </c>
      <c r="AE14" s="113"/>
      <c r="AF14" s="85" t="s">
        <v>692</v>
      </c>
      <c r="AG14" s="86" t="s">
        <v>690</v>
      </c>
      <c r="AH14" s="58" t="s">
        <v>691</v>
      </c>
      <c r="AI14" s="59" t="s">
        <v>690</v>
      </c>
    </row>
    <row r="15" spans="1:35" s="31" customFormat="1" ht="20.25">
      <c r="A15" s="43" t="s">
        <v>689</v>
      </c>
      <c r="B15" s="32" t="s">
        <v>688</v>
      </c>
      <c r="C15" s="33" t="s">
        <v>687</v>
      </c>
      <c r="D15" s="34" t="s">
        <v>686</v>
      </c>
      <c r="E15" s="34"/>
      <c r="F15" s="33" t="s">
        <v>685</v>
      </c>
      <c r="G15" s="33" t="s">
        <v>684</v>
      </c>
      <c r="H15" s="32" t="s">
        <v>683</v>
      </c>
      <c r="I15" s="32" t="s">
        <v>682</v>
      </c>
      <c r="J15" s="32" t="s">
        <v>681</v>
      </c>
      <c r="K15" s="33" t="s">
        <v>680</v>
      </c>
      <c r="L15" s="33" t="s">
        <v>679</v>
      </c>
      <c r="M15" s="32" t="s">
        <v>678</v>
      </c>
      <c r="N15" s="32" t="s">
        <v>677</v>
      </c>
      <c r="O15" s="32" t="s">
        <v>676</v>
      </c>
      <c r="P15" s="33" t="s">
        <v>675</v>
      </c>
      <c r="Q15" s="33" t="s">
        <v>674</v>
      </c>
      <c r="R15" s="32" t="s">
        <v>673</v>
      </c>
      <c r="S15" s="32" t="s">
        <v>672</v>
      </c>
      <c r="T15" s="32" t="s">
        <v>671</v>
      </c>
      <c r="U15" s="33" t="s">
        <v>670</v>
      </c>
      <c r="V15" s="33" t="s">
        <v>669</v>
      </c>
      <c r="W15" s="32" t="s">
        <v>668</v>
      </c>
      <c r="X15" s="32" t="s">
        <v>667</v>
      </c>
      <c r="Y15" s="32" t="s">
        <v>666</v>
      </c>
      <c r="Z15" s="33" t="s">
        <v>665</v>
      </c>
      <c r="AA15" s="33" t="s">
        <v>664</v>
      </c>
      <c r="AB15" s="32" t="s">
        <v>663</v>
      </c>
      <c r="AC15" s="32" t="s">
        <v>662</v>
      </c>
      <c r="AD15" s="32" t="s">
        <v>661</v>
      </c>
      <c r="AE15" s="32" t="s">
        <v>720</v>
      </c>
      <c r="AF15" s="32" t="s">
        <v>721</v>
      </c>
      <c r="AG15" s="32" t="s">
        <v>722</v>
      </c>
      <c r="AH15" s="32" t="s">
        <v>723</v>
      </c>
      <c r="AI15" s="32" t="s">
        <v>724</v>
      </c>
    </row>
    <row r="16" spans="1:35" s="26" customFormat="1" ht="57" customHeight="1">
      <c r="A16" s="44">
        <v>1</v>
      </c>
      <c r="B16" s="75" t="s">
        <v>335</v>
      </c>
      <c r="C16" s="42" t="str">
        <f>IF($B16&lt;&gt;"",VLOOKUP($B16,Работы!$A$7:$D$382,2),"")</f>
        <v>10 кв.м</v>
      </c>
      <c r="D16" s="84">
        <f>IF($B16&lt;&gt;"",VLOOKUP($B16,Работы!$A$7:$D$382,4),"")</f>
        <v>2.52</v>
      </c>
      <c r="E16" s="42" t="str">
        <f>IF($B16&lt;&gt;"",VLOOKUP($B16,Работы!$A$7:$D$382,3),"")</f>
        <v>№ 7,14</v>
      </c>
      <c r="F16" s="73"/>
      <c r="G16" s="87">
        <f>IF(B16&lt;&gt;"",H16*D16/VALUE(LEFT(C16,FIND(" ",C16)-1)),"")</f>
        <v>5.7960000000000003</v>
      </c>
      <c r="H16" s="88">
        <v>23</v>
      </c>
      <c r="I16" s="87">
        <f>IF(B16&lt;&gt;"",J16*D16/VALUE(LEFT(C16,FIND(" ",C16)-1)),"")</f>
        <v>0</v>
      </c>
      <c r="J16" s="88"/>
      <c r="K16" s="73"/>
      <c r="L16" s="87">
        <f>IF(B16&lt;&gt;"",M16*D16/VALUE(LEFT(C16,FIND(" ",C16)-1)),"")</f>
        <v>0</v>
      </c>
      <c r="M16" s="88"/>
      <c r="N16" s="87">
        <f>IF(B16&lt;&gt;"",O16*D16/VALUE(LEFT(C16,FIND(" ",C16)-1)),"")</f>
        <v>0</v>
      </c>
      <c r="O16" s="88"/>
      <c r="P16" s="73"/>
      <c r="Q16" s="87">
        <f>IF(B16&lt;&gt;"",R16*D16/VALUE(LEFT(C16,FIND(" ",C16)-1)),"")</f>
        <v>0</v>
      </c>
      <c r="R16" s="88"/>
      <c r="S16" s="87">
        <f>IF(B16&lt;&gt;"",T16*D16/VALUE(LEFT(C16,FIND(" ",C16)-1)),"")</f>
        <v>0</v>
      </c>
      <c r="T16" s="88"/>
      <c r="U16" s="73"/>
      <c r="V16" s="87">
        <f>IF(B16&lt;&gt;"",W16*D16/VALUE(LEFT(C16,FIND(" ",C16)-1)),"")</f>
        <v>0</v>
      </c>
      <c r="W16" s="88"/>
      <c r="X16" s="87">
        <f>IF(B16&lt;&gt;"",Y16*D16/VALUE(LEFT(C16,FIND(" ",C16)-1)),"")</f>
        <v>0</v>
      </c>
      <c r="Y16" s="88"/>
      <c r="Z16" s="73" t="s">
        <v>729</v>
      </c>
      <c r="AA16" s="87">
        <f>IF(B16&lt;&gt;"",AB16*D16/VALUE(LEFT(C16,FIND(" ",C16)-1)),"")</f>
        <v>1.1339999999999999</v>
      </c>
      <c r="AB16" s="88">
        <v>4.5</v>
      </c>
      <c r="AC16" s="87">
        <f>IF(B16&lt;&gt;"",AD16*D16/VALUE(LEFT(C16,FIND(" ",C16)-1)),"")</f>
        <v>0</v>
      </c>
      <c r="AD16" s="88"/>
      <c r="AE16" s="73"/>
      <c r="AF16" s="94">
        <f>IF(B16&lt;&gt;"",(G16+L16+Q16+V16+AA16),"")</f>
        <v>6.93</v>
      </c>
      <c r="AG16" s="94">
        <f>IF(C16&lt;&gt;"",(H16+M16+R16+W16+AB16),"")</f>
        <v>27.5</v>
      </c>
      <c r="AH16" s="94">
        <f t="shared" ref="AH16:AI32" si="0">IF(D16&lt;&gt;"",(I16+N16+S16+X16+AC16),"")</f>
        <v>0</v>
      </c>
      <c r="AI16" s="95">
        <f t="shared" si="0"/>
        <v>0</v>
      </c>
    </row>
    <row r="17" spans="1:35" s="26" customFormat="1" ht="57" customHeight="1">
      <c r="A17" s="44">
        <v>2</v>
      </c>
      <c r="B17" s="75" t="s">
        <v>571</v>
      </c>
      <c r="C17" s="42" t="str">
        <f>IF($B17&lt;&gt;"",VLOOKUP($B17,Работы!$A$7:$D$382,2),"")</f>
        <v>10 пог.м.тротуара</v>
      </c>
      <c r="D17" s="84">
        <f>IF($B17&lt;&gt;"",VLOOKUP($B17,Работы!$A$7:$D$382,4),"")</f>
        <v>8.68</v>
      </c>
      <c r="E17" s="42" t="str">
        <f>IF($B17&lt;&gt;"",VLOOKUP($B17,Работы!$A$7:$D$382,3),"")</f>
        <v>№ 10,7</v>
      </c>
      <c r="F17" s="73"/>
      <c r="G17" s="87">
        <f t="shared" ref="G17:G30" si="1">IF(B17&lt;&gt;"",H17*D17/VALUE(LEFT(C17,FIND(" ",C17)-1)),"")</f>
        <v>8.68</v>
      </c>
      <c r="H17" s="88">
        <v>10</v>
      </c>
      <c r="I17" s="87">
        <f t="shared" ref="I17:I30" si="2">IF(B17&lt;&gt;"",J17*D17/VALUE(LEFT(C17,FIND(" ",C17)-1)),"")</f>
        <v>0</v>
      </c>
      <c r="J17" s="88"/>
      <c r="K17" s="73"/>
      <c r="L17" s="87">
        <f t="shared" ref="L17:L30" si="3">IF(B17&lt;&gt;"",M17*D17/VALUE(LEFT(C17,FIND(" ",C17)-1)),"")</f>
        <v>0</v>
      </c>
      <c r="M17" s="88"/>
      <c r="N17" s="87">
        <f t="shared" ref="N17:N30" si="4">IF(B17&lt;&gt;"",O17*D17/VALUE(LEFT(C17,FIND(" ",C17)-1)),"")</f>
        <v>0</v>
      </c>
      <c r="O17" s="88"/>
      <c r="P17" s="73"/>
      <c r="Q17" s="87">
        <f t="shared" ref="Q17:Q30" si="5">IF(B17&lt;&gt;"",R17*D17/VALUE(LEFT(C17,FIND(" ",C17)-1)),"")</f>
        <v>0</v>
      </c>
      <c r="R17" s="88"/>
      <c r="S17" s="87">
        <f t="shared" ref="S17:S30" si="6">IF(B17&lt;&gt;"",T17*D17/VALUE(LEFT(C17,FIND(" ",C17)-1)),"")</f>
        <v>0</v>
      </c>
      <c r="T17" s="88"/>
      <c r="U17" s="73"/>
      <c r="V17" s="87">
        <f t="shared" ref="V17:V30" si="7">IF(B17&lt;&gt;"",W17*D17/VALUE(LEFT(C17,FIND(" ",C17)-1)),"")</f>
        <v>0</v>
      </c>
      <c r="W17" s="88"/>
      <c r="X17" s="87">
        <f t="shared" ref="X17:X30" si="8">IF(B17&lt;&gt;"",Y17*D17/VALUE(LEFT(C17,FIND(" ",C17)-1)),"")</f>
        <v>0</v>
      </c>
      <c r="Y17" s="88"/>
      <c r="Z17" s="73" t="s">
        <v>729</v>
      </c>
      <c r="AA17" s="87">
        <f t="shared" ref="AA17:AA30" si="9">IF(B17&lt;&gt;"",AB17*D17/VALUE(LEFT(C17,FIND(" ",C17)-1)),"")</f>
        <v>1.736</v>
      </c>
      <c r="AB17" s="88">
        <v>2</v>
      </c>
      <c r="AC17" s="87">
        <f t="shared" ref="AC17:AC30" si="10">IF(B17&lt;&gt;"",AD17*D17/VALUE(LEFT(C17,FIND(" ",C17)-1)),"")</f>
        <v>0</v>
      </c>
      <c r="AD17" s="88"/>
      <c r="AE17" s="73"/>
      <c r="AF17" s="94">
        <f t="shared" ref="AF17:AG32" si="11">IF(B17&lt;&gt;"",(G17+L17+Q17+V17+AA17),"")</f>
        <v>10.416</v>
      </c>
      <c r="AG17" s="94">
        <f t="shared" si="11"/>
        <v>12</v>
      </c>
      <c r="AH17" s="94">
        <f t="shared" si="0"/>
        <v>0</v>
      </c>
      <c r="AI17" s="95">
        <f t="shared" si="0"/>
        <v>0</v>
      </c>
    </row>
    <row r="18" spans="1:35" s="26" customFormat="1" ht="57" customHeight="1">
      <c r="A18" s="44">
        <v>3</v>
      </c>
      <c r="B18" s="75"/>
      <c r="C18" s="42" t="str">
        <f>IF($B18&lt;&gt;"",VLOOKUP($B18,Работы!$A$7:$D$382,2),"")</f>
        <v/>
      </c>
      <c r="D18" s="84" t="str">
        <f>IF($B18&lt;&gt;"",VLOOKUP($B18,Работы!$A$7:$D$382,4),"")</f>
        <v/>
      </c>
      <c r="E18" s="42" t="str">
        <f>IF($B18&lt;&gt;"",VLOOKUP($B18,Работы!$A$7:$D$382,3),"")</f>
        <v/>
      </c>
      <c r="F18" s="73"/>
      <c r="G18" s="87" t="str">
        <f t="shared" si="1"/>
        <v/>
      </c>
      <c r="H18" s="88"/>
      <c r="I18" s="87" t="str">
        <f t="shared" si="2"/>
        <v/>
      </c>
      <c r="J18" s="88"/>
      <c r="K18" s="73"/>
      <c r="L18" s="87" t="str">
        <f t="shared" si="3"/>
        <v/>
      </c>
      <c r="M18" s="88"/>
      <c r="N18" s="87" t="str">
        <f t="shared" si="4"/>
        <v/>
      </c>
      <c r="O18" s="88"/>
      <c r="P18" s="73"/>
      <c r="Q18" s="87" t="str">
        <f t="shared" si="5"/>
        <v/>
      </c>
      <c r="R18" s="88"/>
      <c r="S18" s="87" t="str">
        <f t="shared" si="6"/>
        <v/>
      </c>
      <c r="T18" s="88"/>
      <c r="U18" s="73"/>
      <c r="V18" s="87" t="str">
        <f t="shared" si="7"/>
        <v/>
      </c>
      <c r="W18" s="88"/>
      <c r="X18" s="87" t="str">
        <f t="shared" si="8"/>
        <v/>
      </c>
      <c r="Y18" s="88"/>
      <c r="Z18" s="73"/>
      <c r="AA18" s="87" t="str">
        <f t="shared" si="9"/>
        <v/>
      </c>
      <c r="AB18" s="88"/>
      <c r="AC18" s="87" t="str">
        <f t="shared" si="10"/>
        <v/>
      </c>
      <c r="AD18" s="88"/>
      <c r="AE18" s="73"/>
      <c r="AF18" s="94" t="str">
        <f t="shared" si="11"/>
        <v/>
      </c>
      <c r="AG18" s="94" t="str">
        <f t="shared" si="11"/>
        <v/>
      </c>
      <c r="AH18" s="94" t="str">
        <f t="shared" si="0"/>
        <v/>
      </c>
      <c r="AI18" s="95" t="str">
        <f t="shared" si="0"/>
        <v/>
      </c>
    </row>
    <row r="19" spans="1:35" s="26" customFormat="1" ht="57" customHeight="1">
      <c r="A19" s="44">
        <v>4</v>
      </c>
      <c r="B19" s="75"/>
      <c r="C19" s="42" t="str">
        <f>IF($B19&lt;&gt;"",VLOOKUP($B19,Работы!$A$7:$D$382,2),"")</f>
        <v/>
      </c>
      <c r="D19" s="84" t="str">
        <f>IF($B19&lt;&gt;"",VLOOKUP($B19,Работы!$A$7:$D$382,4),"")</f>
        <v/>
      </c>
      <c r="E19" s="42" t="str">
        <f>IF($B19&lt;&gt;"",VLOOKUP($B19,Работы!$A$7:$D$382,3),"")</f>
        <v/>
      </c>
      <c r="F19" s="73"/>
      <c r="G19" s="87" t="str">
        <f t="shared" si="1"/>
        <v/>
      </c>
      <c r="H19" s="88"/>
      <c r="I19" s="87" t="str">
        <f t="shared" si="2"/>
        <v/>
      </c>
      <c r="J19" s="88"/>
      <c r="K19" s="73"/>
      <c r="L19" s="87" t="str">
        <f t="shared" si="3"/>
        <v/>
      </c>
      <c r="M19" s="88"/>
      <c r="N19" s="87" t="str">
        <f t="shared" si="4"/>
        <v/>
      </c>
      <c r="O19" s="88"/>
      <c r="P19" s="73"/>
      <c r="Q19" s="87" t="str">
        <f t="shared" si="5"/>
        <v/>
      </c>
      <c r="R19" s="88"/>
      <c r="S19" s="87" t="str">
        <f t="shared" si="6"/>
        <v/>
      </c>
      <c r="T19" s="88"/>
      <c r="U19" s="73"/>
      <c r="V19" s="87" t="str">
        <f t="shared" si="7"/>
        <v/>
      </c>
      <c r="W19" s="88"/>
      <c r="X19" s="87" t="str">
        <f t="shared" si="8"/>
        <v/>
      </c>
      <c r="Y19" s="88"/>
      <c r="Z19" s="73"/>
      <c r="AA19" s="87" t="str">
        <f t="shared" si="9"/>
        <v/>
      </c>
      <c r="AB19" s="88"/>
      <c r="AC19" s="87" t="str">
        <f t="shared" si="10"/>
        <v/>
      </c>
      <c r="AD19" s="88"/>
      <c r="AE19" s="73"/>
      <c r="AF19" s="94" t="str">
        <f t="shared" si="11"/>
        <v/>
      </c>
      <c r="AG19" s="94" t="str">
        <f t="shared" si="11"/>
        <v/>
      </c>
      <c r="AH19" s="94" t="str">
        <f t="shared" si="0"/>
        <v/>
      </c>
      <c r="AI19" s="95" t="str">
        <f t="shared" si="0"/>
        <v/>
      </c>
    </row>
    <row r="20" spans="1:35" s="26" customFormat="1" ht="57" customHeight="1">
      <c r="A20" s="44">
        <v>5</v>
      </c>
      <c r="B20" s="75"/>
      <c r="C20" s="42" t="str">
        <f>IF($B20&lt;&gt;"",VLOOKUP($B20,Работы!$A$7:$D$382,2),"")</f>
        <v/>
      </c>
      <c r="D20" s="84" t="str">
        <f>IF($B20&lt;&gt;"",VLOOKUP($B20,Работы!$A$7:$D$382,4),"")</f>
        <v/>
      </c>
      <c r="E20" s="42" t="str">
        <f>IF($B20&lt;&gt;"",VLOOKUP($B20,Работы!$A$7:$D$382,3),"")</f>
        <v/>
      </c>
      <c r="F20" s="73"/>
      <c r="G20" s="87" t="str">
        <f t="shared" si="1"/>
        <v/>
      </c>
      <c r="H20" s="88"/>
      <c r="I20" s="87" t="str">
        <f t="shared" si="2"/>
        <v/>
      </c>
      <c r="J20" s="88"/>
      <c r="K20" s="73"/>
      <c r="L20" s="87" t="str">
        <f t="shared" si="3"/>
        <v/>
      </c>
      <c r="M20" s="88"/>
      <c r="N20" s="87" t="str">
        <f t="shared" si="4"/>
        <v/>
      </c>
      <c r="O20" s="88"/>
      <c r="P20" s="73"/>
      <c r="Q20" s="87" t="str">
        <f t="shared" si="5"/>
        <v/>
      </c>
      <c r="R20" s="88"/>
      <c r="S20" s="87" t="str">
        <f t="shared" si="6"/>
        <v/>
      </c>
      <c r="T20" s="88"/>
      <c r="U20" s="73"/>
      <c r="V20" s="87" t="str">
        <f t="shared" si="7"/>
        <v/>
      </c>
      <c r="W20" s="88"/>
      <c r="X20" s="87" t="str">
        <f t="shared" si="8"/>
        <v/>
      </c>
      <c r="Y20" s="88"/>
      <c r="Z20" s="73"/>
      <c r="AA20" s="87" t="str">
        <f t="shared" si="9"/>
        <v/>
      </c>
      <c r="AB20" s="88"/>
      <c r="AC20" s="87" t="str">
        <f t="shared" si="10"/>
        <v/>
      </c>
      <c r="AD20" s="88"/>
      <c r="AE20" s="73"/>
      <c r="AF20" s="94" t="str">
        <f t="shared" si="11"/>
        <v/>
      </c>
      <c r="AG20" s="94" t="str">
        <f t="shared" si="11"/>
        <v/>
      </c>
      <c r="AH20" s="94" t="str">
        <f t="shared" si="0"/>
        <v/>
      </c>
      <c r="AI20" s="95" t="str">
        <f t="shared" si="0"/>
        <v/>
      </c>
    </row>
    <row r="21" spans="1:35" s="26" customFormat="1" ht="57" customHeight="1">
      <c r="A21" s="44">
        <v>6</v>
      </c>
      <c r="B21" s="75"/>
      <c r="C21" s="42" t="str">
        <f>IF($B21&lt;&gt;"",VLOOKUP($B21,Работы!$A$7:$D$382,2),"")</f>
        <v/>
      </c>
      <c r="D21" s="84" t="str">
        <f>IF($B21&lt;&gt;"",VLOOKUP($B21,Работы!$A$7:$D$382,4),"")</f>
        <v/>
      </c>
      <c r="E21" s="42" t="str">
        <f>IF($B21&lt;&gt;"",VLOOKUP($B21,Работы!$A$7:$D$382,3),"")</f>
        <v/>
      </c>
      <c r="F21" s="73"/>
      <c r="G21" s="87" t="str">
        <f t="shared" si="1"/>
        <v/>
      </c>
      <c r="H21" s="88"/>
      <c r="I21" s="87" t="str">
        <f t="shared" si="2"/>
        <v/>
      </c>
      <c r="J21" s="88"/>
      <c r="K21" s="73"/>
      <c r="L21" s="87" t="str">
        <f t="shared" si="3"/>
        <v/>
      </c>
      <c r="M21" s="88"/>
      <c r="N21" s="87" t="str">
        <f t="shared" si="4"/>
        <v/>
      </c>
      <c r="O21" s="88"/>
      <c r="P21" s="73"/>
      <c r="Q21" s="87" t="str">
        <f t="shared" si="5"/>
        <v/>
      </c>
      <c r="R21" s="88"/>
      <c r="S21" s="87" t="str">
        <f t="shared" si="6"/>
        <v/>
      </c>
      <c r="T21" s="88"/>
      <c r="U21" s="73"/>
      <c r="V21" s="87" t="str">
        <f t="shared" si="7"/>
        <v/>
      </c>
      <c r="W21" s="88"/>
      <c r="X21" s="87" t="str">
        <f t="shared" si="8"/>
        <v/>
      </c>
      <c r="Y21" s="88"/>
      <c r="Z21" s="73"/>
      <c r="AA21" s="87" t="str">
        <f t="shared" si="9"/>
        <v/>
      </c>
      <c r="AB21" s="88"/>
      <c r="AC21" s="87" t="str">
        <f t="shared" si="10"/>
        <v/>
      </c>
      <c r="AD21" s="88"/>
      <c r="AE21" s="73"/>
      <c r="AF21" s="94" t="str">
        <f t="shared" si="11"/>
        <v/>
      </c>
      <c r="AG21" s="94" t="str">
        <f t="shared" si="11"/>
        <v/>
      </c>
      <c r="AH21" s="94" t="str">
        <f t="shared" si="0"/>
        <v/>
      </c>
      <c r="AI21" s="95" t="str">
        <f t="shared" si="0"/>
        <v/>
      </c>
    </row>
    <row r="22" spans="1:35" s="26" customFormat="1" ht="57" customHeight="1">
      <c r="A22" s="44">
        <v>7</v>
      </c>
      <c r="B22" s="75"/>
      <c r="C22" s="42" t="str">
        <f>IF($B22&lt;&gt;"",VLOOKUP($B22,Работы!$A$7:$D$382,2),"")</f>
        <v/>
      </c>
      <c r="D22" s="84" t="str">
        <f>IF($B22&lt;&gt;"",VLOOKUP($B22,Работы!$A$7:$D$382,4),"")</f>
        <v/>
      </c>
      <c r="E22" s="42" t="str">
        <f>IF($B22&lt;&gt;"",VLOOKUP($B22,Работы!$A$7:$D$382,3),"")</f>
        <v/>
      </c>
      <c r="F22" s="73"/>
      <c r="G22" s="87" t="str">
        <f t="shared" si="1"/>
        <v/>
      </c>
      <c r="H22" s="88"/>
      <c r="I22" s="87" t="str">
        <f t="shared" si="2"/>
        <v/>
      </c>
      <c r="J22" s="88"/>
      <c r="K22" s="73"/>
      <c r="L22" s="87" t="str">
        <f t="shared" si="3"/>
        <v/>
      </c>
      <c r="M22" s="88"/>
      <c r="N22" s="87" t="str">
        <f t="shared" si="4"/>
        <v/>
      </c>
      <c r="O22" s="88"/>
      <c r="P22" s="73"/>
      <c r="Q22" s="87" t="str">
        <f t="shared" si="5"/>
        <v/>
      </c>
      <c r="R22" s="88"/>
      <c r="S22" s="87" t="str">
        <f t="shared" si="6"/>
        <v/>
      </c>
      <c r="T22" s="88"/>
      <c r="U22" s="73"/>
      <c r="V22" s="87" t="str">
        <f t="shared" si="7"/>
        <v/>
      </c>
      <c r="W22" s="88"/>
      <c r="X22" s="87" t="str">
        <f t="shared" si="8"/>
        <v/>
      </c>
      <c r="Y22" s="88"/>
      <c r="Z22" s="73"/>
      <c r="AA22" s="87" t="str">
        <f t="shared" si="9"/>
        <v/>
      </c>
      <c r="AB22" s="88"/>
      <c r="AC22" s="87" t="str">
        <f t="shared" si="10"/>
        <v/>
      </c>
      <c r="AD22" s="88"/>
      <c r="AE22" s="73"/>
      <c r="AF22" s="94" t="str">
        <f t="shared" si="11"/>
        <v/>
      </c>
      <c r="AG22" s="94" t="str">
        <f t="shared" si="11"/>
        <v/>
      </c>
      <c r="AH22" s="94" t="str">
        <f t="shared" si="0"/>
        <v/>
      </c>
      <c r="AI22" s="95" t="str">
        <f t="shared" si="0"/>
        <v/>
      </c>
    </row>
    <row r="23" spans="1:35" s="26" customFormat="1" ht="57" customHeight="1">
      <c r="A23" s="44">
        <v>8</v>
      </c>
      <c r="B23" s="75"/>
      <c r="C23" s="42" t="str">
        <f>IF($B23&lt;&gt;"",VLOOKUP($B23,Работы!$A$7:$D$382,2),"")</f>
        <v/>
      </c>
      <c r="D23" s="84" t="str">
        <f>IF($B23&lt;&gt;"",VLOOKUP($B23,Работы!$A$7:$D$382,4),"")</f>
        <v/>
      </c>
      <c r="E23" s="42" t="str">
        <f>IF($B23&lt;&gt;"",VLOOKUP($B23,Работы!$A$7:$D$382,3),"")</f>
        <v/>
      </c>
      <c r="F23" s="73"/>
      <c r="G23" s="87" t="str">
        <f t="shared" si="1"/>
        <v/>
      </c>
      <c r="H23" s="88"/>
      <c r="I23" s="87" t="str">
        <f t="shared" si="2"/>
        <v/>
      </c>
      <c r="J23" s="88"/>
      <c r="K23" s="73"/>
      <c r="L23" s="87" t="str">
        <f t="shared" si="3"/>
        <v/>
      </c>
      <c r="M23" s="88"/>
      <c r="N23" s="87" t="str">
        <f t="shared" si="4"/>
        <v/>
      </c>
      <c r="O23" s="88"/>
      <c r="P23" s="73"/>
      <c r="Q23" s="87" t="str">
        <f t="shared" si="5"/>
        <v/>
      </c>
      <c r="R23" s="88"/>
      <c r="S23" s="87" t="str">
        <f t="shared" si="6"/>
        <v/>
      </c>
      <c r="T23" s="88"/>
      <c r="U23" s="73"/>
      <c r="V23" s="87" t="str">
        <f t="shared" si="7"/>
        <v/>
      </c>
      <c r="W23" s="88"/>
      <c r="X23" s="87" t="str">
        <f t="shared" si="8"/>
        <v/>
      </c>
      <c r="Y23" s="88"/>
      <c r="Z23" s="73"/>
      <c r="AA23" s="87" t="str">
        <f t="shared" si="9"/>
        <v/>
      </c>
      <c r="AB23" s="88"/>
      <c r="AC23" s="87" t="str">
        <f t="shared" si="10"/>
        <v/>
      </c>
      <c r="AD23" s="88"/>
      <c r="AE23" s="73"/>
      <c r="AF23" s="94" t="str">
        <f t="shared" si="11"/>
        <v/>
      </c>
      <c r="AG23" s="94" t="str">
        <f t="shared" si="11"/>
        <v/>
      </c>
      <c r="AH23" s="94" t="str">
        <f t="shared" si="0"/>
        <v/>
      </c>
      <c r="AI23" s="95" t="str">
        <f t="shared" si="0"/>
        <v/>
      </c>
    </row>
    <row r="24" spans="1:35" s="26" customFormat="1" ht="57" customHeight="1">
      <c r="A24" s="44">
        <v>9</v>
      </c>
      <c r="B24" s="75"/>
      <c r="C24" s="42" t="str">
        <f>IF($B24&lt;&gt;"",VLOOKUP($B24,Работы!$A$7:$D$382,2),"")</f>
        <v/>
      </c>
      <c r="D24" s="84" t="str">
        <f>IF($B24&lt;&gt;"",VLOOKUP($B24,Работы!$A$7:$D$382,4),"")</f>
        <v/>
      </c>
      <c r="E24" s="42" t="str">
        <f>IF($B24&lt;&gt;"",VLOOKUP($B24,Работы!$A$7:$D$382,3),"")</f>
        <v/>
      </c>
      <c r="F24" s="73"/>
      <c r="G24" s="87" t="str">
        <f t="shared" si="1"/>
        <v/>
      </c>
      <c r="H24" s="88"/>
      <c r="I24" s="87" t="str">
        <f t="shared" si="2"/>
        <v/>
      </c>
      <c r="J24" s="88"/>
      <c r="K24" s="73"/>
      <c r="L24" s="87" t="str">
        <f t="shared" si="3"/>
        <v/>
      </c>
      <c r="M24" s="88"/>
      <c r="N24" s="87" t="str">
        <f t="shared" si="4"/>
        <v/>
      </c>
      <c r="O24" s="88"/>
      <c r="P24" s="73"/>
      <c r="Q24" s="87" t="str">
        <f t="shared" si="5"/>
        <v/>
      </c>
      <c r="R24" s="88"/>
      <c r="S24" s="87" t="str">
        <f t="shared" si="6"/>
        <v/>
      </c>
      <c r="T24" s="88"/>
      <c r="U24" s="73"/>
      <c r="V24" s="87" t="str">
        <f t="shared" si="7"/>
        <v/>
      </c>
      <c r="W24" s="88"/>
      <c r="X24" s="87" t="str">
        <f t="shared" si="8"/>
        <v/>
      </c>
      <c r="Y24" s="88"/>
      <c r="Z24" s="73"/>
      <c r="AA24" s="87" t="str">
        <f t="shared" si="9"/>
        <v/>
      </c>
      <c r="AB24" s="88"/>
      <c r="AC24" s="87" t="str">
        <f t="shared" si="10"/>
        <v/>
      </c>
      <c r="AD24" s="88"/>
      <c r="AE24" s="73"/>
      <c r="AF24" s="94" t="str">
        <f t="shared" si="11"/>
        <v/>
      </c>
      <c r="AG24" s="94" t="str">
        <f t="shared" si="11"/>
        <v/>
      </c>
      <c r="AH24" s="94" t="str">
        <f t="shared" si="0"/>
        <v/>
      </c>
      <c r="AI24" s="95" t="str">
        <f t="shared" si="0"/>
        <v/>
      </c>
    </row>
    <row r="25" spans="1:35" s="26" customFormat="1" ht="57" customHeight="1">
      <c r="A25" s="44">
        <v>10</v>
      </c>
      <c r="B25" s="75"/>
      <c r="C25" s="42" t="str">
        <f>IF($B25&lt;&gt;"",VLOOKUP($B25,Работы!$A$7:$D$382,2),"")</f>
        <v/>
      </c>
      <c r="D25" s="84" t="str">
        <f>IF($B25&lt;&gt;"",VLOOKUP($B25,Работы!$A$7:$D$382,4),"")</f>
        <v/>
      </c>
      <c r="E25" s="42" t="str">
        <f>IF($B25&lt;&gt;"",VLOOKUP($B25,Работы!$A$7:$D$382,3),"")</f>
        <v/>
      </c>
      <c r="F25" s="73"/>
      <c r="G25" s="87" t="str">
        <f t="shared" si="1"/>
        <v/>
      </c>
      <c r="H25" s="88"/>
      <c r="I25" s="87" t="str">
        <f t="shared" si="2"/>
        <v/>
      </c>
      <c r="J25" s="88"/>
      <c r="K25" s="73"/>
      <c r="L25" s="87" t="str">
        <f t="shared" si="3"/>
        <v/>
      </c>
      <c r="M25" s="88"/>
      <c r="N25" s="87" t="str">
        <f t="shared" si="4"/>
        <v/>
      </c>
      <c r="O25" s="88"/>
      <c r="P25" s="73"/>
      <c r="Q25" s="87" t="str">
        <f t="shared" si="5"/>
        <v/>
      </c>
      <c r="R25" s="88"/>
      <c r="S25" s="87" t="str">
        <f t="shared" si="6"/>
        <v/>
      </c>
      <c r="T25" s="88"/>
      <c r="U25" s="73"/>
      <c r="V25" s="87" t="str">
        <f t="shared" si="7"/>
        <v/>
      </c>
      <c r="W25" s="88"/>
      <c r="X25" s="87" t="str">
        <f t="shared" si="8"/>
        <v/>
      </c>
      <c r="Y25" s="88"/>
      <c r="Z25" s="73"/>
      <c r="AA25" s="87" t="str">
        <f t="shared" si="9"/>
        <v/>
      </c>
      <c r="AB25" s="88"/>
      <c r="AC25" s="87" t="str">
        <f t="shared" si="10"/>
        <v/>
      </c>
      <c r="AD25" s="88"/>
      <c r="AE25" s="73"/>
      <c r="AF25" s="94" t="str">
        <f t="shared" si="11"/>
        <v/>
      </c>
      <c r="AG25" s="94" t="str">
        <f t="shared" si="11"/>
        <v/>
      </c>
      <c r="AH25" s="94" t="str">
        <f t="shared" si="0"/>
        <v/>
      </c>
      <c r="AI25" s="95" t="str">
        <f t="shared" si="0"/>
        <v/>
      </c>
    </row>
    <row r="26" spans="1:35" s="26" customFormat="1" ht="57" customHeight="1">
      <c r="A26" s="44">
        <v>11</v>
      </c>
      <c r="B26" s="75"/>
      <c r="C26" s="42" t="str">
        <f>IF($B26&lt;&gt;"",VLOOKUP($B26,Работы!$A$7:$D$382,2),"")</f>
        <v/>
      </c>
      <c r="D26" s="84" t="str">
        <f>IF($B26&lt;&gt;"",VLOOKUP($B26,Работы!$A$7:$D$382,4),"")</f>
        <v/>
      </c>
      <c r="E26" s="42" t="str">
        <f>IF($B26&lt;&gt;"",VLOOKUP($B26,Работы!$A$7:$D$382,3),"")</f>
        <v/>
      </c>
      <c r="F26" s="73"/>
      <c r="G26" s="87" t="str">
        <f t="shared" si="1"/>
        <v/>
      </c>
      <c r="H26" s="88"/>
      <c r="I26" s="87" t="str">
        <f t="shared" si="2"/>
        <v/>
      </c>
      <c r="J26" s="88"/>
      <c r="K26" s="73"/>
      <c r="L26" s="87" t="str">
        <f t="shared" si="3"/>
        <v/>
      </c>
      <c r="M26" s="88"/>
      <c r="N26" s="87" t="str">
        <f t="shared" si="4"/>
        <v/>
      </c>
      <c r="O26" s="88"/>
      <c r="P26" s="73"/>
      <c r="Q26" s="87" t="str">
        <f t="shared" si="5"/>
        <v/>
      </c>
      <c r="R26" s="88"/>
      <c r="S26" s="87" t="str">
        <f t="shared" si="6"/>
        <v/>
      </c>
      <c r="T26" s="88"/>
      <c r="U26" s="73"/>
      <c r="V26" s="87" t="str">
        <f t="shared" si="7"/>
        <v/>
      </c>
      <c r="W26" s="88"/>
      <c r="X26" s="87" t="str">
        <f t="shared" si="8"/>
        <v/>
      </c>
      <c r="Y26" s="88"/>
      <c r="Z26" s="73"/>
      <c r="AA26" s="87" t="str">
        <f t="shared" si="9"/>
        <v/>
      </c>
      <c r="AB26" s="88"/>
      <c r="AC26" s="87" t="str">
        <f t="shared" si="10"/>
        <v/>
      </c>
      <c r="AD26" s="88"/>
      <c r="AE26" s="73"/>
      <c r="AF26" s="94" t="str">
        <f t="shared" si="11"/>
        <v/>
      </c>
      <c r="AG26" s="94" t="str">
        <f t="shared" si="11"/>
        <v/>
      </c>
      <c r="AH26" s="94" t="str">
        <f t="shared" si="0"/>
        <v/>
      </c>
      <c r="AI26" s="95" t="str">
        <f t="shared" si="0"/>
        <v/>
      </c>
    </row>
    <row r="27" spans="1:35" s="26" customFormat="1" ht="57" customHeight="1">
      <c r="A27" s="44">
        <v>12</v>
      </c>
      <c r="B27" s="75"/>
      <c r="C27" s="42" t="str">
        <f>IF($B27&lt;&gt;"",VLOOKUP($B27,Работы!$A$7:$D$382,2),"")</f>
        <v/>
      </c>
      <c r="D27" s="84" t="str">
        <f>IF($B27&lt;&gt;"",VLOOKUP($B27,Работы!$A$7:$D$382,4),"")</f>
        <v/>
      </c>
      <c r="E27" s="42" t="str">
        <f>IF($B27&lt;&gt;"",VLOOKUP($B27,Работы!$A$7:$D$382,3),"")</f>
        <v/>
      </c>
      <c r="F27" s="73"/>
      <c r="G27" s="87" t="str">
        <f t="shared" si="1"/>
        <v/>
      </c>
      <c r="H27" s="88"/>
      <c r="I27" s="87" t="str">
        <f t="shared" si="2"/>
        <v/>
      </c>
      <c r="J27" s="88"/>
      <c r="K27" s="73"/>
      <c r="L27" s="87" t="str">
        <f t="shared" si="3"/>
        <v/>
      </c>
      <c r="M27" s="88"/>
      <c r="N27" s="87" t="str">
        <f t="shared" si="4"/>
        <v/>
      </c>
      <c r="O27" s="88"/>
      <c r="P27" s="73"/>
      <c r="Q27" s="87" t="str">
        <f t="shared" si="5"/>
        <v/>
      </c>
      <c r="R27" s="88"/>
      <c r="S27" s="87" t="str">
        <f t="shared" si="6"/>
        <v/>
      </c>
      <c r="T27" s="88"/>
      <c r="U27" s="73"/>
      <c r="V27" s="87" t="str">
        <f t="shared" si="7"/>
        <v/>
      </c>
      <c r="W27" s="88"/>
      <c r="X27" s="87" t="str">
        <f t="shared" si="8"/>
        <v/>
      </c>
      <c r="Y27" s="88"/>
      <c r="Z27" s="73"/>
      <c r="AA27" s="87" t="str">
        <f t="shared" si="9"/>
        <v/>
      </c>
      <c r="AB27" s="88"/>
      <c r="AC27" s="87" t="str">
        <f t="shared" si="10"/>
        <v/>
      </c>
      <c r="AD27" s="88"/>
      <c r="AE27" s="73"/>
      <c r="AF27" s="94" t="str">
        <f t="shared" si="11"/>
        <v/>
      </c>
      <c r="AG27" s="94" t="str">
        <f t="shared" si="11"/>
        <v/>
      </c>
      <c r="AH27" s="94" t="str">
        <f t="shared" si="0"/>
        <v/>
      </c>
      <c r="AI27" s="95" t="str">
        <f t="shared" si="0"/>
        <v/>
      </c>
    </row>
    <row r="28" spans="1:35" s="26" customFormat="1" ht="57" customHeight="1">
      <c r="A28" s="44">
        <v>13</v>
      </c>
      <c r="B28" s="76"/>
      <c r="C28" s="42" t="str">
        <f>IF($B28&lt;&gt;"",VLOOKUP($B28,Работы!$A$7:$D$382,2),"")</f>
        <v/>
      </c>
      <c r="D28" s="84" t="str">
        <f>IF($B28&lt;&gt;"",VLOOKUP($B28,Работы!$A$7:$D$382,4),"")</f>
        <v/>
      </c>
      <c r="E28" s="42" t="str">
        <f>IF($B28&lt;&gt;"",VLOOKUP($B28,Работы!$A$7:$D$382,3),"")</f>
        <v/>
      </c>
      <c r="F28" s="73"/>
      <c r="G28" s="87" t="str">
        <f t="shared" si="1"/>
        <v/>
      </c>
      <c r="H28" s="88"/>
      <c r="I28" s="87" t="str">
        <f t="shared" si="2"/>
        <v/>
      </c>
      <c r="J28" s="88"/>
      <c r="K28" s="73"/>
      <c r="L28" s="87" t="str">
        <f t="shared" si="3"/>
        <v/>
      </c>
      <c r="M28" s="88"/>
      <c r="N28" s="87" t="str">
        <f t="shared" si="4"/>
        <v/>
      </c>
      <c r="O28" s="88"/>
      <c r="P28" s="73"/>
      <c r="Q28" s="87" t="str">
        <f t="shared" si="5"/>
        <v/>
      </c>
      <c r="R28" s="88"/>
      <c r="S28" s="87" t="str">
        <f t="shared" si="6"/>
        <v/>
      </c>
      <c r="T28" s="88"/>
      <c r="U28" s="73"/>
      <c r="V28" s="87" t="str">
        <f t="shared" si="7"/>
        <v/>
      </c>
      <c r="W28" s="88"/>
      <c r="X28" s="87" t="str">
        <f t="shared" si="8"/>
        <v/>
      </c>
      <c r="Y28" s="88"/>
      <c r="Z28" s="73"/>
      <c r="AA28" s="87" t="str">
        <f t="shared" si="9"/>
        <v/>
      </c>
      <c r="AB28" s="88"/>
      <c r="AC28" s="87" t="str">
        <f t="shared" si="10"/>
        <v/>
      </c>
      <c r="AD28" s="88"/>
      <c r="AE28" s="73"/>
      <c r="AF28" s="94" t="str">
        <f t="shared" si="11"/>
        <v/>
      </c>
      <c r="AG28" s="94" t="str">
        <f t="shared" si="11"/>
        <v/>
      </c>
      <c r="AH28" s="94" t="str">
        <f t="shared" si="0"/>
        <v/>
      </c>
      <c r="AI28" s="95" t="str">
        <f t="shared" si="0"/>
        <v/>
      </c>
    </row>
    <row r="29" spans="1:35" s="26" customFormat="1" ht="57" customHeight="1">
      <c r="A29" s="44">
        <v>14</v>
      </c>
      <c r="B29" s="76"/>
      <c r="C29" s="42" t="str">
        <f>IF($B29&lt;&gt;"",VLOOKUP($B29,Работы!$A$7:$D$382,2),"")</f>
        <v/>
      </c>
      <c r="D29" s="84" t="str">
        <f>IF($B29&lt;&gt;"",VLOOKUP($B29,Работы!$A$7:$D$382,4),"")</f>
        <v/>
      </c>
      <c r="E29" s="42" t="str">
        <f>IF($B29&lt;&gt;"",VLOOKUP($B29,Работы!$A$7:$D$382,3),"")</f>
        <v/>
      </c>
      <c r="F29" s="73"/>
      <c r="G29" s="87" t="str">
        <f t="shared" si="1"/>
        <v/>
      </c>
      <c r="H29" s="88"/>
      <c r="I29" s="87" t="str">
        <f t="shared" si="2"/>
        <v/>
      </c>
      <c r="J29" s="88"/>
      <c r="K29" s="73"/>
      <c r="L29" s="87" t="str">
        <f t="shared" si="3"/>
        <v/>
      </c>
      <c r="M29" s="88"/>
      <c r="N29" s="87" t="str">
        <f t="shared" si="4"/>
        <v/>
      </c>
      <c r="O29" s="88"/>
      <c r="P29" s="73"/>
      <c r="Q29" s="87" t="str">
        <f t="shared" si="5"/>
        <v/>
      </c>
      <c r="R29" s="88"/>
      <c r="S29" s="87" t="str">
        <f t="shared" si="6"/>
        <v/>
      </c>
      <c r="T29" s="88"/>
      <c r="U29" s="73"/>
      <c r="V29" s="87" t="str">
        <f t="shared" si="7"/>
        <v/>
      </c>
      <c r="W29" s="88"/>
      <c r="X29" s="87" t="str">
        <f t="shared" si="8"/>
        <v/>
      </c>
      <c r="Y29" s="88"/>
      <c r="Z29" s="73"/>
      <c r="AA29" s="87" t="str">
        <f t="shared" si="9"/>
        <v/>
      </c>
      <c r="AB29" s="88"/>
      <c r="AC29" s="87" t="str">
        <f t="shared" si="10"/>
        <v/>
      </c>
      <c r="AD29" s="88"/>
      <c r="AE29" s="73"/>
      <c r="AF29" s="94" t="str">
        <f t="shared" si="11"/>
        <v/>
      </c>
      <c r="AG29" s="94" t="str">
        <f t="shared" si="11"/>
        <v/>
      </c>
      <c r="AH29" s="94" t="str">
        <f t="shared" si="0"/>
        <v/>
      </c>
      <c r="AI29" s="95" t="str">
        <f t="shared" si="0"/>
        <v/>
      </c>
    </row>
    <row r="30" spans="1:35" s="26" customFormat="1" ht="57" customHeight="1">
      <c r="A30" s="44">
        <v>15</v>
      </c>
      <c r="B30" s="75"/>
      <c r="C30" s="42" t="str">
        <f>IF($B30&lt;&gt;"",VLOOKUP($B30,Работы!$A$7:$D$382,2),"")</f>
        <v/>
      </c>
      <c r="D30" s="84" t="str">
        <f>IF($B30&lt;&gt;"",VLOOKUP($B30,Работы!$A$7:$D$382,4),"")</f>
        <v/>
      </c>
      <c r="E30" s="42" t="str">
        <f>IF($B30&lt;&gt;"",VLOOKUP($B30,Работы!$A$7:$D$382,3),"")</f>
        <v/>
      </c>
      <c r="F30" s="73"/>
      <c r="G30" s="87" t="str">
        <f t="shared" si="1"/>
        <v/>
      </c>
      <c r="H30" s="88"/>
      <c r="I30" s="87" t="str">
        <f t="shared" si="2"/>
        <v/>
      </c>
      <c r="J30" s="88"/>
      <c r="K30" s="73"/>
      <c r="L30" s="87" t="str">
        <f t="shared" si="3"/>
        <v/>
      </c>
      <c r="M30" s="88"/>
      <c r="N30" s="87" t="str">
        <f t="shared" si="4"/>
        <v/>
      </c>
      <c r="O30" s="88"/>
      <c r="P30" s="73"/>
      <c r="Q30" s="87" t="str">
        <f t="shared" si="5"/>
        <v/>
      </c>
      <c r="R30" s="88"/>
      <c r="S30" s="87" t="str">
        <f t="shared" si="6"/>
        <v/>
      </c>
      <c r="T30" s="88"/>
      <c r="U30" s="73"/>
      <c r="V30" s="87" t="str">
        <f t="shared" si="7"/>
        <v/>
      </c>
      <c r="W30" s="88"/>
      <c r="X30" s="87" t="str">
        <f t="shared" si="8"/>
        <v/>
      </c>
      <c r="Y30" s="88"/>
      <c r="Z30" s="73"/>
      <c r="AA30" s="87" t="str">
        <f t="shared" si="9"/>
        <v/>
      </c>
      <c r="AB30" s="88"/>
      <c r="AC30" s="87" t="str">
        <f t="shared" si="10"/>
        <v/>
      </c>
      <c r="AD30" s="88"/>
      <c r="AE30" s="73"/>
      <c r="AF30" s="94" t="str">
        <f t="shared" si="11"/>
        <v/>
      </c>
      <c r="AG30" s="94" t="str">
        <f t="shared" si="11"/>
        <v/>
      </c>
      <c r="AH30" s="94" t="str">
        <f t="shared" si="0"/>
        <v/>
      </c>
      <c r="AI30" s="95" t="str">
        <f t="shared" si="0"/>
        <v/>
      </c>
    </row>
    <row r="31" spans="1:35" s="26" customFormat="1" ht="57" customHeight="1">
      <c r="A31" s="44">
        <v>16</v>
      </c>
      <c r="B31" s="76"/>
      <c r="C31" s="103"/>
      <c r="D31" s="104"/>
      <c r="E31" s="103"/>
      <c r="F31" s="74"/>
      <c r="G31" s="105"/>
      <c r="H31" s="92"/>
      <c r="I31" s="105"/>
      <c r="J31" s="92"/>
      <c r="K31" s="74"/>
      <c r="L31" s="105"/>
      <c r="M31" s="92"/>
      <c r="N31" s="105"/>
      <c r="O31" s="92"/>
      <c r="P31" s="74"/>
      <c r="Q31" s="105"/>
      <c r="R31" s="92"/>
      <c r="S31" s="105"/>
      <c r="T31" s="92"/>
      <c r="U31" s="74"/>
      <c r="V31" s="105"/>
      <c r="W31" s="92"/>
      <c r="X31" s="105"/>
      <c r="Y31" s="92"/>
      <c r="Z31" s="74"/>
      <c r="AA31" s="105"/>
      <c r="AB31" s="92"/>
      <c r="AC31" s="105"/>
      <c r="AD31" s="92"/>
      <c r="AE31" s="74"/>
      <c r="AF31" s="94"/>
      <c r="AG31" s="94"/>
      <c r="AH31" s="94"/>
      <c r="AI31" s="95"/>
    </row>
    <row r="32" spans="1:35" s="26" customFormat="1" ht="57" customHeight="1" thickBot="1">
      <c r="A32" s="44">
        <v>17</v>
      </c>
      <c r="B32" s="80"/>
      <c r="C32" s="81"/>
      <c r="D32" s="81"/>
      <c r="E32" s="81"/>
      <c r="F32" s="81"/>
      <c r="G32" s="89"/>
      <c r="H32" s="89"/>
      <c r="I32" s="89"/>
      <c r="J32" s="89"/>
      <c r="K32" s="81"/>
      <c r="L32" s="89"/>
      <c r="M32" s="89"/>
      <c r="N32" s="89"/>
      <c r="O32" s="89"/>
      <c r="P32" s="81"/>
      <c r="Q32" s="89"/>
      <c r="R32" s="89"/>
      <c r="S32" s="89"/>
      <c r="T32" s="89"/>
      <c r="U32" s="81"/>
      <c r="V32" s="89"/>
      <c r="W32" s="89"/>
      <c r="X32" s="89"/>
      <c r="Y32" s="89"/>
      <c r="Z32" s="81"/>
      <c r="AA32" s="89"/>
      <c r="AB32" s="89"/>
      <c r="AC32" s="89"/>
      <c r="AD32" s="89"/>
      <c r="AE32" s="81"/>
      <c r="AF32" s="94" t="str">
        <f t="shared" si="11"/>
        <v/>
      </c>
      <c r="AG32" s="94" t="str">
        <f t="shared" si="11"/>
        <v/>
      </c>
      <c r="AH32" s="94" t="str">
        <f t="shared" si="0"/>
        <v/>
      </c>
      <c r="AI32" s="95" t="str">
        <f t="shared" si="0"/>
        <v/>
      </c>
    </row>
    <row r="33" spans="1:35" s="26" customFormat="1" ht="47.25" customHeight="1" thickBot="1">
      <c r="A33" s="44">
        <v>18</v>
      </c>
      <c r="B33" s="56" t="s">
        <v>717</v>
      </c>
      <c r="C33" s="57"/>
      <c r="D33" s="57"/>
      <c r="E33" s="57"/>
      <c r="F33" s="57"/>
      <c r="G33" s="90">
        <f>SUM(G16:G32)</f>
        <v>14.475999999999999</v>
      </c>
      <c r="H33" s="90"/>
      <c r="I33" s="90">
        <f>SUM(I16:I32)</f>
        <v>0</v>
      </c>
      <c r="J33" s="90"/>
      <c r="K33" s="57"/>
      <c r="L33" s="90">
        <f>SUM(L16:L32)</f>
        <v>0</v>
      </c>
      <c r="M33" s="90"/>
      <c r="N33" s="90">
        <f>SUM(N16:N32)</f>
        <v>0</v>
      </c>
      <c r="O33" s="90"/>
      <c r="P33" s="57"/>
      <c r="Q33" s="90">
        <f>SUM(Q16:Q32)</f>
        <v>0</v>
      </c>
      <c r="R33" s="90"/>
      <c r="S33" s="90">
        <f>SUM(S16:S32)</f>
        <v>0</v>
      </c>
      <c r="T33" s="90"/>
      <c r="U33" s="57"/>
      <c r="V33" s="90">
        <f>SUM(V16:V32)</f>
        <v>0</v>
      </c>
      <c r="W33" s="90"/>
      <c r="X33" s="90">
        <f>SUM(X16:X32)</f>
        <v>0</v>
      </c>
      <c r="Y33" s="90"/>
      <c r="Z33" s="57"/>
      <c r="AA33" s="90">
        <f>SUM(AA16:AA32)</f>
        <v>2.87</v>
      </c>
      <c r="AB33" s="90"/>
      <c r="AC33" s="90">
        <f>SUM(AC16:AC32)</f>
        <v>0</v>
      </c>
      <c r="AD33" s="90"/>
      <c r="AE33" s="57"/>
      <c r="AF33" s="90">
        <f>G33+L33+Q33+V33+AA33</f>
        <v>17.346</v>
      </c>
      <c r="AG33" s="90"/>
      <c r="AH33" s="90">
        <f>I33+N33+S33+X33+AC33</f>
        <v>0</v>
      </c>
      <c r="AI33" s="96"/>
    </row>
    <row r="34" spans="1:35" s="26" customFormat="1" ht="47.25" customHeight="1">
      <c r="A34" s="44">
        <v>19</v>
      </c>
      <c r="B34" s="49" t="s">
        <v>660</v>
      </c>
      <c r="C34" s="50"/>
      <c r="D34" s="50"/>
      <c r="E34" s="50"/>
      <c r="F34" s="77"/>
      <c r="G34" s="91">
        <v>0.5</v>
      </c>
      <c r="H34" s="91"/>
      <c r="I34" s="91"/>
      <c r="J34" s="91"/>
      <c r="K34" s="77"/>
      <c r="L34" s="91"/>
      <c r="M34" s="91"/>
      <c r="N34" s="91"/>
      <c r="O34" s="91"/>
      <c r="P34" s="77"/>
      <c r="Q34" s="91"/>
      <c r="R34" s="91"/>
      <c r="S34" s="91"/>
      <c r="T34" s="91"/>
      <c r="U34" s="77"/>
      <c r="V34" s="91"/>
      <c r="W34" s="91"/>
      <c r="X34" s="91"/>
      <c r="Y34" s="91"/>
      <c r="Z34" s="77"/>
      <c r="AA34" s="91"/>
      <c r="AB34" s="91"/>
      <c r="AC34" s="91"/>
      <c r="AD34" s="91"/>
      <c r="AE34" s="77"/>
      <c r="AF34" s="97">
        <f>G34+L34+Q34+V34+AA34</f>
        <v>0.5</v>
      </c>
      <c r="AG34" s="97">
        <f>H34+M34+R34+W34+AB34</f>
        <v>0</v>
      </c>
      <c r="AH34" s="97">
        <f t="shared" ref="AH34:AI38" si="12">I34+N34+S34+X34+AC34</f>
        <v>0</v>
      </c>
      <c r="AI34" s="98">
        <f t="shared" si="12"/>
        <v>0</v>
      </c>
    </row>
    <row r="35" spans="1:35" s="26" customFormat="1" ht="47.25" customHeight="1">
      <c r="A35" s="44">
        <v>20</v>
      </c>
      <c r="B35" s="30" t="s">
        <v>659</v>
      </c>
      <c r="C35" s="42"/>
      <c r="D35" s="42"/>
      <c r="E35" s="42"/>
      <c r="F35" s="73"/>
      <c r="G35" s="88"/>
      <c r="H35" s="88"/>
      <c r="I35" s="88"/>
      <c r="J35" s="88"/>
      <c r="K35" s="73"/>
      <c r="L35" s="88"/>
      <c r="M35" s="88"/>
      <c r="N35" s="88"/>
      <c r="O35" s="88"/>
      <c r="P35" s="73"/>
      <c r="Q35" s="88"/>
      <c r="R35" s="88"/>
      <c r="S35" s="88"/>
      <c r="T35" s="88"/>
      <c r="U35" s="73"/>
      <c r="V35" s="88"/>
      <c r="W35" s="88"/>
      <c r="X35" s="88"/>
      <c r="Y35" s="88"/>
      <c r="Z35" s="73"/>
      <c r="AA35" s="88"/>
      <c r="AB35" s="88"/>
      <c r="AC35" s="88"/>
      <c r="AD35" s="88"/>
      <c r="AE35" s="73"/>
      <c r="AF35" s="94">
        <f t="shared" ref="AF35:AG39" si="13">G35+L35+Q35+V35+AA35</f>
        <v>0</v>
      </c>
      <c r="AG35" s="94">
        <f t="shared" si="13"/>
        <v>0</v>
      </c>
      <c r="AH35" s="94">
        <f t="shared" si="12"/>
        <v>0</v>
      </c>
      <c r="AI35" s="95">
        <f t="shared" si="12"/>
        <v>0</v>
      </c>
    </row>
    <row r="36" spans="1:35" s="26" customFormat="1" ht="47.25" customHeight="1">
      <c r="A36" s="44">
        <v>21</v>
      </c>
      <c r="B36" s="30" t="s">
        <v>658</v>
      </c>
      <c r="C36" s="42"/>
      <c r="D36" s="42"/>
      <c r="E36" s="42"/>
      <c r="F36" s="73"/>
      <c r="G36" s="88"/>
      <c r="H36" s="88"/>
      <c r="I36" s="88"/>
      <c r="J36" s="88"/>
      <c r="K36" s="73"/>
      <c r="L36" s="88"/>
      <c r="M36" s="88"/>
      <c r="N36" s="88"/>
      <c r="O36" s="88"/>
      <c r="P36" s="73"/>
      <c r="Q36" s="88"/>
      <c r="R36" s="88"/>
      <c r="S36" s="88"/>
      <c r="T36" s="88"/>
      <c r="U36" s="73"/>
      <c r="V36" s="88"/>
      <c r="W36" s="88"/>
      <c r="X36" s="88"/>
      <c r="Y36" s="88"/>
      <c r="Z36" s="73"/>
      <c r="AA36" s="88"/>
      <c r="AB36" s="88"/>
      <c r="AC36" s="88"/>
      <c r="AD36" s="88"/>
      <c r="AE36" s="73"/>
      <c r="AF36" s="94">
        <f t="shared" si="13"/>
        <v>0</v>
      </c>
      <c r="AG36" s="94">
        <f t="shared" si="13"/>
        <v>0</v>
      </c>
      <c r="AH36" s="94">
        <f t="shared" si="12"/>
        <v>0</v>
      </c>
      <c r="AI36" s="95">
        <f t="shared" si="12"/>
        <v>0</v>
      </c>
    </row>
    <row r="37" spans="1:35" s="26" customFormat="1" ht="47.25" customHeight="1">
      <c r="A37" s="44">
        <v>22</v>
      </c>
      <c r="B37" s="30" t="s">
        <v>657</v>
      </c>
      <c r="C37" s="42"/>
      <c r="D37" s="42"/>
      <c r="E37" s="42"/>
      <c r="F37" s="73"/>
      <c r="G37" s="88"/>
      <c r="H37" s="88"/>
      <c r="I37" s="88"/>
      <c r="J37" s="88"/>
      <c r="K37" s="73"/>
      <c r="L37" s="88"/>
      <c r="M37" s="88"/>
      <c r="N37" s="88"/>
      <c r="O37" s="88"/>
      <c r="P37" s="73"/>
      <c r="Q37" s="88"/>
      <c r="R37" s="88"/>
      <c r="S37" s="88"/>
      <c r="T37" s="88"/>
      <c r="U37" s="73"/>
      <c r="V37" s="88"/>
      <c r="W37" s="88"/>
      <c r="X37" s="88"/>
      <c r="Y37" s="88"/>
      <c r="Z37" s="73"/>
      <c r="AA37" s="88"/>
      <c r="AB37" s="88"/>
      <c r="AC37" s="88"/>
      <c r="AD37" s="88"/>
      <c r="AE37" s="73"/>
      <c r="AF37" s="94">
        <f t="shared" si="13"/>
        <v>0</v>
      </c>
      <c r="AG37" s="94">
        <f t="shared" si="13"/>
        <v>0</v>
      </c>
      <c r="AH37" s="94">
        <f t="shared" si="12"/>
        <v>0</v>
      </c>
      <c r="AI37" s="95">
        <f t="shared" si="12"/>
        <v>0</v>
      </c>
    </row>
    <row r="38" spans="1:35" s="26" customFormat="1" ht="47.25" customHeight="1" thickBot="1">
      <c r="A38" s="44">
        <v>23</v>
      </c>
      <c r="B38" s="47" t="s">
        <v>656</v>
      </c>
      <c r="C38" s="48"/>
      <c r="D38" s="48"/>
      <c r="E38" s="48"/>
      <c r="F38" s="74"/>
      <c r="G38" s="92"/>
      <c r="H38" s="92"/>
      <c r="I38" s="92"/>
      <c r="J38" s="92"/>
      <c r="K38" s="74"/>
      <c r="L38" s="92"/>
      <c r="M38" s="92"/>
      <c r="N38" s="92"/>
      <c r="O38" s="92"/>
      <c r="P38" s="74"/>
      <c r="Q38" s="92"/>
      <c r="R38" s="92"/>
      <c r="S38" s="92"/>
      <c r="T38" s="92"/>
      <c r="U38" s="74"/>
      <c r="V38" s="92"/>
      <c r="W38" s="92"/>
      <c r="X38" s="92"/>
      <c r="Y38" s="92"/>
      <c r="Z38" s="74"/>
      <c r="AA38" s="92"/>
      <c r="AB38" s="92"/>
      <c r="AC38" s="92"/>
      <c r="AD38" s="92"/>
      <c r="AE38" s="74"/>
      <c r="AF38" s="99">
        <f t="shared" si="13"/>
        <v>0</v>
      </c>
      <c r="AG38" s="99">
        <f t="shared" si="13"/>
        <v>0</v>
      </c>
      <c r="AH38" s="99">
        <f t="shared" si="12"/>
        <v>0</v>
      </c>
      <c r="AI38" s="100">
        <f t="shared" si="12"/>
        <v>0</v>
      </c>
    </row>
    <row r="39" spans="1:35" s="26" customFormat="1" ht="47.25" customHeight="1">
      <c r="A39" s="44">
        <v>24</v>
      </c>
      <c r="B39" s="52" t="s">
        <v>716</v>
      </c>
      <c r="C39" s="53"/>
      <c r="D39" s="53"/>
      <c r="E39" s="53"/>
      <c r="F39" s="53"/>
      <c r="G39" s="93">
        <f>SUM(G33:G38)</f>
        <v>14.975999999999999</v>
      </c>
      <c r="H39" s="93"/>
      <c r="I39" s="93">
        <f>SUM(I33:I38)</f>
        <v>0</v>
      </c>
      <c r="J39" s="93"/>
      <c r="K39" s="51"/>
      <c r="L39" s="93">
        <f t="shared" ref="L39:AC39" si="14">SUM(L33:L38)</f>
        <v>0</v>
      </c>
      <c r="M39" s="93"/>
      <c r="N39" s="93">
        <f t="shared" si="14"/>
        <v>0</v>
      </c>
      <c r="O39" s="93"/>
      <c r="P39" s="51"/>
      <c r="Q39" s="93">
        <f t="shared" si="14"/>
        <v>0</v>
      </c>
      <c r="R39" s="93"/>
      <c r="S39" s="93">
        <f t="shared" si="14"/>
        <v>0</v>
      </c>
      <c r="T39" s="93"/>
      <c r="U39" s="51"/>
      <c r="V39" s="93">
        <f t="shared" si="14"/>
        <v>0</v>
      </c>
      <c r="W39" s="93"/>
      <c r="X39" s="93">
        <f t="shared" si="14"/>
        <v>0</v>
      </c>
      <c r="Y39" s="93"/>
      <c r="Z39" s="51"/>
      <c r="AA39" s="93">
        <f t="shared" si="14"/>
        <v>2.87</v>
      </c>
      <c r="AB39" s="93"/>
      <c r="AC39" s="93">
        <f t="shared" si="14"/>
        <v>0</v>
      </c>
      <c r="AD39" s="93"/>
      <c r="AE39" s="54"/>
      <c r="AF39" s="101">
        <f t="shared" si="13"/>
        <v>17.846</v>
      </c>
      <c r="AG39" s="101"/>
      <c r="AH39" s="101">
        <f>I39+N39+S39+X39+AC39</f>
        <v>0</v>
      </c>
      <c r="AI39" s="102"/>
    </row>
    <row r="40" spans="1:35" s="26" customFormat="1" ht="47.25" customHeight="1" thickBot="1">
      <c r="A40" s="44">
        <v>25</v>
      </c>
      <c r="B40" s="45" t="s">
        <v>655</v>
      </c>
      <c r="C40" s="46"/>
      <c r="D40" s="46"/>
      <c r="E40" s="46"/>
      <c r="F40" s="46"/>
      <c r="G40" s="110">
        <f>G39-I39</f>
        <v>14.975999999999999</v>
      </c>
      <c r="H40" s="110"/>
      <c r="I40" s="110"/>
      <c r="J40" s="110"/>
      <c r="K40" s="55"/>
      <c r="L40" s="110">
        <f>L39-N39</f>
        <v>0</v>
      </c>
      <c r="M40" s="110"/>
      <c r="N40" s="110"/>
      <c r="O40" s="110"/>
      <c r="P40" s="55"/>
      <c r="Q40" s="110">
        <f>Q39-S39</f>
        <v>0</v>
      </c>
      <c r="R40" s="110"/>
      <c r="S40" s="110"/>
      <c r="T40" s="110"/>
      <c r="U40" s="55"/>
      <c r="V40" s="111">
        <f>V39-X39</f>
        <v>0</v>
      </c>
      <c r="W40" s="111"/>
      <c r="X40" s="111"/>
      <c r="Y40" s="111"/>
      <c r="Z40" s="55"/>
      <c r="AA40" s="110">
        <f>AA39-AC39</f>
        <v>2.87</v>
      </c>
      <c r="AB40" s="110"/>
      <c r="AC40" s="110"/>
      <c r="AD40" s="110"/>
      <c r="AE40" s="55"/>
      <c r="AF40" s="110">
        <f>G40+L40+Q40+V40+AA40</f>
        <v>17.846</v>
      </c>
      <c r="AG40" s="110"/>
      <c r="AH40" s="110"/>
      <c r="AI40" s="112"/>
    </row>
    <row r="41" spans="1:35" s="26" customFormat="1" ht="18.75">
      <c r="A41" s="27"/>
      <c r="B41" s="29"/>
      <c r="C41" s="29"/>
      <c r="D41" s="29"/>
      <c r="E41" s="29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</row>
    <row r="42" spans="1:35" s="26" customFormat="1" ht="20.25" customHeight="1">
      <c r="A42" s="29" t="s">
        <v>654</v>
      </c>
      <c r="B42" s="29"/>
      <c r="C42" s="29"/>
      <c r="D42" s="29"/>
      <c r="E42" s="29"/>
      <c r="F42" s="27"/>
      <c r="G42" s="27"/>
      <c r="H42" s="27"/>
      <c r="I42" s="27"/>
      <c r="J42" s="27"/>
      <c r="K42" s="27"/>
      <c r="L42" s="27"/>
      <c r="M42" s="27"/>
      <c r="N42" s="106" t="s">
        <v>653</v>
      </c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</row>
    <row r="43" spans="1:35" s="26" customFormat="1" ht="18.75">
      <c r="A43" s="78" t="s">
        <v>727</v>
      </c>
      <c r="B43" s="78"/>
      <c r="C43" s="78"/>
      <c r="D43" s="78"/>
      <c r="E43" s="79"/>
      <c r="F43" s="27"/>
      <c r="G43" s="27"/>
      <c r="H43" s="27"/>
      <c r="I43" s="27"/>
      <c r="J43" s="27"/>
      <c r="K43" s="27"/>
      <c r="L43" s="27"/>
      <c r="M43" s="27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</row>
    <row r="44" spans="1:35" s="26" customFormat="1" ht="18" customHeight="1">
      <c r="A44" s="29"/>
      <c r="B44" s="29"/>
      <c r="C44" s="29"/>
      <c r="D44" s="29"/>
      <c r="E44" s="29"/>
      <c r="F44" s="27"/>
      <c r="G44" s="27"/>
      <c r="H44" s="27"/>
      <c r="I44" s="27"/>
      <c r="J44" s="27"/>
      <c r="K44" s="27"/>
      <c r="L44" s="27"/>
      <c r="M44" s="27"/>
      <c r="N44" s="107" t="s">
        <v>652</v>
      </c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</row>
    <row r="45" spans="1:35" s="26" customFormat="1" ht="20.25">
      <c r="A45" s="29" t="s">
        <v>651</v>
      </c>
      <c r="B45" s="29"/>
      <c r="C45" s="29"/>
      <c r="D45" s="29"/>
      <c r="E45" s="29"/>
      <c r="F45" s="27"/>
      <c r="G45" s="27"/>
      <c r="H45" s="27"/>
      <c r="I45" s="27"/>
      <c r="J45" s="27"/>
      <c r="K45" s="27"/>
      <c r="L45" s="27"/>
      <c r="M45" s="27"/>
      <c r="N45" s="107" t="s">
        <v>650</v>
      </c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</row>
    <row r="46" spans="1:35" s="26" customFormat="1" ht="20.25">
      <c r="A46" s="29" t="s">
        <v>719</v>
      </c>
      <c r="B46" s="29"/>
      <c r="C46" s="29"/>
      <c r="D46" s="29"/>
      <c r="E46" s="29"/>
      <c r="F46" s="27"/>
      <c r="G46" s="27"/>
      <c r="H46" s="27"/>
      <c r="I46" s="27"/>
      <c r="J46" s="27"/>
      <c r="K46" s="27"/>
      <c r="L46" s="27"/>
      <c r="M46" s="27"/>
      <c r="N46" s="107" t="s">
        <v>649</v>
      </c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</row>
    <row r="47" spans="1:35" s="26" customFormat="1" ht="18.75">
      <c r="A47" s="29"/>
      <c r="B47" s="29"/>
      <c r="C47" s="29"/>
      <c r="D47" s="29"/>
      <c r="E47" s="29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</row>
    <row r="48" spans="1:35" s="26" customFormat="1" ht="18.75">
      <c r="A48" s="28" t="s">
        <v>718</v>
      </c>
      <c r="B48" s="28"/>
      <c r="C48" s="28"/>
      <c r="D48" s="28"/>
      <c r="E48" s="28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</row>
  </sheetData>
  <sheetProtection password="9734" sheet="1" objects="1" scenarios="1"/>
  <mergeCells count="40">
    <mergeCell ref="A10:AI10"/>
    <mergeCell ref="A12:A14"/>
    <mergeCell ref="B12:B14"/>
    <mergeCell ref="C12:C14"/>
    <mergeCell ref="D12:D14"/>
    <mergeCell ref="E12:E14"/>
    <mergeCell ref="F12:J12"/>
    <mergeCell ref="K12:O12"/>
    <mergeCell ref="P12:T12"/>
    <mergeCell ref="U12:Y12"/>
    <mergeCell ref="Z12:AD12"/>
    <mergeCell ref="AE12:AI12"/>
    <mergeCell ref="F13:F14"/>
    <mergeCell ref="G13:H13"/>
    <mergeCell ref="I13:J13"/>
    <mergeCell ref="K13:K14"/>
    <mergeCell ref="L13:M13"/>
    <mergeCell ref="N13:O13"/>
    <mergeCell ref="P13:P14"/>
    <mergeCell ref="Q13:R13"/>
    <mergeCell ref="AE13:AE14"/>
    <mergeCell ref="AF13:AG13"/>
    <mergeCell ref="AH13:AI13"/>
    <mergeCell ref="G40:J40"/>
    <mergeCell ref="L40:O40"/>
    <mergeCell ref="Q40:T40"/>
    <mergeCell ref="V40:Y40"/>
    <mergeCell ref="AA40:AD40"/>
    <mergeCell ref="AF40:AI40"/>
    <mergeCell ref="S13:T13"/>
    <mergeCell ref="U13:U14"/>
    <mergeCell ref="V13:W13"/>
    <mergeCell ref="X13:Y13"/>
    <mergeCell ref="Z13:Z14"/>
    <mergeCell ref="AA13:AB13"/>
    <mergeCell ref="N42:AB43"/>
    <mergeCell ref="N44:AD44"/>
    <mergeCell ref="N45:AD45"/>
    <mergeCell ref="N46:AD46"/>
    <mergeCell ref="AC13:AD13"/>
  </mergeCells>
  <dataValidations count="1">
    <dataValidation type="list" allowBlank="1" showInputMessage="1" showErrorMessage="1" sqref="B16:B30">
      <formula1>Работы</formula1>
    </dataValidation>
  </dataValidations>
  <pageMargins left="0.70866141732283472" right="0.70866141732283472" top="0.74803149606299213" bottom="0.74803149606299213" header="0.31496062992125984" footer="0.31496062992125984"/>
  <pageSetup paperSize="9" scale="31" fitToWidth="2" orientation="portrait" r:id="rId1"/>
  <colBreaks count="1" manualBreakCount="1">
    <brk id="15" max="47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AI48"/>
  <sheetViews>
    <sheetView view="pageBreakPreview" topLeftCell="C1" zoomScale="55" zoomScaleNormal="40" zoomScaleSheetLayoutView="55" workbookViewId="0">
      <selection activeCell="N62" sqref="N62"/>
    </sheetView>
  </sheetViews>
  <sheetFormatPr defaultRowHeight="15"/>
  <cols>
    <col min="1" max="1" width="7.85546875" style="25" customWidth="1"/>
    <col min="2" max="2" width="71" style="25" customWidth="1"/>
    <col min="3" max="3" width="14.42578125" style="25" customWidth="1"/>
    <col min="4" max="4" width="9.140625" style="25"/>
    <col min="5" max="5" width="13" style="25" customWidth="1"/>
    <col min="6" max="6" width="29.7109375" style="25" customWidth="1"/>
    <col min="7" max="10" width="9.7109375" style="25" customWidth="1"/>
    <col min="11" max="11" width="29.140625" style="25" customWidth="1"/>
    <col min="12" max="15" width="9.7109375" style="25" customWidth="1"/>
    <col min="16" max="16" width="29.5703125" style="25" customWidth="1"/>
    <col min="17" max="20" width="9.7109375" style="25" customWidth="1"/>
    <col min="21" max="21" width="31.28515625" style="25" customWidth="1"/>
    <col min="22" max="25" width="9.7109375" style="25" customWidth="1"/>
    <col min="26" max="26" width="29.28515625" style="25" customWidth="1"/>
    <col min="27" max="30" width="9.7109375" style="25" customWidth="1"/>
    <col min="31" max="31" width="27.140625" style="24" customWidth="1"/>
    <col min="32" max="35" width="11.7109375" style="24" customWidth="1"/>
    <col min="36" max="16384" width="9.140625" style="24"/>
  </cols>
  <sheetData>
    <row r="1" spans="1:35" s="26" customFormat="1" ht="20.25">
      <c r="A1" s="39"/>
      <c r="B1" s="41" t="s">
        <v>714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AE1" s="65" t="s">
        <v>713</v>
      </c>
      <c r="AF1" s="66"/>
      <c r="AG1" s="67"/>
      <c r="AH1" s="66"/>
    </row>
    <row r="2" spans="1:35" s="26" customFormat="1" ht="21" customHeight="1">
      <c r="A2" s="39"/>
      <c r="B2" s="40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AE2" s="68" t="s">
        <v>712</v>
      </c>
      <c r="AF2" s="68"/>
      <c r="AG2" s="68"/>
      <c r="AH2" s="66"/>
    </row>
    <row r="3" spans="1:35" s="26" customFormat="1" ht="21">
      <c r="A3" s="39"/>
      <c r="B3" s="40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AE3" s="68"/>
      <c r="AF3" s="68"/>
      <c r="AG3" s="68"/>
      <c r="AH3" s="66"/>
    </row>
    <row r="4" spans="1:35" s="26" customFormat="1" ht="35.25" customHeight="1">
      <c r="A4" s="61" t="s">
        <v>711</v>
      </c>
      <c r="B4" s="62"/>
      <c r="C4" s="39"/>
      <c r="D4" s="39"/>
      <c r="E4" s="39"/>
      <c r="F4" s="39"/>
      <c r="G4" s="38"/>
      <c r="H4" s="38"/>
      <c r="I4" s="38"/>
      <c r="J4" s="27"/>
      <c r="K4" s="39"/>
      <c r="L4" s="38"/>
      <c r="M4" s="38"/>
      <c r="N4" s="38"/>
      <c r="O4" s="27"/>
      <c r="P4" s="39"/>
      <c r="Q4" s="38"/>
      <c r="R4" s="38"/>
      <c r="S4" s="38"/>
      <c r="T4" s="27"/>
      <c r="U4" s="39"/>
      <c r="V4" s="38"/>
      <c r="AE4" s="69" t="s">
        <v>710</v>
      </c>
      <c r="AF4" s="69"/>
      <c r="AG4" s="69"/>
      <c r="AH4" s="66"/>
    </row>
    <row r="5" spans="1:35" s="26" customFormat="1" ht="20.25">
      <c r="A5" s="63" t="s">
        <v>709</v>
      </c>
      <c r="B5" s="64"/>
      <c r="C5" s="39"/>
      <c r="D5" s="39"/>
      <c r="E5" s="39"/>
      <c r="F5" s="39"/>
      <c r="G5" s="39"/>
      <c r="H5" s="39"/>
      <c r="I5" s="39"/>
      <c r="J5" s="27"/>
      <c r="K5" s="39"/>
      <c r="L5" s="39"/>
      <c r="M5" s="39"/>
      <c r="N5" s="39"/>
      <c r="O5" s="27"/>
      <c r="P5" s="39"/>
      <c r="Q5" s="39"/>
      <c r="R5" s="39"/>
      <c r="S5" s="39"/>
      <c r="T5" s="27"/>
      <c r="U5" s="39"/>
      <c r="V5" s="39"/>
      <c r="AE5" s="70" t="s">
        <v>708</v>
      </c>
      <c r="AF5" s="71"/>
      <c r="AG5" s="71"/>
      <c r="AH5" s="66"/>
    </row>
    <row r="6" spans="1:35" s="26" customFormat="1" ht="20.25">
      <c r="A6" s="63" t="s">
        <v>707</v>
      </c>
      <c r="B6" s="64"/>
      <c r="C6" s="39"/>
      <c r="D6" s="39"/>
      <c r="E6" s="39"/>
      <c r="F6" s="39"/>
      <c r="G6" s="38"/>
      <c r="H6" s="38"/>
      <c r="I6" s="38"/>
      <c r="J6" s="27"/>
      <c r="K6" s="39"/>
      <c r="L6" s="38"/>
      <c r="M6" s="38"/>
      <c r="N6" s="38"/>
      <c r="O6" s="27"/>
      <c r="P6" s="39"/>
      <c r="Q6" s="38"/>
      <c r="R6" s="38"/>
      <c r="S6" s="38"/>
      <c r="T6" s="27"/>
      <c r="U6" s="39"/>
      <c r="V6" s="38"/>
      <c r="AE6" s="70"/>
      <c r="AF6" s="69"/>
      <c r="AG6" s="69"/>
      <c r="AH6" s="66"/>
    </row>
    <row r="7" spans="1:35" s="26" customFormat="1" ht="20.25">
      <c r="A7" s="63" t="s">
        <v>725</v>
      </c>
      <c r="B7" s="64"/>
      <c r="C7" s="38"/>
      <c r="D7" s="38"/>
      <c r="E7" s="38"/>
      <c r="F7" s="38"/>
      <c r="G7" s="38"/>
      <c r="H7" s="38"/>
      <c r="I7" s="38"/>
      <c r="J7" s="27"/>
      <c r="K7" s="38"/>
      <c r="L7" s="38"/>
      <c r="M7" s="38"/>
      <c r="N7" s="38"/>
      <c r="O7" s="27"/>
      <c r="P7" s="38"/>
      <c r="Q7" s="38"/>
      <c r="R7" s="38"/>
      <c r="S7" s="38"/>
      <c r="T7" s="27"/>
      <c r="U7" s="38"/>
      <c r="V7" s="38"/>
      <c r="AE7" s="70" t="s">
        <v>726</v>
      </c>
      <c r="AF7" s="71"/>
      <c r="AG7" s="71"/>
      <c r="AH7" s="66"/>
    </row>
    <row r="8" spans="1:35" s="26" customFormat="1" ht="20.25">
      <c r="A8" s="63" t="s">
        <v>706</v>
      </c>
      <c r="B8" s="64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AE8" s="70" t="s">
        <v>705</v>
      </c>
      <c r="AF8" s="71"/>
      <c r="AG8" s="71"/>
      <c r="AH8" s="66"/>
    </row>
    <row r="9" spans="1:35" s="26" customFormat="1" ht="20.25">
      <c r="A9" s="37"/>
      <c r="B9" s="36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72"/>
      <c r="AF9" s="72"/>
      <c r="AG9" s="72"/>
      <c r="AH9" s="72"/>
    </row>
    <row r="10" spans="1:35" s="26" customFormat="1" ht="30.75" customHeight="1">
      <c r="A10" s="114" t="s">
        <v>728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</row>
    <row r="11" spans="1:35" s="26" customFormat="1" ht="40.5" customHeight="1" thickBot="1"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</row>
    <row r="12" spans="1:35" s="35" customFormat="1" ht="27.75" customHeight="1">
      <c r="A12" s="115" t="s">
        <v>704</v>
      </c>
      <c r="B12" s="117" t="s">
        <v>703</v>
      </c>
      <c r="C12" s="119" t="s">
        <v>1</v>
      </c>
      <c r="D12" s="120" t="s">
        <v>702</v>
      </c>
      <c r="E12" s="120" t="s">
        <v>701</v>
      </c>
      <c r="F12" s="122" t="s">
        <v>700</v>
      </c>
      <c r="G12" s="122"/>
      <c r="H12" s="122"/>
      <c r="I12" s="122"/>
      <c r="J12" s="122"/>
      <c r="K12" s="122" t="s">
        <v>699</v>
      </c>
      <c r="L12" s="122"/>
      <c r="M12" s="122"/>
      <c r="N12" s="122"/>
      <c r="O12" s="122"/>
      <c r="P12" s="122" t="s">
        <v>698</v>
      </c>
      <c r="Q12" s="122"/>
      <c r="R12" s="122"/>
      <c r="S12" s="122"/>
      <c r="T12" s="122"/>
      <c r="U12" s="122" t="s">
        <v>697</v>
      </c>
      <c r="V12" s="122"/>
      <c r="W12" s="122"/>
      <c r="X12" s="122"/>
      <c r="Y12" s="122"/>
      <c r="Z12" s="122" t="s">
        <v>696</v>
      </c>
      <c r="AA12" s="122"/>
      <c r="AB12" s="122"/>
      <c r="AC12" s="122"/>
      <c r="AD12" s="122"/>
      <c r="AE12" s="122" t="s">
        <v>715</v>
      </c>
      <c r="AF12" s="122"/>
      <c r="AG12" s="122"/>
      <c r="AH12" s="122"/>
      <c r="AI12" s="123"/>
    </row>
    <row r="13" spans="1:35" s="35" customFormat="1" ht="21.75" customHeight="1">
      <c r="A13" s="116"/>
      <c r="B13" s="118"/>
      <c r="C13" s="113"/>
      <c r="D13" s="121"/>
      <c r="E13" s="121"/>
      <c r="F13" s="113" t="s">
        <v>695</v>
      </c>
      <c r="G13" s="108" t="s">
        <v>694</v>
      </c>
      <c r="H13" s="108"/>
      <c r="I13" s="108" t="s">
        <v>693</v>
      </c>
      <c r="J13" s="108"/>
      <c r="K13" s="113" t="s">
        <v>695</v>
      </c>
      <c r="L13" s="108" t="s">
        <v>694</v>
      </c>
      <c r="M13" s="108"/>
      <c r="N13" s="108" t="s">
        <v>693</v>
      </c>
      <c r="O13" s="108"/>
      <c r="P13" s="113" t="s">
        <v>695</v>
      </c>
      <c r="Q13" s="108" t="s">
        <v>694</v>
      </c>
      <c r="R13" s="108"/>
      <c r="S13" s="108" t="s">
        <v>693</v>
      </c>
      <c r="T13" s="108"/>
      <c r="U13" s="113" t="s">
        <v>695</v>
      </c>
      <c r="V13" s="108" t="s">
        <v>694</v>
      </c>
      <c r="W13" s="108"/>
      <c r="X13" s="108" t="s">
        <v>693</v>
      </c>
      <c r="Y13" s="108"/>
      <c r="Z13" s="113" t="s">
        <v>695</v>
      </c>
      <c r="AA13" s="108" t="s">
        <v>694</v>
      </c>
      <c r="AB13" s="108"/>
      <c r="AC13" s="108" t="s">
        <v>693</v>
      </c>
      <c r="AD13" s="108"/>
      <c r="AE13" s="113" t="s">
        <v>695</v>
      </c>
      <c r="AF13" s="108" t="s">
        <v>694</v>
      </c>
      <c r="AG13" s="108"/>
      <c r="AH13" s="108" t="s">
        <v>693</v>
      </c>
      <c r="AI13" s="109"/>
    </row>
    <row r="14" spans="1:35" s="35" customFormat="1" ht="111" customHeight="1">
      <c r="A14" s="116"/>
      <c r="B14" s="118"/>
      <c r="C14" s="113"/>
      <c r="D14" s="121"/>
      <c r="E14" s="121"/>
      <c r="F14" s="113"/>
      <c r="G14" s="85" t="s">
        <v>692</v>
      </c>
      <c r="H14" s="86" t="s">
        <v>690</v>
      </c>
      <c r="I14" s="58" t="s">
        <v>691</v>
      </c>
      <c r="J14" s="86" t="s">
        <v>690</v>
      </c>
      <c r="K14" s="113"/>
      <c r="L14" s="85" t="s">
        <v>692</v>
      </c>
      <c r="M14" s="86" t="s">
        <v>690</v>
      </c>
      <c r="N14" s="58" t="s">
        <v>691</v>
      </c>
      <c r="O14" s="86" t="s">
        <v>690</v>
      </c>
      <c r="P14" s="113"/>
      <c r="Q14" s="85" t="s">
        <v>692</v>
      </c>
      <c r="R14" s="86" t="s">
        <v>690</v>
      </c>
      <c r="S14" s="58" t="s">
        <v>691</v>
      </c>
      <c r="T14" s="86" t="s">
        <v>690</v>
      </c>
      <c r="U14" s="113"/>
      <c r="V14" s="85" t="s">
        <v>692</v>
      </c>
      <c r="W14" s="86" t="s">
        <v>690</v>
      </c>
      <c r="X14" s="58" t="s">
        <v>691</v>
      </c>
      <c r="Y14" s="86" t="s">
        <v>690</v>
      </c>
      <c r="Z14" s="113"/>
      <c r="AA14" s="85" t="s">
        <v>692</v>
      </c>
      <c r="AB14" s="86" t="s">
        <v>690</v>
      </c>
      <c r="AC14" s="58" t="s">
        <v>691</v>
      </c>
      <c r="AD14" s="86" t="s">
        <v>690</v>
      </c>
      <c r="AE14" s="113"/>
      <c r="AF14" s="85" t="s">
        <v>692</v>
      </c>
      <c r="AG14" s="86" t="s">
        <v>690</v>
      </c>
      <c r="AH14" s="58" t="s">
        <v>691</v>
      </c>
      <c r="AI14" s="59" t="s">
        <v>690</v>
      </c>
    </row>
    <row r="15" spans="1:35" s="31" customFormat="1" ht="20.25">
      <c r="A15" s="43" t="s">
        <v>689</v>
      </c>
      <c r="B15" s="32" t="s">
        <v>688</v>
      </c>
      <c r="C15" s="33" t="s">
        <v>687</v>
      </c>
      <c r="D15" s="34" t="s">
        <v>686</v>
      </c>
      <c r="E15" s="34"/>
      <c r="F15" s="33" t="s">
        <v>685</v>
      </c>
      <c r="G15" s="33" t="s">
        <v>684</v>
      </c>
      <c r="H15" s="32" t="s">
        <v>683</v>
      </c>
      <c r="I15" s="32" t="s">
        <v>682</v>
      </c>
      <c r="J15" s="32" t="s">
        <v>681</v>
      </c>
      <c r="K15" s="33" t="s">
        <v>680</v>
      </c>
      <c r="L15" s="33" t="s">
        <v>679</v>
      </c>
      <c r="M15" s="32" t="s">
        <v>678</v>
      </c>
      <c r="N15" s="32" t="s">
        <v>677</v>
      </c>
      <c r="O15" s="32" t="s">
        <v>676</v>
      </c>
      <c r="P15" s="33" t="s">
        <v>675</v>
      </c>
      <c r="Q15" s="33" t="s">
        <v>674</v>
      </c>
      <c r="R15" s="32" t="s">
        <v>673</v>
      </c>
      <c r="S15" s="32" t="s">
        <v>672</v>
      </c>
      <c r="T15" s="32" t="s">
        <v>671</v>
      </c>
      <c r="U15" s="33" t="s">
        <v>670</v>
      </c>
      <c r="V15" s="33" t="s">
        <v>669</v>
      </c>
      <c r="W15" s="32" t="s">
        <v>668</v>
      </c>
      <c r="X15" s="32" t="s">
        <v>667</v>
      </c>
      <c r="Y15" s="32" t="s">
        <v>666</v>
      </c>
      <c r="Z15" s="33" t="s">
        <v>665</v>
      </c>
      <c r="AA15" s="33" t="s">
        <v>664</v>
      </c>
      <c r="AB15" s="32" t="s">
        <v>663</v>
      </c>
      <c r="AC15" s="32" t="s">
        <v>662</v>
      </c>
      <c r="AD15" s="32" t="s">
        <v>661</v>
      </c>
      <c r="AE15" s="32" t="s">
        <v>720</v>
      </c>
      <c r="AF15" s="32" t="s">
        <v>721</v>
      </c>
      <c r="AG15" s="32" t="s">
        <v>722</v>
      </c>
      <c r="AH15" s="32" t="s">
        <v>723</v>
      </c>
      <c r="AI15" s="32" t="s">
        <v>724</v>
      </c>
    </row>
    <row r="16" spans="1:35" s="26" customFormat="1" ht="57" customHeight="1">
      <c r="A16" s="44">
        <v>1</v>
      </c>
      <c r="B16" s="75" t="s">
        <v>335</v>
      </c>
      <c r="C16" s="42" t="str">
        <f>IF($B16&lt;&gt;"",VLOOKUP($B16,Работы!$A$7:$D$382,2),"")</f>
        <v>10 кв.м</v>
      </c>
      <c r="D16" s="84">
        <f>IF($B16&lt;&gt;"",VLOOKUP($B16,Работы!$A$7:$D$382,4),"")</f>
        <v>2.52</v>
      </c>
      <c r="E16" s="42" t="str">
        <f>IF($B16&lt;&gt;"",VLOOKUP($B16,Работы!$A$7:$D$382,3),"")</f>
        <v>№ 7,14</v>
      </c>
      <c r="F16" s="73"/>
      <c r="G16" s="87">
        <f>IF(B16&lt;&gt;"",H16*D16/VALUE(LEFT(C16,FIND(" ",C16)-1)),"")</f>
        <v>5.7960000000000003</v>
      </c>
      <c r="H16" s="88">
        <v>23</v>
      </c>
      <c r="I16" s="87">
        <f>IF(B16&lt;&gt;"",J16*D16/VALUE(LEFT(C16,FIND(" ",C16)-1)),"")</f>
        <v>0</v>
      </c>
      <c r="J16" s="88"/>
      <c r="K16" s="73"/>
      <c r="L16" s="87">
        <f>IF(B16&lt;&gt;"",M16*D16/VALUE(LEFT(C16,FIND(" ",C16)-1)),"")</f>
        <v>0</v>
      </c>
      <c r="M16" s="88"/>
      <c r="N16" s="87">
        <f>IF(B16&lt;&gt;"",O16*D16/VALUE(LEFT(C16,FIND(" ",C16)-1)),"")</f>
        <v>0</v>
      </c>
      <c r="O16" s="88"/>
      <c r="P16" s="73"/>
      <c r="Q16" s="87">
        <f>IF(B16&lt;&gt;"",R16*D16/VALUE(LEFT(C16,FIND(" ",C16)-1)),"")</f>
        <v>0</v>
      </c>
      <c r="R16" s="88"/>
      <c r="S16" s="87">
        <f>IF(B16&lt;&gt;"",T16*D16/VALUE(LEFT(C16,FIND(" ",C16)-1)),"")</f>
        <v>0</v>
      </c>
      <c r="T16" s="88"/>
      <c r="U16" s="73"/>
      <c r="V16" s="87">
        <f>IF(B16&lt;&gt;"",W16*D16/VALUE(LEFT(C16,FIND(" ",C16)-1)),"")</f>
        <v>0</v>
      </c>
      <c r="W16" s="88"/>
      <c r="X16" s="87">
        <f>IF(B16&lt;&gt;"",Y16*D16/VALUE(LEFT(C16,FIND(" ",C16)-1)),"")</f>
        <v>0</v>
      </c>
      <c r="Y16" s="88"/>
      <c r="Z16" s="73" t="s">
        <v>729</v>
      </c>
      <c r="AA16" s="87">
        <f>IF(B16&lt;&gt;"",AB16*D16/VALUE(LEFT(C16,FIND(" ",C16)-1)),"")</f>
        <v>1.1339999999999999</v>
      </c>
      <c r="AB16" s="88">
        <v>4.5</v>
      </c>
      <c r="AC16" s="87">
        <f>IF(B16&lt;&gt;"",AD16*D16/VALUE(LEFT(C16,FIND(" ",C16)-1)),"")</f>
        <v>0</v>
      </c>
      <c r="AD16" s="88"/>
      <c r="AE16" s="73"/>
      <c r="AF16" s="94">
        <f>IF(B16&lt;&gt;"",(G16+L16+Q16+V16+AA16),"")</f>
        <v>6.93</v>
      </c>
      <c r="AG16" s="94">
        <f>IF(C16&lt;&gt;"",(H16+M16+R16+W16+AB16),"")</f>
        <v>27.5</v>
      </c>
      <c r="AH16" s="94">
        <f t="shared" ref="AH16:AI32" si="0">IF(D16&lt;&gt;"",(I16+N16+S16+X16+AC16),"")</f>
        <v>0</v>
      </c>
      <c r="AI16" s="95">
        <f t="shared" si="0"/>
        <v>0</v>
      </c>
    </row>
    <row r="17" spans="1:35" s="26" customFormat="1" ht="57" customHeight="1">
      <c r="A17" s="44">
        <v>2</v>
      </c>
      <c r="B17" s="75" t="s">
        <v>571</v>
      </c>
      <c r="C17" s="42" t="str">
        <f>IF($B17&lt;&gt;"",VLOOKUP($B17,Работы!$A$7:$D$382,2),"")</f>
        <v>10 пог.м.тротуара</v>
      </c>
      <c r="D17" s="84">
        <f>IF($B17&lt;&gt;"",VLOOKUP($B17,Работы!$A$7:$D$382,4),"")</f>
        <v>8.68</v>
      </c>
      <c r="E17" s="42" t="str">
        <f>IF($B17&lt;&gt;"",VLOOKUP($B17,Работы!$A$7:$D$382,3),"")</f>
        <v>№ 10,7</v>
      </c>
      <c r="F17" s="73"/>
      <c r="G17" s="87">
        <f t="shared" ref="G17:G30" si="1">IF(B17&lt;&gt;"",H17*D17/VALUE(LEFT(C17,FIND(" ",C17)-1)),"")</f>
        <v>8.68</v>
      </c>
      <c r="H17" s="88">
        <v>10</v>
      </c>
      <c r="I17" s="87">
        <f t="shared" ref="I17:I30" si="2">IF(B17&lt;&gt;"",J17*D17/VALUE(LEFT(C17,FIND(" ",C17)-1)),"")</f>
        <v>0</v>
      </c>
      <c r="J17" s="88"/>
      <c r="K17" s="73"/>
      <c r="L17" s="87">
        <f t="shared" ref="L17:L30" si="3">IF(B17&lt;&gt;"",M17*D17/VALUE(LEFT(C17,FIND(" ",C17)-1)),"")</f>
        <v>0</v>
      </c>
      <c r="M17" s="88"/>
      <c r="N17" s="87">
        <f t="shared" ref="N17:N30" si="4">IF(B17&lt;&gt;"",O17*D17/VALUE(LEFT(C17,FIND(" ",C17)-1)),"")</f>
        <v>0</v>
      </c>
      <c r="O17" s="88"/>
      <c r="P17" s="73"/>
      <c r="Q17" s="87">
        <f t="shared" ref="Q17:Q30" si="5">IF(B17&lt;&gt;"",R17*D17/VALUE(LEFT(C17,FIND(" ",C17)-1)),"")</f>
        <v>0</v>
      </c>
      <c r="R17" s="88"/>
      <c r="S17" s="87">
        <f t="shared" ref="S17:S30" si="6">IF(B17&lt;&gt;"",T17*D17/VALUE(LEFT(C17,FIND(" ",C17)-1)),"")</f>
        <v>0</v>
      </c>
      <c r="T17" s="88"/>
      <c r="U17" s="73"/>
      <c r="V17" s="87">
        <f t="shared" ref="V17:V30" si="7">IF(B17&lt;&gt;"",W17*D17/VALUE(LEFT(C17,FIND(" ",C17)-1)),"")</f>
        <v>0</v>
      </c>
      <c r="W17" s="88"/>
      <c r="X17" s="87">
        <f t="shared" ref="X17:X30" si="8">IF(B17&lt;&gt;"",Y17*D17/VALUE(LEFT(C17,FIND(" ",C17)-1)),"")</f>
        <v>0</v>
      </c>
      <c r="Y17" s="88"/>
      <c r="Z17" s="73" t="s">
        <v>729</v>
      </c>
      <c r="AA17" s="87">
        <f t="shared" ref="AA17:AA30" si="9">IF(B17&lt;&gt;"",AB17*D17/VALUE(LEFT(C17,FIND(" ",C17)-1)),"")</f>
        <v>1.736</v>
      </c>
      <c r="AB17" s="88">
        <v>2</v>
      </c>
      <c r="AC17" s="87">
        <f t="shared" ref="AC17:AC30" si="10">IF(B17&lt;&gt;"",AD17*D17/VALUE(LEFT(C17,FIND(" ",C17)-1)),"")</f>
        <v>0</v>
      </c>
      <c r="AD17" s="88"/>
      <c r="AE17" s="73"/>
      <c r="AF17" s="94">
        <f t="shared" ref="AF17:AG32" si="11">IF(B17&lt;&gt;"",(G17+L17+Q17+V17+AA17),"")</f>
        <v>10.416</v>
      </c>
      <c r="AG17" s="94">
        <f t="shared" si="11"/>
        <v>12</v>
      </c>
      <c r="AH17" s="94">
        <f t="shared" si="0"/>
        <v>0</v>
      </c>
      <c r="AI17" s="95">
        <f t="shared" si="0"/>
        <v>0</v>
      </c>
    </row>
    <row r="18" spans="1:35" s="26" customFormat="1" ht="57" customHeight="1">
      <c r="A18" s="44">
        <v>3</v>
      </c>
      <c r="B18" s="75"/>
      <c r="C18" s="42" t="str">
        <f>IF($B18&lt;&gt;"",VLOOKUP($B18,Работы!$A$7:$D$382,2),"")</f>
        <v/>
      </c>
      <c r="D18" s="84" t="str">
        <f>IF($B18&lt;&gt;"",VLOOKUP($B18,Работы!$A$7:$D$382,4),"")</f>
        <v/>
      </c>
      <c r="E18" s="42" t="str">
        <f>IF($B18&lt;&gt;"",VLOOKUP($B18,Работы!$A$7:$D$382,3),"")</f>
        <v/>
      </c>
      <c r="F18" s="73"/>
      <c r="G18" s="87" t="str">
        <f t="shared" si="1"/>
        <v/>
      </c>
      <c r="H18" s="88"/>
      <c r="I18" s="87" t="str">
        <f t="shared" si="2"/>
        <v/>
      </c>
      <c r="J18" s="88"/>
      <c r="K18" s="73"/>
      <c r="L18" s="87" t="str">
        <f t="shared" si="3"/>
        <v/>
      </c>
      <c r="M18" s="88"/>
      <c r="N18" s="87" t="str">
        <f t="shared" si="4"/>
        <v/>
      </c>
      <c r="O18" s="88"/>
      <c r="P18" s="73"/>
      <c r="Q18" s="87" t="str">
        <f t="shared" si="5"/>
        <v/>
      </c>
      <c r="R18" s="88"/>
      <c r="S18" s="87" t="str">
        <f t="shared" si="6"/>
        <v/>
      </c>
      <c r="T18" s="88"/>
      <c r="U18" s="73"/>
      <c r="V18" s="87" t="str">
        <f t="shared" si="7"/>
        <v/>
      </c>
      <c r="W18" s="88"/>
      <c r="X18" s="87" t="str">
        <f t="shared" si="8"/>
        <v/>
      </c>
      <c r="Y18" s="88"/>
      <c r="Z18" s="73"/>
      <c r="AA18" s="87" t="str">
        <f t="shared" si="9"/>
        <v/>
      </c>
      <c r="AB18" s="88"/>
      <c r="AC18" s="87" t="str">
        <f t="shared" si="10"/>
        <v/>
      </c>
      <c r="AD18" s="88"/>
      <c r="AE18" s="73"/>
      <c r="AF18" s="94" t="str">
        <f t="shared" si="11"/>
        <v/>
      </c>
      <c r="AG18" s="94" t="str">
        <f t="shared" si="11"/>
        <v/>
      </c>
      <c r="AH18" s="94" t="str">
        <f t="shared" si="0"/>
        <v/>
      </c>
      <c r="AI18" s="95" t="str">
        <f t="shared" si="0"/>
        <v/>
      </c>
    </row>
    <row r="19" spans="1:35" s="26" customFormat="1" ht="57" customHeight="1">
      <c r="A19" s="44">
        <v>4</v>
      </c>
      <c r="B19" s="75"/>
      <c r="C19" s="42" t="str">
        <f>IF($B19&lt;&gt;"",VLOOKUP($B19,Работы!$A$7:$D$382,2),"")</f>
        <v/>
      </c>
      <c r="D19" s="84" t="str">
        <f>IF($B19&lt;&gt;"",VLOOKUP($B19,Работы!$A$7:$D$382,4),"")</f>
        <v/>
      </c>
      <c r="E19" s="42" t="str">
        <f>IF($B19&lt;&gt;"",VLOOKUP($B19,Работы!$A$7:$D$382,3),"")</f>
        <v/>
      </c>
      <c r="F19" s="73"/>
      <c r="G19" s="87" t="str">
        <f t="shared" si="1"/>
        <v/>
      </c>
      <c r="H19" s="88"/>
      <c r="I19" s="87" t="str">
        <f t="shared" si="2"/>
        <v/>
      </c>
      <c r="J19" s="88"/>
      <c r="K19" s="73"/>
      <c r="L19" s="87" t="str">
        <f t="shared" si="3"/>
        <v/>
      </c>
      <c r="M19" s="88"/>
      <c r="N19" s="87" t="str">
        <f t="shared" si="4"/>
        <v/>
      </c>
      <c r="O19" s="88"/>
      <c r="P19" s="73"/>
      <c r="Q19" s="87" t="str">
        <f t="shared" si="5"/>
        <v/>
      </c>
      <c r="R19" s="88"/>
      <c r="S19" s="87" t="str">
        <f t="shared" si="6"/>
        <v/>
      </c>
      <c r="T19" s="88"/>
      <c r="U19" s="73"/>
      <c r="V19" s="87" t="str">
        <f t="shared" si="7"/>
        <v/>
      </c>
      <c r="W19" s="88"/>
      <c r="X19" s="87" t="str">
        <f t="shared" si="8"/>
        <v/>
      </c>
      <c r="Y19" s="88"/>
      <c r="Z19" s="73"/>
      <c r="AA19" s="87" t="str">
        <f t="shared" si="9"/>
        <v/>
      </c>
      <c r="AB19" s="88"/>
      <c r="AC19" s="87" t="str">
        <f t="shared" si="10"/>
        <v/>
      </c>
      <c r="AD19" s="88"/>
      <c r="AE19" s="73"/>
      <c r="AF19" s="94" t="str">
        <f t="shared" si="11"/>
        <v/>
      </c>
      <c r="AG19" s="94" t="str">
        <f t="shared" si="11"/>
        <v/>
      </c>
      <c r="AH19" s="94" t="str">
        <f t="shared" si="0"/>
        <v/>
      </c>
      <c r="AI19" s="95" t="str">
        <f t="shared" si="0"/>
        <v/>
      </c>
    </row>
    <row r="20" spans="1:35" s="26" customFormat="1" ht="57" customHeight="1">
      <c r="A20" s="44">
        <v>5</v>
      </c>
      <c r="B20" s="75"/>
      <c r="C20" s="42" t="str">
        <f>IF($B20&lt;&gt;"",VLOOKUP($B20,Работы!$A$7:$D$382,2),"")</f>
        <v/>
      </c>
      <c r="D20" s="84" t="str">
        <f>IF($B20&lt;&gt;"",VLOOKUP($B20,Работы!$A$7:$D$382,4),"")</f>
        <v/>
      </c>
      <c r="E20" s="42" t="str">
        <f>IF($B20&lt;&gt;"",VLOOKUP($B20,Работы!$A$7:$D$382,3),"")</f>
        <v/>
      </c>
      <c r="F20" s="73"/>
      <c r="G20" s="87" t="str">
        <f t="shared" si="1"/>
        <v/>
      </c>
      <c r="H20" s="88"/>
      <c r="I20" s="87" t="str">
        <f t="shared" si="2"/>
        <v/>
      </c>
      <c r="J20" s="88"/>
      <c r="K20" s="73"/>
      <c r="L20" s="87" t="str">
        <f t="shared" si="3"/>
        <v/>
      </c>
      <c r="M20" s="88"/>
      <c r="N20" s="87" t="str">
        <f t="shared" si="4"/>
        <v/>
      </c>
      <c r="O20" s="88"/>
      <c r="P20" s="73"/>
      <c r="Q20" s="87" t="str">
        <f t="shared" si="5"/>
        <v/>
      </c>
      <c r="R20" s="88"/>
      <c r="S20" s="87" t="str">
        <f t="shared" si="6"/>
        <v/>
      </c>
      <c r="T20" s="88"/>
      <c r="U20" s="73"/>
      <c r="V20" s="87" t="str">
        <f t="shared" si="7"/>
        <v/>
      </c>
      <c r="W20" s="88"/>
      <c r="X20" s="87" t="str">
        <f t="shared" si="8"/>
        <v/>
      </c>
      <c r="Y20" s="88"/>
      <c r="Z20" s="73"/>
      <c r="AA20" s="87" t="str">
        <f t="shared" si="9"/>
        <v/>
      </c>
      <c r="AB20" s="88"/>
      <c r="AC20" s="87" t="str">
        <f t="shared" si="10"/>
        <v/>
      </c>
      <c r="AD20" s="88"/>
      <c r="AE20" s="73"/>
      <c r="AF20" s="94" t="str">
        <f t="shared" si="11"/>
        <v/>
      </c>
      <c r="AG20" s="94" t="str">
        <f t="shared" si="11"/>
        <v/>
      </c>
      <c r="AH20" s="94" t="str">
        <f t="shared" si="0"/>
        <v/>
      </c>
      <c r="AI20" s="95" t="str">
        <f t="shared" si="0"/>
        <v/>
      </c>
    </row>
    <row r="21" spans="1:35" s="26" customFormat="1" ht="57" customHeight="1">
      <c r="A21" s="44">
        <v>6</v>
      </c>
      <c r="B21" s="75"/>
      <c r="C21" s="42" t="str">
        <f>IF($B21&lt;&gt;"",VLOOKUP($B21,Работы!$A$7:$D$382,2),"")</f>
        <v/>
      </c>
      <c r="D21" s="84" t="str">
        <f>IF($B21&lt;&gt;"",VLOOKUP($B21,Работы!$A$7:$D$382,4),"")</f>
        <v/>
      </c>
      <c r="E21" s="42" t="str">
        <f>IF($B21&lt;&gt;"",VLOOKUP($B21,Работы!$A$7:$D$382,3),"")</f>
        <v/>
      </c>
      <c r="F21" s="73"/>
      <c r="G21" s="87" t="str">
        <f t="shared" si="1"/>
        <v/>
      </c>
      <c r="H21" s="88"/>
      <c r="I21" s="87" t="str">
        <f t="shared" si="2"/>
        <v/>
      </c>
      <c r="J21" s="88"/>
      <c r="K21" s="73"/>
      <c r="L21" s="87" t="str">
        <f t="shared" si="3"/>
        <v/>
      </c>
      <c r="M21" s="88"/>
      <c r="N21" s="87" t="str">
        <f t="shared" si="4"/>
        <v/>
      </c>
      <c r="O21" s="88"/>
      <c r="P21" s="73"/>
      <c r="Q21" s="87" t="str">
        <f t="shared" si="5"/>
        <v/>
      </c>
      <c r="R21" s="88"/>
      <c r="S21" s="87" t="str">
        <f t="shared" si="6"/>
        <v/>
      </c>
      <c r="T21" s="88"/>
      <c r="U21" s="73"/>
      <c r="V21" s="87" t="str">
        <f t="shared" si="7"/>
        <v/>
      </c>
      <c r="W21" s="88"/>
      <c r="X21" s="87" t="str">
        <f t="shared" si="8"/>
        <v/>
      </c>
      <c r="Y21" s="88"/>
      <c r="Z21" s="73"/>
      <c r="AA21" s="87" t="str">
        <f t="shared" si="9"/>
        <v/>
      </c>
      <c r="AB21" s="88"/>
      <c r="AC21" s="87" t="str">
        <f t="shared" si="10"/>
        <v/>
      </c>
      <c r="AD21" s="88"/>
      <c r="AE21" s="73"/>
      <c r="AF21" s="94" t="str">
        <f t="shared" si="11"/>
        <v/>
      </c>
      <c r="AG21" s="94" t="str">
        <f t="shared" si="11"/>
        <v/>
      </c>
      <c r="AH21" s="94" t="str">
        <f t="shared" si="0"/>
        <v/>
      </c>
      <c r="AI21" s="95" t="str">
        <f t="shared" si="0"/>
        <v/>
      </c>
    </row>
    <row r="22" spans="1:35" s="26" customFormat="1" ht="57" customHeight="1">
      <c r="A22" s="44">
        <v>7</v>
      </c>
      <c r="B22" s="75"/>
      <c r="C22" s="42" t="str">
        <f>IF($B22&lt;&gt;"",VLOOKUP($B22,Работы!$A$7:$D$382,2),"")</f>
        <v/>
      </c>
      <c r="D22" s="84" t="str">
        <f>IF($B22&lt;&gt;"",VLOOKUP($B22,Работы!$A$7:$D$382,4),"")</f>
        <v/>
      </c>
      <c r="E22" s="42" t="str">
        <f>IF($B22&lt;&gt;"",VLOOKUP($B22,Работы!$A$7:$D$382,3),"")</f>
        <v/>
      </c>
      <c r="F22" s="73"/>
      <c r="G22" s="87" t="str">
        <f t="shared" si="1"/>
        <v/>
      </c>
      <c r="H22" s="88"/>
      <c r="I22" s="87" t="str">
        <f t="shared" si="2"/>
        <v/>
      </c>
      <c r="J22" s="88"/>
      <c r="K22" s="73"/>
      <c r="L22" s="87" t="str">
        <f t="shared" si="3"/>
        <v/>
      </c>
      <c r="M22" s="88"/>
      <c r="N22" s="87" t="str">
        <f t="shared" si="4"/>
        <v/>
      </c>
      <c r="O22" s="88"/>
      <c r="P22" s="73"/>
      <c r="Q22" s="87" t="str">
        <f t="shared" si="5"/>
        <v/>
      </c>
      <c r="R22" s="88"/>
      <c r="S22" s="87" t="str">
        <f t="shared" si="6"/>
        <v/>
      </c>
      <c r="T22" s="88"/>
      <c r="U22" s="73"/>
      <c r="V22" s="87" t="str">
        <f t="shared" si="7"/>
        <v/>
      </c>
      <c r="W22" s="88"/>
      <c r="X22" s="87" t="str">
        <f t="shared" si="8"/>
        <v/>
      </c>
      <c r="Y22" s="88"/>
      <c r="Z22" s="73"/>
      <c r="AA22" s="87" t="str">
        <f t="shared" si="9"/>
        <v/>
      </c>
      <c r="AB22" s="88"/>
      <c r="AC22" s="87" t="str">
        <f t="shared" si="10"/>
        <v/>
      </c>
      <c r="AD22" s="88"/>
      <c r="AE22" s="73"/>
      <c r="AF22" s="94" t="str">
        <f t="shared" si="11"/>
        <v/>
      </c>
      <c r="AG22" s="94" t="str">
        <f t="shared" si="11"/>
        <v/>
      </c>
      <c r="AH22" s="94" t="str">
        <f t="shared" si="0"/>
        <v/>
      </c>
      <c r="AI22" s="95" t="str">
        <f t="shared" si="0"/>
        <v/>
      </c>
    </row>
    <row r="23" spans="1:35" s="26" customFormat="1" ht="57" customHeight="1">
      <c r="A23" s="44">
        <v>8</v>
      </c>
      <c r="B23" s="75"/>
      <c r="C23" s="42" t="str">
        <f>IF($B23&lt;&gt;"",VLOOKUP($B23,Работы!$A$7:$D$382,2),"")</f>
        <v/>
      </c>
      <c r="D23" s="84" t="str">
        <f>IF($B23&lt;&gt;"",VLOOKUP($B23,Работы!$A$7:$D$382,4),"")</f>
        <v/>
      </c>
      <c r="E23" s="42" t="str">
        <f>IF($B23&lt;&gt;"",VLOOKUP($B23,Работы!$A$7:$D$382,3),"")</f>
        <v/>
      </c>
      <c r="F23" s="73"/>
      <c r="G23" s="87" t="str">
        <f t="shared" si="1"/>
        <v/>
      </c>
      <c r="H23" s="88"/>
      <c r="I23" s="87" t="str">
        <f t="shared" si="2"/>
        <v/>
      </c>
      <c r="J23" s="88"/>
      <c r="K23" s="73"/>
      <c r="L23" s="87" t="str">
        <f t="shared" si="3"/>
        <v/>
      </c>
      <c r="M23" s="88"/>
      <c r="N23" s="87" t="str">
        <f t="shared" si="4"/>
        <v/>
      </c>
      <c r="O23" s="88"/>
      <c r="P23" s="73"/>
      <c r="Q23" s="87" t="str">
        <f t="shared" si="5"/>
        <v/>
      </c>
      <c r="R23" s="88"/>
      <c r="S23" s="87" t="str">
        <f t="shared" si="6"/>
        <v/>
      </c>
      <c r="T23" s="88"/>
      <c r="U23" s="73"/>
      <c r="V23" s="87" t="str">
        <f t="shared" si="7"/>
        <v/>
      </c>
      <c r="W23" s="88"/>
      <c r="X23" s="87" t="str">
        <f t="shared" si="8"/>
        <v/>
      </c>
      <c r="Y23" s="88"/>
      <c r="Z23" s="73"/>
      <c r="AA23" s="87" t="str">
        <f t="shared" si="9"/>
        <v/>
      </c>
      <c r="AB23" s="88"/>
      <c r="AC23" s="87" t="str">
        <f t="shared" si="10"/>
        <v/>
      </c>
      <c r="AD23" s="88"/>
      <c r="AE23" s="73"/>
      <c r="AF23" s="94" t="str">
        <f t="shared" si="11"/>
        <v/>
      </c>
      <c r="AG23" s="94" t="str">
        <f t="shared" si="11"/>
        <v/>
      </c>
      <c r="AH23" s="94" t="str">
        <f t="shared" si="0"/>
        <v/>
      </c>
      <c r="AI23" s="95" t="str">
        <f t="shared" si="0"/>
        <v/>
      </c>
    </row>
    <row r="24" spans="1:35" s="26" customFormat="1" ht="57" customHeight="1">
      <c r="A24" s="44">
        <v>9</v>
      </c>
      <c r="B24" s="75"/>
      <c r="C24" s="42" t="str">
        <f>IF($B24&lt;&gt;"",VLOOKUP($B24,Работы!$A$7:$D$382,2),"")</f>
        <v/>
      </c>
      <c r="D24" s="84" t="str">
        <f>IF($B24&lt;&gt;"",VLOOKUP($B24,Работы!$A$7:$D$382,4),"")</f>
        <v/>
      </c>
      <c r="E24" s="42" t="str">
        <f>IF($B24&lt;&gt;"",VLOOKUP($B24,Работы!$A$7:$D$382,3),"")</f>
        <v/>
      </c>
      <c r="F24" s="73"/>
      <c r="G24" s="87" t="str">
        <f t="shared" si="1"/>
        <v/>
      </c>
      <c r="H24" s="88"/>
      <c r="I24" s="87" t="str">
        <f t="shared" si="2"/>
        <v/>
      </c>
      <c r="J24" s="88"/>
      <c r="K24" s="73"/>
      <c r="L24" s="87" t="str">
        <f t="shared" si="3"/>
        <v/>
      </c>
      <c r="M24" s="88"/>
      <c r="N24" s="87" t="str">
        <f t="shared" si="4"/>
        <v/>
      </c>
      <c r="O24" s="88"/>
      <c r="P24" s="73"/>
      <c r="Q24" s="87" t="str">
        <f t="shared" si="5"/>
        <v/>
      </c>
      <c r="R24" s="88"/>
      <c r="S24" s="87" t="str">
        <f t="shared" si="6"/>
        <v/>
      </c>
      <c r="T24" s="88"/>
      <c r="U24" s="73"/>
      <c r="V24" s="87" t="str">
        <f t="shared" si="7"/>
        <v/>
      </c>
      <c r="W24" s="88"/>
      <c r="X24" s="87" t="str">
        <f t="shared" si="8"/>
        <v/>
      </c>
      <c r="Y24" s="88"/>
      <c r="Z24" s="73"/>
      <c r="AA24" s="87" t="str">
        <f t="shared" si="9"/>
        <v/>
      </c>
      <c r="AB24" s="88"/>
      <c r="AC24" s="87" t="str">
        <f t="shared" si="10"/>
        <v/>
      </c>
      <c r="AD24" s="88"/>
      <c r="AE24" s="73"/>
      <c r="AF24" s="94" t="str">
        <f t="shared" si="11"/>
        <v/>
      </c>
      <c r="AG24" s="94" t="str">
        <f t="shared" si="11"/>
        <v/>
      </c>
      <c r="AH24" s="94" t="str">
        <f t="shared" si="0"/>
        <v/>
      </c>
      <c r="AI24" s="95" t="str">
        <f t="shared" si="0"/>
        <v/>
      </c>
    </row>
    <row r="25" spans="1:35" s="26" customFormat="1" ht="57" customHeight="1">
      <c r="A25" s="44">
        <v>10</v>
      </c>
      <c r="B25" s="75"/>
      <c r="C25" s="42" t="str">
        <f>IF($B25&lt;&gt;"",VLOOKUP($B25,Работы!$A$7:$D$382,2),"")</f>
        <v/>
      </c>
      <c r="D25" s="84" t="str">
        <f>IF($B25&lt;&gt;"",VLOOKUP($B25,Работы!$A$7:$D$382,4),"")</f>
        <v/>
      </c>
      <c r="E25" s="42" t="str">
        <f>IF($B25&lt;&gt;"",VLOOKUP($B25,Работы!$A$7:$D$382,3),"")</f>
        <v/>
      </c>
      <c r="F25" s="73"/>
      <c r="G25" s="87" t="str">
        <f t="shared" si="1"/>
        <v/>
      </c>
      <c r="H25" s="88"/>
      <c r="I25" s="87" t="str">
        <f t="shared" si="2"/>
        <v/>
      </c>
      <c r="J25" s="88"/>
      <c r="K25" s="73"/>
      <c r="L25" s="87" t="str">
        <f t="shared" si="3"/>
        <v/>
      </c>
      <c r="M25" s="88"/>
      <c r="N25" s="87" t="str">
        <f t="shared" si="4"/>
        <v/>
      </c>
      <c r="O25" s="88"/>
      <c r="P25" s="73"/>
      <c r="Q25" s="87" t="str">
        <f t="shared" si="5"/>
        <v/>
      </c>
      <c r="R25" s="88"/>
      <c r="S25" s="87" t="str">
        <f t="shared" si="6"/>
        <v/>
      </c>
      <c r="T25" s="88"/>
      <c r="U25" s="73"/>
      <c r="V25" s="87" t="str">
        <f t="shared" si="7"/>
        <v/>
      </c>
      <c r="W25" s="88"/>
      <c r="X25" s="87" t="str">
        <f t="shared" si="8"/>
        <v/>
      </c>
      <c r="Y25" s="88"/>
      <c r="Z25" s="73"/>
      <c r="AA25" s="87" t="str">
        <f t="shared" si="9"/>
        <v/>
      </c>
      <c r="AB25" s="88"/>
      <c r="AC25" s="87" t="str">
        <f t="shared" si="10"/>
        <v/>
      </c>
      <c r="AD25" s="88"/>
      <c r="AE25" s="73"/>
      <c r="AF25" s="94" t="str">
        <f t="shared" si="11"/>
        <v/>
      </c>
      <c r="AG25" s="94" t="str">
        <f t="shared" si="11"/>
        <v/>
      </c>
      <c r="AH25" s="94" t="str">
        <f t="shared" si="0"/>
        <v/>
      </c>
      <c r="AI25" s="95" t="str">
        <f t="shared" si="0"/>
        <v/>
      </c>
    </row>
    <row r="26" spans="1:35" s="26" customFormat="1" ht="57" customHeight="1">
      <c r="A26" s="44">
        <v>11</v>
      </c>
      <c r="B26" s="75"/>
      <c r="C26" s="42" t="str">
        <f>IF($B26&lt;&gt;"",VLOOKUP($B26,Работы!$A$7:$D$382,2),"")</f>
        <v/>
      </c>
      <c r="D26" s="84" t="str">
        <f>IF($B26&lt;&gt;"",VLOOKUP($B26,Работы!$A$7:$D$382,4),"")</f>
        <v/>
      </c>
      <c r="E26" s="42" t="str">
        <f>IF($B26&lt;&gt;"",VLOOKUP($B26,Работы!$A$7:$D$382,3),"")</f>
        <v/>
      </c>
      <c r="F26" s="73"/>
      <c r="G26" s="87" t="str">
        <f t="shared" si="1"/>
        <v/>
      </c>
      <c r="H26" s="88"/>
      <c r="I26" s="87" t="str">
        <f t="shared" si="2"/>
        <v/>
      </c>
      <c r="J26" s="88"/>
      <c r="K26" s="73"/>
      <c r="L26" s="87" t="str">
        <f t="shared" si="3"/>
        <v/>
      </c>
      <c r="M26" s="88"/>
      <c r="N26" s="87" t="str">
        <f t="shared" si="4"/>
        <v/>
      </c>
      <c r="O26" s="88"/>
      <c r="P26" s="73"/>
      <c r="Q26" s="87" t="str">
        <f t="shared" si="5"/>
        <v/>
      </c>
      <c r="R26" s="88"/>
      <c r="S26" s="87" t="str">
        <f t="shared" si="6"/>
        <v/>
      </c>
      <c r="T26" s="88"/>
      <c r="U26" s="73"/>
      <c r="V26" s="87" t="str">
        <f t="shared" si="7"/>
        <v/>
      </c>
      <c r="W26" s="88"/>
      <c r="X26" s="87" t="str">
        <f t="shared" si="8"/>
        <v/>
      </c>
      <c r="Y26" s="88"/>
      <c r="Z26" s="73"/>
      <c r="AA26" s="87" t="str">
        <f t="shared" si="9"/>
        <v/>
      </c>
      <c r="AB26" s="88"/>
      <c r="AC26" s="87" t="str">
        <f t="shared" si="10"/>
        <v/>
      </c>
      <c r="AD26" s="88"/>
      <c r="AE26" s="73"/>
      <c r="AF26" s="94" t="str">
        <f t="shared" si="11"/>
        <v/>
      </c>
      <c r="AG26" s="94" t="str">
        <f t="shared" si="11"/>
        <v/>
      </c>
      <c r="AH26" s="94" t="str">
        <f t="shared" si="0"/>
        <v/>
      </c>
      <c r="AI26" s="95" t="str">
        <f t="shared" si="0"/>
        <v/>
      </c>
    </row>
    <row r="27" spans="1:35" s="26" customFormat="1" ht="57" customHeight="1">
      <c r="A27" s="44">
        <v>12</v>
      </c>
      <c r="B27" s="75"/>
      <c r="C27" s="42" t="str">
        <f>IF($B27&lt;&gt;"",VLOOKUP($B27,Работы!$A$7:$D$382,2),"")</f>
        <v/>
      </c>
      <c r="D27" s="84" t="str">
        <f>IF($B27&lt;&gt;"",VLOOKUP($B27,Работы!$A$7:$D$382,4),"")</f>
        <v/>
      </c>
      <c r="E27" s="42" t="str">
        <f>IF($B27&lt;&gt;"",VLOOKUP($B27,Работы!$A$7:$D$382,3),"")</f>
        <v/>
      </c>
      <c r="F27" s="73"/>
      <c r="G27" s="87" t="str">
        <f t="shared" si="1"/>
        <v/>
      </c>
      <c r="H27" s="88"/>
      <c r="I27" s="87" t="str">
        <f t="shared" si="2"/>
        <v/>
      </c>
      <c r="J27" s="88"/>
      <c r="K27" s="73"/>
      <c r="L27" s="87" t="str">
        <f t="shared" si="3"/>
        <v/>
      </c>
      <c r="M27" s="88"/>
      <c r="N27" s="87" t="str">
        <f t="shared" si="4"/>
        <v/>
      </c>
      <c r="O27" s="88"/>
      <c r="P27" s="73"/>
      <c r="Q27" s="87" t="str">
        <f t="shared" si="5"/>
        <v/>
      </c>
      <c r="R27" s="88"/>
      <c r="S27" s="87" t="str">
        <f t="shared" si="6"/>
        <v/>
      </c>
      <c r="T27" s="88"/>
      <c r="U27" s="73"/>
      <c r="V27" s="87" t="str">
        <f t="shared" si="7"/>
        <v/>
      </c>
      <c r="W27" s="88"/>
      <c r="X27" s="87" t="str">
        <f t="shared" si="8"/>
        <v/>
      </c>
      <c r="Y27" s="88"/>
      <c r="Z27" s="73"/>
      <c r="AA27" s="87" t="str">
        <f t="shared" si="9"/>
        <v/>
      </c>
      <c r="AB27" s="88"/>
      <c r="AC27" s="87" t="str">
        <f t="shared" si="10"/>
        <v/>
      </c>
      <c r="AD27" s="88"/>
      <c r="AE27" s="73"/>
      <c r="AF27" s="94" t="str">
        <f t="shared" si="11"/>
        <v/>
      </c>
      <c r="AG27" s="94" t="str">
        <f t="shared" si="11"/>
        <v/>
      </c>
      <c r="AH27" s="94" t="str">
        <f t="shared" si="0"/>
        <v/>
      </c>
      <c r="AI27" s="95" t="str">
        <f t="shared" si="0"/>
        <v/>
      </c>
    </row>
    <row r="28" spans="1:35" s="26" customFormat="1" ht="57" customHeight="1">
      <c r="A28" s="44">
        <v>13</v>
      </c>
      <c r="B28" s="76"/>
      <c r="C28" s="42" t="str">
        <f>IF($B28&lt;&gt;"",VLOOKUP($B28,Работы!$A$7:$D$382,2),"")</f>
        <v/>
      </c>
      <c r="D28" s="84" t="str">
        <f>IF($B28&lt;&gt;"",VLOOKUP($B28,Работы!$A$7:$D$382,4),"")</f>
        <v/>
      </c>
      <c r="E28" s="42" t="str">
        <f>IF($B28&lt;&gt;"",VLOOKUP($B28,Работы!$A$7:$D$382,3),"")</f>
        <v/>
      </c>
      <c r="F28" s="73"/>
      <c r="G28" s="87" t="str">
        <f t="shared" si="1"/>
        <v/>
      </c>
      <c r="H28" s="88"/>
      <c r="I28" s="87" t="str">
        <f t="shared" si="2"/>
        <v/>
      </c>
      <c r="J28" s="88"/>
      <c r="K28" s="73"/>
      <c r="L28" s="87" t="str">
        <f t="shared" si="3"/>
        <v/>
      </c>
      <c r="M28" s="88"/>
      <c r="N28" s="87" t="str">
        <f t="shared" si="4"/>
        <v/>
      </c>
      <c r="O28" s="88"/>
      <c r="P28" s="73"/>
      <c r="Q28" s="87" t="str">
        <f t="shared" si="5"/>
        <v/>
      </c>
      <c r="R28" s="88"/>
      <c r="S28" s="87" t="str">
        <f t="shared" si="6"/>
        <v/>
      </c>
      <c r="T28" s="88"/>
      <c r="U28" s="73"/>
      <c r="V28" s="87" t="str">
        <f t="shared" si="7"/>
        <v/>
      </c>
      <c r="W28" s="88"/>
      <c r="X28" s="87" t="str">
        <f t="shared" si="8"/>
        <v/>
      </c>
      <c r="Y28" s="88"/>
      <c r="Z28" s="73"/>
      <c r="AA28" s="87" t="str">
        <f t="shared" si="9"/>
        <v/>
      </c>
      <c r="AB28" s="88"/>
      <c r="AC28" s="87" t="str">
        <f t="shared" si="10"/>
        <v/>
      </c>
      <c r="AD28" s="88"/>
      <c r="AE28" s="73"/>
      <c r="AF28" s="94" t="str">
        <f t="shared" si="11"/>
        <v/>
      </c>
      <c r="AG28" s="94" t="str">
        <f t="shared" si="11"/>
        <v/>
      </c>
      <c r="AH28" s="94" t="str">
        <f t="shared" si="0"/>
        <v/>
      </c>
      <c r="AI28" s="95" t="str">
        <f t="shared" si="0"/>
        <v/>
      </c>
    </row>
    <row r="29" spans="1:35" s="26" customFormat="1" ht="57" customHeight="1">
      <c r="A29" s="44">
        <v>14</v>
      </c>
      <c r="B29" s="76"/>
      <c r="C29" s="42" t="str">
        <f>IF($B29&lt;&gt;"",VLOOKUP($B29,Работы!$A$7:$D$382,2),"")</f>
        <v/>
      </c>
      <c r="D29" s="84" t="str">
        <f>IF($B29&lt;&gt;"",VLOOKUP($B29,Работы!$A$7:$D$382,4),"")</f>
        <v/>
      </c>
      <c r="E29" s="42" t="str">
        <f>IF($B29&lt;&gt;"",VLOOKUP($B29,Работы!$A$7:$D$382,3),"")</f>
        <v/>
      </c>
      <c r="F29" s="73"/>
      <c r="G29" s="87" t="str">
        <f t="shared" si="1"/>
        <v/>
      </c>
      <c r="H29" s="88"/>
      <c r="I29" s="87" t="str">
        <f t="shared" si="2"/>
        <v/>
      </c>
      <c r="J29" s="88"/>
      <c r="K29" s="73"/>
      <c r="L29" s="87" t="str">
        <f t="shared" si="3"/>
        <v/>
      </c>
      <c r="M29" s="88"/>
      <c r="N29" s="87" t="str">
        <f t="shared" si="4"/>
        <v/>
      </c>
      <c r="O29" s="88"/>
      <c r="P29" s="73"/>
      <c r="Q29" s="87" t="str">
        <f t="shared" si="5"/>
        <v/>
      </c>
      <c r="R29" s="88"/>
      <c r="S29" s="87" t="str">
        <f t="shared" si="6"/>
        <v/>
      </c>
      <c r="T29" s="88"/>
      <c r="U29" s="73"/>
      <c r="V29" s="87" t="str">
        <f t="shared" si="7"/>
        <v/>
      </c>
      <c r="W29" s="88"/>
      <c r="X29" s="87" t="str">
        <f t="shared" si="8"/>
        <v/>
      </c>
      <c r="Y29" s="88"/>
      <c r="Z29" s="73"/>
      <c r="AA29" s="87" t="str">
        <f t="shared" si="9"/>
        <v/>
      </c>
      <c r="AB29" s="88"/>
      <c r="AC29" s="87" t="str">
        <f t="shared" si="10"/>
        <v/>
      </c>
      <c r="AD29" s="88"/>
      <c r="AE29" s="73"/>
      <c r="AF29" s="94" t="str">
        <f t="shared" si="11"/>
        <v/>
      </c>
      <c r="AG29" s="94" t="str">
        <f t="shared" si="11"/>
        <v/>
      </c>
      <c r="AH29" s="94" t="str">
        <f t="shared" si="0"/>
        <v/>
      </c>
      <c r="AI29" s="95" t="str">
        <f t="shared" si="0"/>
        <v/>
      </c>
    </row>
    <row r="30" spans="1:35" s="26" customFormat="1" ht="57" customHeight="1">
      <c r="A30" s="44">
        <v>15</v>
      </c>
      <c r="B30" s="75"/>
      <c r="C30" s="42" t="str">
        <f>IF($B30&lt;&gt;"",VLOOKUP($B30,Работы!$A$7:$D$382,2),"")</f>
        <v/>
      </c>
      <c r="D30" s="84" t="str">
        <f>IF($B30&lt;&gt;"",VLOOKUP($B30,Работы!$A$7:$D$382,4),"")</f>
        <v/>
      </c>
      <c r="E30" s="42" t="str">
        <f>IF($B30&lt;&gt;"",VLOOKUP($B30,Работы!$A$7:$D$382,3),"")</f>
        <v/>
      </c>
      <c r="F30" s="73"/>
      <c r="G30" s="87" t="str">
        <f t="shared" si="1"/>
        <v/>
      </c>
      <c r="H30" s="88"/>
      <c r="I30" s="87" t="str">
        <f t="shared" si="2"/>
        <v/>
      </c>
      <c r="J30" s="88"/>
      <c r="K30" s="73"/>
      <c r="L30" s="87" t="str">
        <f t="shared" si="3"/>
        <v/>
      </c>
      <c r="M30" s="88"/>
      <c r="N30" s="87" t="str">
        <f t="shared" si="4"/>
        <v/>
      </c>
      <c r="O30" s="88"/>
      <c r="P30" s="73"/>
      <c r="Q30" s="87" t="str">
        <f t="shared" si="5"/>
        <v/>
      </c>
      <c r="R30" s="88"/>
      <c r="S30" s="87" t="str">
        <f t="shared" si="6"/>
        <v/>
      </c>
      <c r="T30" s="88"/>
      <c r="U30" s="73"/>
      <c r="V30" s="87" t="str">
        <f t="shared" si="7"/>
        <v/>
      </c>
      <c r="W30" s="88"/>
      <c r="X30" s="87" t="str">
        <f t="shared" si="8"/>
        <v/>
      </c>
      <c r="Y30" s="88"/>
      <c r="Z30" s="73"/>
      <c r="AA30" s="87" t="str">
        <f t="shared" si="9"/>
        <v/>
      </c>
      <c r="AB30" s="88"/>
      <c r="AC30" s="87" t="str">
        <f t="shared" si="10"/>
        <v/>
      </c>
      <c r="AD30" s="88"/>
      <c r="AE30" s="73"/>
      <c r="AF30" s="94" t="str">
        <f t="shared" si="11"/>
        <v/>
      </c>
      <c r="AG30" s="94" t="str">
        <f t="shared" si="11"/>
        <v/>
      </c>
      <c r="AH30" s="94" t="str">
        <f t="shared" si="0"/>
        <v/>
      </c>
      <c r="AI30" s="95" t="str">
        <f t="shared" si="0"/>
        <v/>
      </c>
    </row>
    <row r="31" spans="1:35" s="26" customFormat="1" ht="57" customHeight="1">
      <c r="A31" s="44">
        <v>16</v>
      </c>
      <c r="B31" s="76"/>
      <c r="C31" s="103"/>
      <c r="D31" s="104"/>
      <c r="E31" s="103"/>
      <c r="F31" s="74"/>
      <c r="G31" s="105"/>
      <c r="H31" s="92"/>
      <c r="I31" s="105"/>
      <c r="J31" s="92"/>
      <c r="K31" s="74"/>
      <c r="L31" s="105"/>
      <c r="M31" s="92"/>
      <c r="N31" s="105"/>
      <c r="O31" s="92"/>
      <c r="P31" s="74"/>
      <c r="Q31" s="105"/>
      <c r="R31" s="92"/>
      <c r="S31" s="105"/>
      <c r="T31" s="92"/>
      <c r="U31" s="74"/>
      <c r="V31" s="105"/>
      <c r="W31" s="92"/>
      <c r="X31" s="105"/>
      <c r="Y31" s="92"/>
      <c r="Z31" s="74"/>
      <c r="AA31" s="105"/>
      <c r="AB31" s="92"/>
      <c r="AC31" s="105"/>
      <c r="AD31" s="92"/>
      <c r="AE31" s="74"/>
      <c r="AF31" s="94"/>
      <c r="AG31" s="94"/>
      <c r="AH31" s="94"/>
      <c r="AI31" s="95"/>
    </row>
    <row r="32" spans="1:35" s="26" customFormat="1" ht="57" customHeight="1" thickBot="1">
      <c r="A32" s="44">
        <v>17</v>
      </c>
      <c r="B32" s="80"/>
      <c r="C32" s="81"/>
      <c r="D32" s="81"/>
      <c r="E32" s="81"/>
      <c r="F32" s="81"/>
      <c r="G32" s="89"/>
      <c r="H32" s="89"/>
      <c r="I32" s="89"/>
      <c r="J32" s="89"/>
      <c r="K32" s="81"/>
      <c r="L32" s="89"/>
      <c r="M32" s="89"/>
      <c r="N32" s="89"/>
      <c r="O32" s="89"/>
      <c r="P32" s="81"/>
      <c r="Q32" s="89"/>
      <c r="R32" s="89"/>
      <c r="S32" s="89"/>
      <c r="T32" s="89"/>
      <c r="U32" s="81"/>
      <c r="V32" s="89"/>
      <c r="W32" s="89"/>
      <c r="X32" s="89"/>
      <c r="Y32" s="89"/>
      <c r="Z32" s="81"/>
      <c r="AA32" s="89"/>
      <c r="AB32" s="89"/>
      <c r="AC32" s="89"/>
      <c r="AD32" s="89"/>
      <c r="AE32" s="81"/>
      <c r="AF32" s="94" t="str">
        <f t="shared" si="11"/>
        <v/>
      </c>
      <c r="AG32" s="94" t="str">
        <f t="shared" si="11"/>
        <v/>
      </c>
      <c r="AH32" s="94" t="str">
        <f t="shared" si="0"/>
        <v/>
      </c>
      <c r="AI32" s="95" t="str">
        <f t="shared" si="0"/>
        <v/>
      </c>
    </row>
    <row r="33" spans="1:35" s="26" customFormat="1" ht="47.25" customHeight="1" thickBot="1">
      <c r="A33" s="44">
        <v>18</v>
      </c>
      <c r="B33" s="56" t="s">
        <v>717</v>
      </c>
      <c r="C33" s="57"/>
      <c r="D33" s="57"/>
      <c r="E33" s="57"/>
      <c r="F33" s="57"/>
      <c r="G33" s="90">
        <f>SUM(G16:G32)</f>
        <v>14.475999999999999</v>
      </c>
      <c r="H33" s="90"/>
      <c r="I33" s="90">
        <f>SUM(I16:I32)</f>
        <v>0</v>
      </c>
      <c r="J33" s="90"/>
      <c r="K33" s="57"/>
      <c r="L33" s="90">
        <f>SUM(L16:L32)</f>
        <v>0</v>
      </c>
      <c r="M33" s="90"/>
      <c r="N33" s="90">
        <f>SUM(N16:N32)</f>
        <v>0</v>
      </c>
      <c r="O33" s="90"/>
      <c r="P33" s="57"/>
      <c r="Q33" s="90">
        <f>SUM(Q16:Q32)</f>
        <v>0</v>
      </c>
      <c r="R33" s="90"/>
      <c r="S33" s="90">
        <f>SUM(S16:S32)</f>
        <v>0</v>
      </c>
      <c r="T33" s="90"/>
      <c r="U33" s="57"/>
      <c r="V33" s="90">
        <f>SUM(V16:V32)</f>
        <v>0</v>
      </c>
      <c r="W33" s="90"/>
      <c r="X33" s="90">
        <f>SUM(X16:X32)</f>
        <v>0</v>
      </c>
      <c r="Y33" s="90"/>
      <c r="Z33" s="57"/>
      <c r="AA33" s="90">
        <f>SUM(AA16:AA32)</f>
        <v>2.87</v>
      </c>
      <c r="AB33" s="90"/>
      <c r="AC33" s="90">
        <f>SUM(AC16:AC32)</f>
        <v>0</v>
      </c>
      <c r="AD33" s="90"/>
      <c r="AE33" s="57"/>
      <c r="AF33" s="90">
        <f>G33+L33+Q33+V33+AA33</f>
        <v>17.346</v>
      </c>
      <c r="AG33" s="90"/>
      <c r="AH33" s="90">
        <f>I33+N33+S33+X33+AC33</f>
        <v>0</v>
      </c>
      <c r="AI33" s="96"/>
    </row>
    <row r="34" spans="1:35" s="26" customFormat="1" ht="47.25" customHeight="1">
      <c r="A34" s="44">
        <v>19</v>
      </c>
      <c r="B34" s="49" t="s">
        <v>660</v>
      </c>
      <c r="C34" s="50"/>
      <c r="D34" s="50"/>
      <c r="E34" s="50"/>
      <c r="F34" s="77"/>
      <c r="G34" s="91">
        <v>0.5</v>
      </c>
      <c r="H34" s="91"/>
      <c r="I34" s="91"/>
      <c r="J34" s="91"/>
      <c r="K34" s="77"/>
      <c r="L34" s="91"/>
      <c r="M34" s="91"/>
      <c r="N34" s="91"/>
      <c r="O34" s="91"/>
      <c r="P34" s="77"/>
      <c r="Q34" s="91"/>
      <c r="R34" s="91"/>
      <c r="S34" s="91"/>
      <c r="T34" s="91"/>
      <c r="U34" s="77"/>
      <c r="V34" s="91"/>
      <c r="W34" s="91"/>
      <c r="X34" s="91"/>
      <c r="Y34" s="91"/>
      <c r="Z34" s="77"/>
      <c r="AA34" s="91"/>
      <c r="AB34" s="91"/>
      <c r="AC34" s="91"/>
      <c r="AD34" s="91"/>
      <c r="AE34" s="77"/>
      <c r="AF34" s="97">
        <f>G34+L34+Q34+V34+AA34</f>
        <v>0.5</v>
      </c>
      <c r="AG34" s="97">
        <f>H34+M34+R34+W34+AB34</f>
        <v>0</v>
      </c>
      <c r="AH34" s="97">
        <f t="shared" ref="AH34:AI38" si="12">I34+N34+S34+X34+AC34</f>
        <v>0</v>
      </c>
      <c r="AI34" s="98">
        <f t="shared" si="12"/>
        <v>0</v>
      </c>
    </row>
    <row r="35" spans="1:35" s="26" customFormat="1" ht="47.25" customHeight="1">
      <c r="A35" s="44">
        <v>20</v>
      </c>
      <c r="B35" s="30" t="s">
        <v>659</v>
      </c>
      <c r="C35" s="42"/>
      <c r="D35" s="42"/>
      <c r="E35" s="42"/>
      <c r="F35" s="73"/>
      <c r="G35" s="88"/>
      <c r="H35" s="88"/>
      <c r="I35" s="88"/>
      <c r="J35" s="88"/>
      <c r="K35" s="73"/>
      <c r="L35" s="88"/>
      <c r="M35" s="88"/>
      <c r="N35" s="88"/>
      <c r="O35" s="88"/>
      <c r="P35" s="73"/>
      <c r="Q35" s="88"/>
      <c r="R35" s="88"/>
      <c r="S35" s="88"/>
      <c r="T35" s="88"/>
      <c r="U35" s="73"/>
      <c r="V35" s="88"/>
      <c r="W35" s="88"/>
      <c r="X35" s="88"/>
      <c r="Y35" s="88"/>
      <c r="Z35" s="73"/>
      <c r="AA35" s="88"/>
      <c r="AB35" s="88"/>
      <c r="AC35" s="88"/>
      <c r="AD35" s="88"/>
      <c r="AE35" s="73"/>
      <c r="AF35" s="94">
        <f t="shared" ref="AF35:AG39" si="13">G35+L35+Q35+V35+AA35</f>
        <v>0</v>
      </c>
      <c r="AG35" s="94">
        <f t="shared" si="13"/>
        <v>0</v>
      </c>
      <c r="AH35" s="94">
        <f t="shared" si="12"/>
        <v>0</v>
      </c>
      <c r="AI35" s="95">
        <f t="shared" si="12"/>
        <v>0</v>
      </c>
    </row>
    <row r="36" spans="1:35" s="26" customFormat="1" ht="47.25" customHeight="1">
      <c r="A36" s="44">
        <v>21</v>
      </c>
      <c r="B36" s="30" t="s">
        <v>658</v>
      </c>
      <c r="C36" s="42"/>
      <c r="D36" s="42"/>
      <c r="E36" s="42"/>
      <c r="F36" s="73"/>
      <c r="G36" s="88"/>
      <c r="H36" s="88"/>
      <c r="I36" s="88"/>
      <c r="J36" s="88"/>
      <c r="K36" s="73"/>
      <c r="L36" s="88"/>
      <c r="M36" s="88"/>
      <c r="N36" s="88"/>
      <c r="O36" s="88"/>
      <c r="P36" s="73"/>
      <c r="Q36" s="88"/>
      <c r="R36" s="88"/>
      <c r="S36" s="88"/>
      <c r="T36" s="88"/>
      <c r="U36" s="73"/>
      <c r="V36" s="88"/>
      <c r="W36" s="88"/>
      <c r="X36" s="88"/>
      <c r="Y36" s="88"/>
      <c r="Z36" s="73"/>
      <c r="AA36" s="88"/>
      <c r="AB36" s="88"/>
      <c r="AC36" s="88"/>
      <c r="AD36" s="88"/>
      <c r="AE36" s="73"/>
      <c r="AF36" s="94">
        <f t="shared" si="13"/>
        <v>0</v>
      </c>
      <c r="AG36" s="94">
        <f t="shared" si="13"/>
        <v>0</v>
      </c>
      <c r="AH36" s="94">
        <f t="shared" si="12"/>
        <v>0</v>
      </c>
      <c r="AI36" s="95">
        <f t="shared" si="12"/>
        <v>0</v>
      </c>
    </row>
    <row r="37" spans="1:35" s="26" customFormat="1" ht="47.25" customHeight="1">
      <c r="A37" s="44">
        <v>22</v>
      </c>
      <c r="B37" s="30" t="s">
        <v>657</v>
      </c>
      <c r="C37" s="42"/>
      <c r="D37" s="42"/>
      <c r="E37" s="42"/>
      <c r="F37" s="73"/>
      <c r="G37" s="88"/>
      <c r="H37" s="88"/>
      <c r="I37" s="88"/>
      <c r="J37" s="88"/>
      <c r="K37" s="73"/>
      <c r="L37" s="88"/>
      <c r="M37" s="88"/>
      <c r="N37" s="88"/>
      <c r="O37" s="88"/>
      <c r="P37" s="73"/>
      <c r="Q37" s="88"/>
      <c r="R37" s="88"/>
      <c r="S37" s="88"/>
      <c r="T37" s="88"/>
      <c r="U37" s="73"/>
      <c r="V37" s="88"/>
      <c r="W37" s="88"/>
      <c r="X37" s="88"/>
      <c r="Y37" s="88"/>
      <c r="Z37" s="73"/>
      <c r="AA37" s="88"/>
      <c r="AB37" s="88"/>
      <c r="AC37" s="88"/>
      <c r="AD37" s="88"/>
      <c r="AE37" s="73"/>
      <c r="AF37" s="94">
        <f t="shared" si="13"/>
        <v>0</v>
      </c>
      <c r="AG37" s="94">
        <f t="shared" si="13"/>
        <v>0</v>
      </c>
      <c r="AH37" s="94">
        <f t="shared" si="12"/>
        <v>0</v>
      </c>
      <c r="AI37" s="95">
        <f t="shared" si="12"/>
        <v>0</v>
      </c>
    </row>
    <row r="38" spans="1:35" s="26" customFormat="1" ht="47.25" customHeight="1" thickBot="1">
      <c r="A38" s="44">
        <v>23</v>
      </c>
      <c r="B38" s="47" t="s">
        <v>656</v>
      </c>
      <c r="C38" s="48"/>
      <c r="D38" s="48"/>
      <c r="E38" s="48"/>
      <c r="F38" s="74"/>
      <c r="G38" s="92"/>
      <c r="H38" s="92"/>
      <c r="I38" s="92"/>
      <c r="J38" s="92"/>
      <c r="K38" s="74"/>
      <c r="L38" s="92"/>
      <c r="M38" s="92"/>
      <c r="N38" s="92"/>
      <c r="O38" s="92"/>
      <c r="P38" s="74"/>
      <c r="Q38" s="92"/>
      <c r="R38" s="92"/>
      <c r="S38" s="92"/>
      <c r="T38" s="92"/>
      <c r="U38" s="74"/>
      <c r="V38" s="92"/>
      <c r="W38" s="92"/>
      <c r="X38" s="92"/>
      <c r="Y38" s="92"/>
      <c r="Z38" s="74"/>
      <c r="AA38" s="92"/>
      <c r="AB38" s="92"/>
      <c r="AC38" s="92"/>
      <c r="AD38" s="92"/>
      <c r="AE38" s="74"/>
      <c r="AF38" s="99">
        <f t="shared" si="13"/>
        <v>0</v>
      </c>
      <c r="AG38" s="99">
        <f t="shared" si="13"/>
        <v>0</v>
      </c>
      <c r="AH38" s="99">
        <f t="shared" si="12"/>
        <v>0</v>
      </c>
      <c r="AI38" s="100">
        <f t="shared" si="12"/>
        <v>0</v>
      </c>
    </row>
    <row r="39" spans="1:35" s="26" customFormat="1" ht="47.25" customHeight="1">
      <c r="A39" s="44">
        <v>24</v>
      </c>
      <c r="B39" s="52" t="s">
        <v>716</v>
      </c>
      <c r="C39" s="53"/>
      <c r="D39" s="53"/>
      <c r="E39" s="53"/>
      <c r="F39" s="53"/>
      <c r="G39" s="93">
        <f>SUM(G33:G38)</f>
        <v>14.975999999999999</v>
      </c>
      <c r="H39" s="93"/>
      <c r="I39" s="93">
        <f>SUM(I33:I38)</f>
        <v>0</v>
      </c>
      <c r="J39" s="93"/>
      <c r="K39" s="51"/>
      <c r="L39" s="93">
        <f t="shared" ref="L39:AC39" si="14">SUM(L33:L38)</f>
        <v>0</v>
      </c>
      <c r="M39" s="93"/>
      <c r="N39" s="93">
        <f t="shared" si="14"/>
        <v>0</v>
      </c>
      <c r="O39" s="93"/>
      <c r="P39" s="51"/>
      <c r="Q39" s="93">
        <f t="shared" si="14"/>
        <v>0</v>
      </c>
      <c r="R39" s="93"/>
      <c r="S39" s="93">
        <f t="shared" si="14"/>
        <v>0</v>
      </c>
      <c r="T39" s="93"/>
      <c r="U39" s="51"/>
      <c r="V39" s="93">
        <f t="shared" si="14"/>
        <v>0</v>
      </c>
      <c r="W39" s="93"/>
      <c r="X39" s="93">
        <f t="shared" si="14"/>
        <v>0</v>
      </c>
      <c r="Y39" s="93"/>
      <c r="Z39" s="51"/>
      <c r="AA39" s="93">
        <f t="shared" si="14"/>
        <v>2.87</v>
      </c>
      <c r="AB39" s="93"/>
      <c r="AC39" s="93">
        <f t="shared" si="14"/>
        <v>0</v>
      </c>
      <c r="AD39" s="93"/>
      <c r="AE39" s="54"/>
      <c r="AF39" s="101">
        <f t="shared" si="13"/>
        <v>17.846</v>
      </c>
      <c r="AG39" s="101"/>
      <c r="AH39" s="101">
        <f>I39+N39+S39+X39+AC39</f>
        <v>0</v>
      </c>
      <c r="AI39" s="102"/>
    </row>
    <row r="40" spans="1:35" s="26" customFormat="1" ht="47.25" customHeight="1" thickBot="1">
      <c r="A40" s="44">
        <v>25</v>
      </c>
      <c r="B40" s="45" t="s">
        <v>655</v>
      </c>
      <c r="C40" s="46"/>
      <c r="D40" s="46"/>
      <c r="E40" s="46"/>
      <c r="F40" s="46"/>
      <c r="G40" s="110">
        <f>G39-I39</f>
        <v>14.975999999999999</v>
      </c>
      <c r="H40" s="110"/>
      <c r="I40" s="110"/>
      <c r="J40" s="110"/>
      <c r="K40" s="55"/>
      <c r="L40" s="110">
        <f>L39-N39</f>
        <v>0</v>
      </c>
      <c r="M40" s="110"/>
      <c r="N40" s="110"/>
      <c r="O40" s="110"/>
      <c r="P40" s="55"/>
      <c r="Q40" s="110">
        <f>Q39-S39</f>
        <v>0</v>
      </c>
      <c r="R40" s="110"/>
      <c r="S40" s="110"/>
      <c r="T40" s="110"/>
      <c r="U40" s="55"/>
      <c r="V40" s="111">
        <f>V39-X39</f>
        <v>0</v>
      </c>
      <c r="W40" s="111"/>
      <c r="X40" s="111"/>
      <c r="Y40" s="111"/>
      <c r="Z40" s="55"/>
      <c r="AA40" s="110">
        <f>AA39-AC39</f>
        <v>2.87</v>
      </c>
      <c r="AB40" s="110"/>
      <c r="AC40" s="110"/>
      <c r="AD40" s="110"/>
      <c r="AE40" s="55"/>
      <c r="AF40" s="110">
        <f>G40+L40+Q40+V40+AA40</f>
        <v>17.846</v>
      </c>
      <c r="AG40" s="110"/>
      <c r="AH40" s="110"/>
      <c r="AI40" s="112"/>
    </row>
    <row r="41" spans="1:35" s="26" customFormat="1" ht="18.75">
      <c r="A41" s="27"/>
      <c r="B41" s="29"/>
      <c r="C41" s="29"/>
      <c r="D41" s="29"/>
      <c r="E41" s="29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</row>
    <row r="42" spans="1:35" s="26" customFormat="1" ht="20.25" customHeight="1">
      <c r="A42" s="29" t="s">
        <v>654</v>
      </c>
      <c r="B42" s="29"/>
      <c r="C42" s="29"/>
      <c r="D42" s="29"/>
      <c r="E42" s="29"/>
      <c r="F42" s="27"/>
      <c r="G42" s="27"/>
      <c r="H42" s="27"/>
      <c r="I42" s="27"/>
      <c r="J42" s="27"/>
      <c r="K42" s="27"/>
      <c r="L42" s="27"/>
      <c r="M42" s="27"/>
      <c r="N42" s="106" t="s">
        <v>653</v>
      </c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</row>
    <row r="43" spans="1:35" s="26" customFormat="1" ht="18.75">
      <c r="A43" s="78" t="s">
        <v>727</v>
      </c>
      <c r="B43" s="78"/>
      <c r="C43" s="78"/>
      <c r="D43" s="78"/>
      <c r="E43" s="79"/>
      <c r="F43" s="27"/>
      <c r="G43" s="27"/>
      <c r="H43" s="27"/>
      <c r="I43" s="27"/>
      <c r="J43" s="27"/>
      <c r="K43" s="27"/>
      <c r="L43" s="27"/>
      <c r="M43" s="27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</row>
    <row r="44" spans="1:35" s="26" customFormat="1" ht="18" customHeight="1">
      <c r="A44" s="29"/>
      <c r="B44" s="29"/>
      <c r="C44" s="29"/>
      <c r="D44" s="29"/>
      <c r="E44" s="29"/>
      <c r="F44" s="27"/>
      <c r="G44" s="27"/>
      <c r="H44" s="27"/>
      <c r="I44" s="27"/>
      <c r="J44" s="27"/>
      <c r="K44" s="27"/>
      <c r="L44" s="27"/>
      <c r="M44" s="27"/>
      <c r="N44" s="107" t="s">
        <v>652</v>
      </c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</row>
    <row r="45" spans="1:35" s="26" customFormat="1" ht="20.25">
      <c r="A45" s="29" t="s">
        <v>651</v>
      </c>
      <c r="B45" s="29"/>
      <c r="C45" s="29"/>
      <c r="D45" s="29"/>
      <c r="E45" s="29"/>
      <c r="F45" s="27"/>
      <c r="G45" s="27"/>
      <c r="H45" s="27"/>
      <c r="I45" s="27"/>
      <c r="J45" s="27"/>
      <c r="K45" s="27"/>
      <c r="L45" s="27"/>
      <c r="M45" s="27"/>
      <c r="N45" s="107" t="s">
        <v>650</v>
      </c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</row>
    <row r="46" spans="1:35" s="26" customFormat="1" ht="20.25">
      <c r="A46" s="29" t="s">
        <v>719</v>
      </c>
      <c r="B46" s="29"/>
      <c r="C46" s="29"/>
      <c r="D46" s="29"/>
      <c r="E46" s="29"/>
      <c r="F46" s="27"/>
      <c r="G46" s="27"/>
      <c r="H46" s="27"/>
      <c r="I46" s="27"/>
      <c r="J46" s="27"/>
      <c r="K46" s="27"/>
      <c r="L46" s="27"/>
      <c r="M46" s="27"/>
      <c r="N46" s="107" t="s">
        <v>649</v>
      </c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</row>
    <row r="47" spans="1:35" s="26" customFormat="1" ht="18.75">
      <c r="A47" s="29"/>
      <c r="B47" s="29"/>
      <c r="C47" s="29"/>
      <c r="D47" s="29"/>
      <c r="E47" s="29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</row>
    <row r="48" spans="1:35" s="26" customFormat="1" ht="18.75">
      <c r="A48" s="28" t="s">
        <v>718</v>
      </c>
      <c r="B48" s="28"/>
      <c r="C48" s="28"/>
      <c r="D48" s="28"/>
      <c r="E48" s="28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</row>
  </sheetData>
  <sheetProtection password="9734" sheet="1" objects="1" scenarios="1"/>
  <mergeCells count="40">
    <mergeCell ref="A10:AI10"/>
    <mergeCell ref="A12:A14"/>
    <mergeCell ref="B12:B14"/>
    <mergeCell ref="C12:C14"/>
    <mergeCell ref="D12:D14"/>
    <mergeCell ref="E12:E14"/>
    <mergeCell ref="F12:J12"/>
    <mergeCell ref="K12:O12"/>
    <mergeCell ref="P12:T12"/>
    <mergeCell ref="U12:Y12"/>
    <mergeCell ref="Z12:AD12"/>
    <mergeCell ref="AE12:AI12"/>
    <mergeCell ref="F13:F14"/>
    <mergeCell ref="G13:H13"/>
    <mergeCell ref="I13:J13"/>
    <mergeCell ref="K13:K14"/>
    <mergeCell ref="L13:M13"/>
    <mergeCell ref="N13:O13"/>
    <mergeCell ref="P13:P14"/>
    <mergeCell ref="Q13:R13"/>
    <mergeCell ref="AE13:AE14"/>
    <mergeCell ref="AF13:AG13"/>
    <mergeCell ref="AH13:AI13"/>
    <mergeCell ref="G40:J40"/>
    <mergeCell ref="L40:O40"/>
    <mergeCell ref="Q40:T40"/>
    <mergeCell ref="V40:Y40"/>
    <mergeCell ref="AA40:AD40"/>
    <mergeCell ref="AF40:AI40"/>
    <mergeCell ref="S13:T13"/>
    <mergeCell ref="U13:U14"/>
    <mergeCell ref="V13:W13"/>
    <mergeCell ref="X13:Y13"/>
    <mergeCell ref="Z13:Z14"/>
    <mergeCell ref="AA13:AB13"/>
    <mergeCell ref="N42:AB43"/>
    <mergeCell ref="N44:AD44"/>
    <mergeCell ref="N45:AD45"/>
    <mergeCell ref="N46:AD46"/>
    <mergeCell ref="AC13:AD13"/>
  </mergeCells>
  <dataValidations count="1">
    <dataValidation type="list" allowBlank="1" showInputMessage="1" showErrorMessage="1" sqref="B16:B30">
      <formula1>Работы</formula1>
    </dataValidation>
  </dataValidations>
  <pageMargins left="0.70866141732283472" right="0.70866141732283472" top="0.74803149606299213" bottom="0.74803149606299213" header="0.31496062992125984" footer="0.31496062992125984"/>
  <pageSetup paperSize="9" scale="31" fitToWidth="2" orientation="portrait" r:id="rId1"/>
  <colBreaks count="1" manualBreakCount="1">
    <brk id="15" max="47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AI48"/>
  <sheetViews>
    <sheetView view="pageBreakPreview" topLeftCell="A6" zoomScale="55" zoomScaleNormal="40" zoomScaleSheetLayoutView="55" workbookViewId="0">
      <selection activeCell="K61" sqref="K61"/>
    </sheetView>
  </sheetViews>
  <sheetFormatPr defaultRowHeight="15"/>
  <cols>
    <col min="1" max="1" width="7.85546875" style="25" customWidth="1"/>
    <col min="2" max="2" width="71" style="25" customWidth="1"/>
    <col min="3" max="3" width="14.42578125" style="25" customWidth="1"/>
    <col min="4" max="4" width="9.140625" style="25"/>
    <col min="5" max="5" width="13" style="25" customWidth="1"/>
    <col min="6" max="6" width="29.7109375" style="25" customWidth="1"/>
    <col min="7" max="10" width="9.7109375" style="25" customWidth="1"/>
    <col min="11" max="11" width="29.140625" style="25" customWidth="1"/>
    <col min="12" max="15" width="9.7109375" style="25" customWidth="1"/>
    <col min="16" max="16" width="29.5703125" style="25" customWidth="1"/>
    <col min="17" max="20" width="9.7109375" style="25" customWidth="1"/>
    <col min="21" max="21" width="31.28515625" style="25" customWidth="1"/>
    <col min="22" max="25" width="9.7109375" style="25" customWidth="1"/>
    <col min="26" max="26" width="29.28515625" style="25" customWidth="1"/>
    <col min="27" max="30" width="9.7109375" style="25" customWidth="1"/>
    <col min="31" max="31" width="27.140625" style="24" customWidth="1"/>
    <col min="32" max="35" width="11.7109375" style="24" customWidth="1"/>
    <col min="36" max="16384" width="9.140625" style="24"/>
  </cols>
  <sheetData>
    <row r="1" spans="1:35" s="26" customFormat="1" ht="20.25">
      <c r="A1" s="39"/>
      <c r="B1" s="41" t="s">
        <v>714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AE1" s="65" t="s">
        <v>713</v>
      </c>
      <c r="AF1" s="66"/>
      <c r="AG1" s="67"/>
      <c r="AH1" s="66"/>
    </row>
    <row r="2" spans="1:35" s="26" customFormat="1" ht="21" customHeight="1">
      <c r="A2" s="39"/>
      <c r="B2" s="40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AE2" s="68" t="s">
        <v>712</v>
      </c>
      <c r="AF2" s="68"/>
      <c r="AG2" s="68"/>
      <c r="AH2" s="66"/>
    </row>
    <row r="3" spans="1:35" s="26" customFormat="1" ht="21">
      <c r="A3" s="39"/>
      <c r="B3" s="40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AE3" s="68"/>
      <c r="AF3" s="68"/>
      <c r="AG3" s="68"/>
      <c r="AH3" s="66"/>
    </row>
    <row r="4" spans="1:35" s="26" customFormat="1" ht="35.25" customHeight="1">
      <c r="A4" s="61" t="s">
        <v>711</v>
      </c>
      <c r="B4" s="62"/>
      <c r="C4" s="39"/>
      <c r="D4" s="39"/>
      <c r="E4" s="39"/>
      <c r="F4" s="39"/>
      <c r="G4" s="38"/>
      <c r="H4" s="38"/>
      <c r="I4" s="38"/>
      <c r="J4" s="27"/>
      <c r="K4" s="39"/>
      <c r="L4" s="38"/>
      <c r="M4" s="38"/>
      <c r="N4" s="38"/>
      <c r="O4" s="27"/>
      <c r="P4" s="39"/>
      <c r="Q4" s="38"/>
      <c r="R4" s="38"/>
      <c r="S4" s="38"/>
      <c r="T4" s="27"/>
      <c r="U4" s="39"/>
      <c r="V4" s="38"/>
      <c r="AE4" s="69" t="s">
        <v>710</v>
      </c>
      <c r="AF4" s="69"/>
      <c r="AG4" s="69"/>
      <c r="AH4" s="66"/>
    </row>
    <row r="5" spans="1:35" s="26" customFormat="1" ht="20.25">
      <c r="A5" s="63" t="s">
        <v>709</v>
      </c>
      <c r="B5" s="64"/>
      <c r="C5" s="39"/>
      <c r="D5" s="39"/>
      <c r="E5" s="39"/>
      <c r="F5" s="39"/>
      <c r="G5" s="39"/>
      <c r="H5" s="39"/>
      <c r="I5" s="39"/>
      <c r="J5" s="27"/>
      <c r="K5" s="39"/>
      <c r="L5" s="39"/>
      <c r="M5" s="39"/>
      <c r="N5" s="39"/>
      <c r="O5" s="27"/>
      <c r="P5" s="39"/>
      <c r="Q5" s="39"/>
      <c r="R5" s="39"/>
      <c r="S5" s="39"/>
      <c r="T5" s="27"/>
      <c r="U5" s="39"/>
      <c r="V5" s="39"/>
      <c r="AE5" s="70" t="s">
        <v>708</v>
      </c>
      <c r="AF5" s="71"/>
      <c r="AG5" s="71"/>
      <c r="AH5" s="66"/>
    </row>
    <row r="6" spans="1:35" s="26" customFormat="1" ht="20.25">
      <c r="A6" s="63" t="s">
        <v>707</v>
      </c>
      <c r="B6" s="64"/>
      <c r="C6" s="39"/>
      <c r="D6" s="39"/>
      <c r="E6" s="39"/>
      <c r="F6" s="39"/>
      <c r="G6" s="38"/>
      <c r="H6" s="38"/>
      <c r="I6" s="38"/>
      <c r="J6" s="27"/>
      <c r="K6" s="39"/>
      <c r="L6" s="38"/>
      <c r="M6" s="38"/>
      <c r="N6" s="38"/>
      <c r="O6" s="27"/>
      <c r="P6" s="39"/>
      <c r="Q6" s="38"/>
      <c r="R6" s="38"/>
      <c r="S6" s="38"/>
      <c r="T6" s="27"/>
      <c r="U6" s="39"/>
      <c r="V6" s="38"/>
      <c r="AE6" s="70"/>
      <c r="AF6" s="69"/>
      <c r="AG6" s="69"/>
      <c r="AH6" s="66"/>
    </row>
    <row r="7" spans="1:35" s="26" customFormat="1" ht="20.25">
      <c r="A7" s="63" t="s">
        <v>725</v>
      </c>
      <c r="B7" s="64"/>
      <c r="C7" s="38"/>
      <c r="D7" s="38"/>
      <c r="E7" s="38"/>
      <c r="F7" s="38"/>
      <c r="G7" s="38"/>
      <c r="H7" s="38"/>
      <c r="I7" s="38"/>
      <c r="J7" s="27"/>
      <c r="K7" s="38"/>
      <c r="L7" s="38"/>
      <c r="M7" s="38"/>
      <c r="N7" s="38"/>
      <c r="O7" s="27"/>
      <c r="P7" s="38"/>
      <c r="Q7" s="38"/>
      <c r="R7" s="38"/>
      <c r="S7" s="38"/>
      <c r="T7" s="27"/>
      <c r="U7" s="38"/>
      <c r="V7" s="38"/>
      <c r="AE7" s="70" t="s">
        <v>726</v>
      </c>
      <c r="AF7" s="71"/>
      <c r="AG7" s="71"/>
      <c r="AH7" s="66"/>
    </row>
    <row r="8" spans="1:35" s="26" customFormat="1" ht="20.25">
      <c r="A8" s="63" t="s">
        <v>706</v>
      </c>
      <c r="B8" s="64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AE8" s="70" t="s">
        <v>705</v>
      </c>
      <c r="AF8" s="71"/>
      <c r="AG8" s="71"/>
      <c r="AH8" s="66"/>
    </row>
    <row r="9" spans="1:35" s="26" customFormat="1" ht="20.25">
      <c r="A9" s="37"/>
      <c r="B9" s="36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72"/>
      <c r="AF9" s="72"/>
      <c r="AG9" s="72"/>
      <c r="AH9" s="72"/>
    </row>
    <row r="10" spans="1:35" s="26" customFormat="1" ht="30.75" customHeight="1">
      <c r="A10" s="114" t="s">
        <v>728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</row>
    <row r="11" spans="1:35" s="26" customFormat="1" ht="40.5" customHeight="1" thickBot="1"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</row>
    <row r="12" spans="1:35" s="35" customFormat="1" ht="27.75" customHeight="1">
      <c r="A12" s="115" t="s">
        <v>704</v>
      </c>
      <c r="B12" s="117" t="s">
        <v>703</v>
      </c>
      <c r="C12" s="119" t="s">
        <v>1</v>
      </c>
      <c r="D12" s="120" t="s">
        <v>702</v>
      </c>
      <c r="E12" s="120" t="s">
        <v>701</v>
      </c>
      <c r="F12" s="122" t="s">
        <v>700</v>
      </c>
      <c r="G12" s="122"/>
      <c r="H12" s="122"/>
      <c r="I12" s="122"/>
      <c r="J12" s="122"/>
      <c r="K12" s="122" t="s">
        <v>699</v>
      </c>
      <c r="L12" s="122"/>
      <c r="M12" s="122"/>
      <c r="N12" s="122"/>
      <c r="O12" s="122"/>
      <c r="P12" s="122" t="s">
        <v>698</v>
      </c>
      <c r="Q12" s="122"/>
      <c r="R12" s="122"/>
      <c r="S12" s="122"/>
      <c r="T12" s="122"/>
      <c r="U12" s="122" t="s">
        <v>697</v>
      </c>
      <c r="V12" s="122"/>
      <c r="W12" s="122"/>
      <c r="X12" s="122"/>
      <c r="Y12" s="122"/>
      <c r="Z12" s="122" t="s">
        <v>696</v>
      </c>
      <c r="AA12" s="122"/>
      <c r="AB12" s="122"/>
      <c r="AC12" s="122"/>
      <c r="AD12" s="122"/>
      <c r="AE12" s="122" t="s">
        <v>715</v>
      </c>
      <c r="AF12" s="122"/>
      <c r="AG12" s="122"/>
      <c r="AH12" s="122"/>
      <c r="AI12" s="123"/>
    </row>
    <row r="13" spans="1:35" s="35" customFormat="1" ht="21.75" customHeight="1">
      <c r="A13" s="116"/>
      <c r="B13" s="118"/>
      <c r="C13" s="113"/>
      <c r="D13" s="121"/>
      <c r="E13" s="121"/>
      <c r="F13" s="113" t="s">
        <v>695</v>
      </c>
      <c r="G13" s="108" t="s">
        <v>694</v>
      </c>
      <c r="H13" s="108"/>
      <c r="I13" s="108" t="s">
        <v>693</v>
      </c>
      <c r="J13" s="108"/>
      <c r="K13" s="113" t="s">
        <v>695</v>
      </c>
      <c r="L13" s="108" t="s">
        <v>694</v>
      </c>
      <c r="M13" s="108"/>
      <c r="N13" s="108" t="s">
        <v>693</v>
      </c>
      <c r="O13" s="108"/>
      <c r="P13" s="113" t="s">
        <v>695</v>
      </c>
      <c r="Q13" s="108" t="s">
        <v>694</v>
      </c>
      <c r="R13" s="108"/>
      <c r="S13" s="108" t="s">
        <v>693</v>
      </c>
      <c r="T13" s="108"/>
      <c r="U13" s="113" t="s">
        <v>695</v>
      </c>
      <c r="V13" s="108" t="s">
        <v>694</v>
      </c>
      <c r="W13" s="108"/>
      <c r="X13" s="108" t="s">
        <v>693</v>
      </c>
      <c r="Y13" s="108"/>
      <c r="Z13" s="113" t="s">
        <v>695</v>
      </c>
      <c r="AA13" s="108" t="s">
        <v>694</v>
      </c>
      <c r="AB13" s="108"/>
      <c r="AC13" s="108" t="s">
        <v>693</v>
      </c>
      <c r="AD13" s="108"/>
      <c r="AE13" s="113" t="s">
        <v>695</v>
      </c>
      <c r="AF13" s="108" t="s">
        <v>694</v>
      </c>
      <c r="AG13" s="108"/>
      <c r="AH13" s="108" t="s">
        <v>693</v>
      </c>
      <c r="AI13" s="109"/>
    </row>
    <row r="14" spans="1:35" s="35" customFormat="1" ht="111" customHeight="1">
      <c r="A14" s="116"/>
      <c r="B14" s="118"/>
      <c r="C14" s="113"/>
      <c r="D14" s="121"/>
      <c r="E14" s="121"/>
      <c r="F14" s="113"/>
      <c r="G14" s="85" t="s">
        <v>692</v>
      </c>
      <c r="H14" s="86" t="s">
        <v>690</v>
      </c>
      <c r="I14" s="58" t="s">
        <v>691</v>
      </c>
      <c r="J14" s="86" t="s">
        <v>690</v>
      </c>
      <c r="K14" s="113"/>
      <c r="L14" s="85" t="s">
        <v>692</v>
      </c>
      <c r="M14" s="86" t="s">
        <v>690</v>
      </c>
      <c r="N14" s="58" t="s">
        <v>691</v>
      </c>
      <c r="O14" s="86" t="s">
        <v>690</v>
      </c>
      <c r="P14" s="113"/>
      <c r="Q14" s="85" t="s">
        <v>692</v>
      </c>
      <c r="R14" s="86" t="s">
        <v>690</v>
      </c>
      <c r="S14" s="58" t="s">
        <v>691</v>
      </c>
      <c r="T14" s="86" t="s">
        <v>690</v>
      </c>
      <c r="U14" s="113"/>
      <c r="V14" s="85" t="s">
        <v>692</v>
      </c>
      <c r="W14" s="86" t="s">
        <v>690</v>
      </c>
      <c r="X14" s="58" t="s">
        <v>691</v>
      </c>
      <c r="Y14" s="86" t="s">
        <v>690</v>
      </c>
      <c r="Z14" s="113"/>
      <c r="AA14" s="85" t="s">
        <v>692</v>
      </c>
      <c r="AB14" s="86" t="s">
        <v>690</v>
      </c>
      <c r="AC14" s="58" t="s">
        <v>691</v>
      </c>
      <c r="AD14" s="86" t="s">
        <v>690</v>
      </c>
      <c r="AE14" s="113"/>
      <c r="AF14" s="85" t="s">
        <v>692</v>
      </c>
      <c r="AG14" s="86" t="s">
        <v>690</v>
      </c>
      <c r="AH14" s="58" t="s">
        <v>691</v>
      </c>
      <c r="AI14" s="59" t="s">
        <v>690</v>
      </c>
    </row>
    <row r="15" spans="1:35" s="31" customFormat="1" ht="20.25">
      <c r="A15" s="43" t="s">
        <v>689</v>
      </c>
      <c r="B15" s="32" t="s">
        <v>688</v>
      </c>
      <c r="C15" s="33" t="s">
        <v>687</v>
      </c>
      <c r="D15" s="34" t="s">
        <v>686</v>
      </c>
      <c r="E15" s="34"/>
      <c r="F15" s="33" t="s">
        <v>685</v>
      </c>
      <c r="G15" s="33" t="s">
        <v>684</v>
      </c>
      <c r="H15" s="32" t="s">
        <v>683</v>
      </c>
      <c r="I15" s="32" t="s">
        <v>682</v>
      </c>
      <c r="J15" s="32" t="s">
        <v>681</v>
      </c>
      <c r="K15" s="33" t="s">
        <v>680</v>
      </c>
      <c r="L15" s="33" t="s">
        <v>679</v>
      </c>
      <c r="M15" s="32" t="s">
        <v>678</v>
      </c>
      <c r="N15" s="32" t="s">
        <v>677</v>
      </c>
      <c r="O15" s="32" t="s">
        <v>676</v>
      </c>
      <c r="P15" s="33" t="s">
        <v>675</v>
      </c>
      <c r="Q15" s="33" t="s">
        <v>674</v>
      </c>
      <c r="R15" s="32" t="s">
        <v>673</v>
      </c>
      <c r="S15" s="32" t="s">
        <v>672</v>
      </c>
      <c r="T15" s="32" t="s">
        <v>671</v>
      </c>
      <c r="U15" s="33" t="s">
        <v>670</v>
      </c>
      <c r="V15" s="33" t="s">
        <v>669</v>
      </c>
      <c r="W15" s="32" t="s">
        <v>668</v>
      </c>
      <c r="X15" s="32" t="s">
        <v>667</v>
      </c>
      <c r="Y15" s="32" t="s">
        <v>666</v>
      </c>
      <c r="Z15" s="33" t="s">
        <v>665</v>
      </c>
      <c r="AA15" s="33" t="s">
        <v>664</v>
      </c>
      <c r="AB15" s="32" t="s">
        <v>663</v>
      </c>
      <c r="AC15" s="32" t="s">
        <v>662</v>
      </c>
      <c r="AD15" s="32" t="s">
        <v>661</v>
      </c>
      <c r="AE15" s="32" t="s">
        <v>720</v>
      </c>
      <c r="AF15" s="32" t="s">
        <v>721</v>
      </c>
      <c r="AG15" s="32" t="s">
        <v>722</v>
      </c>
      <c r="AH15" s="32" t="s">
        <v>723</v>
      </c>
      <c r="AI15" s="32" t="s">
        <v>724</v>
      </c>
    </row>
    <row r="16" spans="1:35" s="26" customFormat="1" ht="57" customHeight="1">
      <c r="A16" s="44">
        <v>1</v>
      </c>
      <c r="B16" s="75" t="s">
        <v>335</v>
      </c>
      <c r="C16" s="42" t="str">
        <f>IF($B16&lt;&gt;"",VLOOKUP($B16,Работы!$A$7:$D$382,2),"")</f>
        <v>10 кв.м</v>
      </c>
      <c r="D16" s="84">
        <f>IF($B16&lt;&gt;"",VLOOKUP($B16,Работы!$A$7:$D$382,4),"")</f>
        <v>2.52</v>
      </c>
      <c r="E16" s="42" t="str">
        <f>IF($B16&lt;&gt;"",VLOOKUP($B16,Работы!$A$7:$D$382,3),"")</f>
        <v>№ 7,14</v>
      </c>
      <c r="F16" s="73"/>
      <c r="G16" s="87">
        <f>IF(B16&lt;&gt;"",H16*D16/VALUE(LEFT(C16,FIND(" ",C16)-1)),"")</f>
        <v>5.7960000000000003</v>
      </c>
      <c r="H16" s="88">
        <v>23</v>
      </c>
      <c r="I16" s="87">
        <f>IF(B16&lt;&gt;"",J16*D16/VALUE(LEFT(C16,FIND(" ",C16)-1)),"")</f>
        <v>0</v>
      </c>
      <c r="J16" s="88"/>
      <c r="K16" s="73"/>
      <c r="L16" s="87">
        <f>IF(B16&lt;&gt;"",M16*D16/VALUE(LEFT(C16,FIND(" ",C16)-1)),"")</f>
        <v>0</v>
      </c>
      <c r="M16" s="88"/>
      <c r="N16" s="87">
        <f>IF(B16&lt;&gt;"",O16*D16/VALUE(LEFT(C16,FIND(" ",C16)-1)),"")</f>
        <v>0</v>
      </c>
      <c r="O16" s="88"/>
      <c r="P16" s="73"/>
      <c r="Q16" s="87">
        <f>IF(B16&lt;&gt;"",R16*D16/VALUE(LEFT(C16,FIND(" ",C16)-1)),"")</f>
        <v>0</v>
      </c>
      <c r="R16" s="88"/>
      <c r="S16" s="87">
        <f>IF(B16&lt;&gt;"",T16*D16/VALUE(LEFT(C16,FIND(" ",C16)-1)),"")</f>
        <v>0</v>
      </c>
      <c r="T16" s="88"/>
      <c r="U16" s="73"/>
      <c r="V16" s="87">
        <f>IF(B16&lt;&gt;"",W16*D16/VALUE(LEFT(C16,FIND(" ",C16)-1)),"")</f>
        <v>0</v>
      </c>
      <c r="W16" s="88"/>
      <c r="X16" s="87">
        <f>IF(B16&lt;&gt;"",Y16*D16/VALUE(LEFT(C16,FIND(" ",C16)-1)),"")</f>
        <v>0</v>
      </c>
      <c r="Y16" s="88"/>
      <c r="Z16" s="73" t="s">
        <v>729</v>
      </c>
      <c r="AA16" s="87">
        <f>IF(B16&lt;&gt;"",AB16*D16/VALUE(LEFT(C16,FIND(" ",C16)-1)),"")</f>
        <v>1.1339999999999999</v>
      </c>
      <c r="AB16" s="88">
        <v>4.5</v>
      </c>
      <c r="AC16" s="87">
        <f>IF(B16&lt;&gt;"",AD16*D16/VALUE(LEFT(C16,FIND(" ",C16)-1)),"")</f>
        <v>0</v>
      </c>
      <c r="AD16" s="88"/>
      <c r="AE16" s="73"/>
      <c r="AF16" s="94">
        <f>IF(B16&lt;&gt;"",(G16+L16+Q16+V16+AA16),"")</f>
        <v>6.93</v>
      </c>
      <c r="AG16" s="94">
        <f>IF(C16&lt;&gt;"",(H16+M16+R16+W16+AB16),"")</f>
        <v>27.5</v>
      </c>
      <c r="AH16" s="94">
        <f t="shared" ref="AH16:AI32" si="0">IF(D16&lt;&gt;"",(I16+N16+S16+X16+AC16),"")</f>
        <v>0</v>
      </c>
      <c r="AI16" s="95">
        <f t="shared" si="0"/>
        <v>0</v>
      </c>
    </row>
    <row r="17" spans="1:35" s="26" customFormat="1" ht="57" customHeight="1">
      <c r="A17" s="44">
        <v>2</v>
      </c>
      <c r="B17" s="75" t="s">
        <v>571</v>
      </c>
      <c r="C17" s="42" t="str">
        <f>IF($B17&lt;&gt;"",VLOOKUP($B17,Работы!$A$7:$D$382,2),"")</f>
        <v>10 пог.м.тротуара</v>
      </c>
      <c r="D17" s="84">
        <f>IF($B17&lt;&gt;"",VLOOKUP($B17,Работы!$A$7:$D$382,4),"")</f>
        <v>8.68</v>
      </c>
      <c r="E17" s="42" t="str">
        <f>IF($B17&lt;&gt;"",VLOOKUP($B17,Работы!$A$7:$D$382,3),"")</f>
        <v>№ 10,7</v>
      </c>
      <c r="F17" s="73"/>
      <c r="G17" s="87">
        <f t="shared" ref="G17:G30" si="1">IF(B17&lt;&gt;"",H17*D17/VALUE(LEFT(C17,FIND(" ",C17)-1)),"")</f>
        <v>8.68</v>
      </c>
      <c r="H17" s="88">
        <v>10</v>
      </c>
      <c r="I17" s="87">
        <f t="shared" ref="I17:I30" si="2">IF(B17&lt;&gt;"",J17*D17/VALUE(LEFT(C17,FIND(" ",C17)-1)),"")</f>
        <v>0</v>
      </c>
      <c r="J17" s="88"/>
      <c r="K17" s="73"/>
      <c r="L17" s="87">
        <f t="shared" ref="L17:L30" si="3">IF(B17&lt;&gt;"",M17*D17/VALUE(LEFT(C17,FIND(" ",C17)-1)),"")</f>
        <v>0</v>
      </c>
      <c r="M17" s="88"/>
      <c r="N17" s="87">
        <f t="shared" ref="N17:N30" si="4">IF(B17&lt;&gt;"",O17*D17/VALUE(LEFT(C17,FIND(" ",C17)-1)),"")</f>
        <v>0</v>
      </c>
      <c r="O17" s="88"/>
      <c r="P17" s="73"/>
      <c r="Q17" s="87">
        <f t="shared" ref="Q17:Q30" si="5">IF(B17&lt;&gt;"",R17*D17/VALUE(LEFT(C17,FIND(" ",C17)-1)),"")</f>
        <v>0</v>
      </c>
      <c r="R17" s="88"/>
      <c r="S17" s="87">
        <f t="shared" ref="S17:S30" si="6">IF(B17&lt;&gt;"",T17*D17/VALUE(LEFT(C17,FIND(" ",C17)-1)),"")</f>
        <v>0</v>
      </c>
      <c r="T17" s="88"/>
      <c r="U17" s="73"/>
      <c r="V17" s="87">
        <f t="shared" ref="V17:V30" si="7">IF(B17&lt;&gt;"",W17*D17/VALUE(LEFT(C17,FIND(" ",C17)-1)),"")</f>
        <v>0</v>
      </c>
      <c r="W17" s="88"/>
      <c r="X17" s="87">
        <f t="shared" ref="X17:X30" si="8">IF(B17&lt;&gt;"",Y17*D17/VALUE(LEFT(C17,FIND(" ",C17)-1)),"")</f>
        <v>0</v>
      </c>
      <c r="Y17" s="88"/>
      <c r="Z17" s="73" t="s">
        <v>729</v>
      </c>
      <c r="AA17" s="87">
        <f t="shared" ref="AA17:AA30" si="9">IF(B17&lt;&gt;"",AB17*D17/VALUE(LEFT(C17,FIND(" ",C17)-1)),"")</f>
        <v>1.736</v>
      </c>
      <c r="AB17" s="88">
        <v>2</v>
      </c>
      <c r="AC17" s="87">
        <f t="shared" ref="AC17:AC30" si="10">IF(B17&lt;&gt;"",AD17*D17/VALUE(LEFT(C17,FIND(" ",C17)-1)),"")</f>
        <v>0</v>
      </c>
      <c r="AD17" s="88"/>
      <c r="AE17" s="73"/>
      <c r="AF17" s="94">
        <f t="shared" ref="AF17:AG32" si="11">IF(B17&lt;&gt;"",(G17+L17+Q17+V17+AA17),"")</f>
        <v>10.416</v>
      </c>
      <c r="AG17" s="94">
        <f t="shared" si="11"/>
        <v>12</v>
      </c>
      <c r="AH17" s="94">
        <f t="shared" si="0"/>
        <v>0</v>
      </c>
      <c r="AI17" s="95">
        <f t="shared" si="0"/>
        <v>0</v>
      </c>
    </row>
    <row r="18" spans="1:35" s="26" customFormat="1" ht="57" customHeight="1">
      <c r="A18" s="44">
        <v>3</v>
      </c>
      <c r="B18" s="75"/>
      <c r="C18" s="42" t="str">
        <f>IF($B18&lt;&gt;"",VLOOKUP($B18,Работы!$A$7:$D$382,2),"")</f>
        <v/>
      </c>
      <c r="D18" s="84" t="str">
        <f>IF($B18&lt;&gt;"",VLOOKUP($B18,Работы!$A$7:$D$382,4),"")</f>
        <v/>
      </c>
      <c r="E18" s="42" t="str">
        <f>IF($B18&lt;&gt;"",VLOOKUP($B18,Работы!$A$7:$D$382,3),"")</f>
        <v/>
      </c>
      <c r="F18" s="73"/>
      <c r="G18" s="87" t="str">
        <f t="shared" si="1"/>
        <v/>
      </c>
      <c r="H18" s="88"/>
      <c r="I18" s="87" t="str">
        <f t="shared" si="2"/>
        <v/>
      </c>
      <c r="J18" s="88"/>
      <c r="K18" s="73"/>
      <c r="L18" s="87" t="str">
        <f t="shared" si="3"/>
        <v/>
      </c>
      <c r="M18" s="88"/>
      <c r="N18" s="87" t="str">
        <f t="shared" si="4"/>
        <v/>
      </c>
      <c r="O18" s="88"/>
      <c r="P18" s="73"/>
      <c r="Q18" s="87" t="str">
        <f t="shared" si="5"/>
        <v/>
      </c>
      <c r="R18" s="88"/>
      <c r="S18" s="87" t="str">
        <f t="shared" si="6"/>
        <v/>
      </c>
      <c r="T18" s="88"/>
      <c r="U18" s="73"/>
      <c r="V18" s="87" t="str">
        <f t="shared" si="7"/>
        <v/>
      </c>
      <c r="W18" s="88"/>
      <c r="X18" s="87" t="str">
        <f t="shared" si="8"/>
        <v/>
      </c>
      <c r="Y18" s="88"/>
      <c r="Z18" s="73"/>
      <c r="AA18" s="87" t="str">
        <f t="shared" si="9"/>
        <v/>
      </c>
      <c r="AB18" s="88"/>
      <c r="AC18" s="87" t="str">
        <f t="shared" si="10"/>
        <v/>
      </c>
      <c r="AD18" s="88"/>
      <c r="AE18" s="73"/>
      <c r="AF18" s="94" t="str">
        <f t="shared" si="11"/>
        <v/>
      </c>
      <c r="AG18" s="94" t="str">
        <f t="shared" si="11"/>
        <v/>
      </c>
      <c r="AH18" s="94" t="str">
        <f t="shared" si="0"/>
        <v/>
      </c>
      <c r="AI18" s="95" t="str">
        <f t="shared" si="0"/>
        <v/>
      </c>
    </row>
    <row r="19" spans="1:35" s="26" customFormat="1" ht="57" customHeight="1">
      <c r="A19" s="44">
        <v>4</v>
      </c>
      <c r="B19" s="75"/>
      <c r="C19" s="42" t="str">
        <f>IF($B19&lt;&gt;"",VLOOKUP($B19,Работы!$A$7:$D$382,2),"")</f>
        <v/>
      </c>
      <c r="D19" s="84" t="str">
        <f>IF($B19&lt;&gt;"",VLOOKUP($B19,Работы!$A$7:$D$382,4),"")</f>
        <v/>
      </c>
      <c r="E19" s="42" t="str">
        <f>IF($B19&lt;&gt;"",VLOOKUP($B19,Работы!$A$7:$D$382,3),"")</f>
        <v/>
      </c>
      <c r="F19" s="73"/>
      <c r="G19" s="87" t="str">
        <f t="shared" si="1"/>
        <v/>
      </c>
      <c r="H19" s="88"/>
      <c r="I19" s="87" t="str">
        <f t="shared" si="2"/>
        <v/>
      </c>
      <c r="J19" s="88"/>
      <c r="K19" s="73"/>
      <c r="L19" s="87" t="str">
        <f t="shared" si="3"/>
        <v/>
      </c>
      <c r="M19" s="88"/>
      <c r="N19" s="87" t="str">
        <f t="shared" si="4"/>
        <v/>
      </c>
      <c r="O19" s="88"/>
      <c r="P19" s="73"/>
      <c r="Q19" s="87" t="str">
        <f t="shared" si="5"/>
        <v/>
      </c>
      <c r="R19" s="88"/>
      <c r="S19" s="87" t="str">
        <f t="shared" si="6"/>
        <v/>
      </c>
      <c r="T19" s="88"/>
      <c r="U19" s="73"/>
      <c r="V19" s="87" t="str">
        <f t="shared" si="7"/>
        <v/>
      </c>
      <c r="W19" s="88"/>
      <c r="X19" s="87" t="str">
        <f t="shared" si="8"/>
        <v/>
      </c>
      <c r="Y19" s="88"/>
      <c r="Z19" s="73"/>
      <c r="AA19" s="87" t="str">
        <f t="shared" si="9"/>
        <v/>
      </c>
      <c r="AB19" s="88"/>
      <c r="AC19" s="87" t="str">
        <f t="shared" si="10"/>
        <v/>
      </c>
      <c r="AD19" s="88"/>
      <c r="AE19" s="73"/>
      <c r="AF19" s="94" t="str">
        <f t="shared" si="11"/>
        <v/>
      </c>
      <c r="AG19" s="94" t="str">
        <f t="shared" si="11"/>
        <v/>
      </c>
      <c r="AH19" s="94" t="str">
        <f t="shared" si="0"/>
        <v/>
      </c>
      <c r="AI19" s="95" t="str">
        <f t="shared" si="0"/>
        <v/>
      </c>
    </row>
    <row r="20" spans="1:35" s="26" customFormat="1" ht="57" customHeight="1">
      <c r="A20" s="44">
        <v>5</v>
      </c>
      <c r="B20" s="75"/>
      <c r="C20" s="42" t="str">
        <f>IF($B20&lt;&gt;"",VLOOKUP($B20,Работы!$A$7:$D$382,2),"")</f>
        <v/>
      </c>
      <c r="D20" s="84" t="str">
        <f>IF($B20&lt;&gt;"",VLOOKUP($B20,Работы!$A$7:$D$382,4),"")</f>
        <v/>
      </c>
      <c r="E20" s="42" t="str">
        <f>IF($B20&lt;&gt;"",VLOOKUP($B20,Работы!$A$7:$D$382,3),"")</f>
        <v/>
      </c>
      <c r="F20" s="73"/>
      <c r="G20" s="87" t="str">
        <f t="shared" si="1"/>
        <v/>
      </c>
      <c r="H20" s="88"/>
      <c r="I20" s="87" t="str">
        <f t="shared" si="2"/>
        <v/>
      </c>
      <c r="J20" s="88"/>
      <c r="K20" s="73"/>
      <c r="L20" s="87" t="str">
        <f t="shared" si="3"/>
        <v/>
      </c>
      <c r="M20" s="88"/>
      <c r="N20" s="87" t="str">
        <f t="shared" si="4"/>
        <v/>
      </c>
      <c r="O20" s="88"/>
      <c r="P20" s="73"/>
      <c r="Q20" s="87" t="str">
        <f t="shared" si="5"/>
        <v/>
      </c>
      <c r="R20" s="88"/>
      <c r="S20" s="87" t="str">
        <f t="shared" si="6"/>
        <v/>
      </c>
      <c r="T20" s="88"/>
      <c r="U20" s="73"/>
      <c r="V20" s="87" t="str">
        <f t="shared" si="7"/>
        <v/>
      </c>
      <c r="W20" s="88"/>
      <c r="X20" s="87" t="str">
        <f t="shared" si="8"/>
        <v/>
      </c>
      <c r="Y20" s="88"/>
      <c r="Z20" s="73"/>
      <c r="AA20" s="87" t="str">
        <f t="shared" si="9"/>
        <v/>
      </c>
      <c r="AB20" s="88"/>
      <c r="AC20" s="87" t="str">
        <f t="shared" si="10"/>
        <v/>
      </c>
      <c r="AD20" s="88"/>
      <c r="AE20" s="73"/>
      <c r="AF20" s="94" t="str">
        <f t="shared" si="11"/>
        <v/>
      </c>
      <c r="AG20" s="94" t="str">
        <f t="shared" si="11"/>
        <v/>
      </c>
      <c r="AH20" s="94" t="str">
        <f t="shared" si="0"/>
        <v/>
      </c>
      <c r="AI20" s="95" t="str">
        <f t="shared" si="0"/>
        <v/>
      </c>
    </row>
    <row r="21" spans="1:35" s="26" customFormat="1" ht="57" customHeight="1">
      <c r="A21" s="44">
        <v>6</v>
      </c>
      <c r="B21" s="75"/>
      <c r="C21" s="42" t="str">
        <f>IF($B21&lt;&gt;"",VLOOKUP($B21,Работы!$A$7:$D$382,2),"")</f>
        <v/>
      </c>
      <c r="D21" s="84" t="str">
        <f>IF($B21&lt;&gt;"",VLOOKUP($B21,Работы!$A$7:$D$382,4),"")</f>
        <v/>
      </c>
      <c r="E21" s="42" t="str">
        <f>IF($B21&lt;&gt;"",VLOOKUP($B21,Работы!$A$7:$D$382,3),"")</f>
        <v/>
      </c>
      <c r="F21" s="73"/>
      <c r="G21" s="87" t="str">
        <f t="shared" si="1"/>
        <v/>
      </c>
      <c r="H21" s="88"/>
      <c r="I21" s="87" t="str">
        <f t="shared" si="2"/>
        <v/>
      </c>
      <c r="J21" s="88"/>
      <c r="K21" s="73"/>
      <c r="L21" s="87" t="str">
        <f t="shared" si="3"/>
        <v/>
      </c>
      <c r="M21" s="88"/>
      <c r="N21" s="87" t="str">
        <f t="shared" si="4"/>
        <v/>
      </c>
      <c r="O21" s="88"/>
      <c r="P21" s="73"/>
      <c r="Q21" s="87" t="str">
        <f t="shared" si="5"/>
        <v/>
      </c>
      <c r="R21" s="88"/>
      <c r="S21" s="87" t="str">
        <f t="shared" si="6"/>
        <v/>
      </c>
      <c r="T21" s="88"/>
      <c r="U21" s="73"/>
      <c r="V21" s="87" t="str">
        <f t="shared" si="7"/>
        <v/>
      </c>
      <c r="W21" s="88"/>
      <c r="X21" s="87" t="str">
        <f t="shared" si="8"/>
        <v/>
      </c>
      <c r="Y21" s="88"/>
      <c r="Z21" s="73"/>
      <c r="AA21" s="87" t="str">
        <f t="shared" si="9"/>
        <v/>
      </c>
      <c r="AB21" s="88"/>
      <c r="AC21" s="87" t="str">
        <f t="shared" si="10"/>
        <v/>
      </c>
      <c r="AD21" s="88"/>
      <c r="AE21" s="73"/>
      <c r="AF21" s="94" t="str">
        <f t="shared" si="11"/>
        <v/>
      </c>
      <c r="AG21" s="94" t="str">
        <f t="shared" si="11"/>
        <v/>
      </c>
      <c r="AH21" s="94" t="str">
        <f t="shared" si="0"/>
        <v/>
      </c>
      <c r="AI21" s="95" t="str">
        <f t="shared" si="0"/>
        <v/>
      </c>
    </row>
    <row r="22" spans="1:35" s="26" customFormat="1" ht="57" customHeight="1">
      <c r="A22" s="44">
        <v>7</v>
      </c>
      <c r="B22" s="75"/>
      <c r="C22" s="42" t="str">
        <f>IF($B22&lt;&gt;"",VLOOKUP($B22,Работы!$A$7:$D$382,2),"")</f>
        <v/>
      </c>
      <c r="D22" s="84" t="str">
        <f>IF($B22&lt;&gt;"",VLOOKUP($B22,Работы!$A$7:$D$382,4),"")</f>
        <v/>
      </c>
      <c r="E22" s="42" t="str">
        <f>IF($B22&lt;&gt;"",VLOOKUP($B22,Работы!$A$7:$D$382,3),"")</f>
        <v/>
      </c>
      <c r="F22" s="73"/>
      <c r="G22" s="87" t="str">
        <f t="shared" si="1"/>
        <v/>
      </c>
      <c r="H22" s="88"/>
      <c r="I22" s="87" t="str">
        <f t="shared" si="2"/>
        <v/>
      </c>
      <c r="J22" s="88"/>
      <c r="K22" s="73"/>
      <c r="L22" s="87" t="str">
        <f t="shared" si="3"/>
        <v/>
      </c>
      <c r="M22" s="88"/>
      <c r="N22" s="87" t="str">
        <f t="shared" si="4"/>
        <v/>
      </c>
      <c r="O22" s="88"/>
      <c r="P22" s="73"/>
      <c r="Q22" s="87" t="str">
        <f t="shared" si="5"/>
        <v/>
      </c>
      <c r="R22" s="88"/>
      <c r="S22" s="87" t="str">
        <f t="shared" si="6"/>
        <v/>
      </c>
      <c r="T22" s="88"/>
      <c r="U22" s="73"/>
      <c r="V22" s="87" t="str">
        <f t="shared" si="7"/>
        <v/>
      </c>
      <c r="W22" s="88"/>
      <c r="X22" s="87" t="str">
        <f t="shared" si="8"/>
        <v/>
      </c>
      <c r="Y22" s="88"/>
      <c r="Z22" s="73"/>
      <c r="AA22" s="87" t="str">
        <f t="shared" si="9"/>
        <v/>
      </c>
      <c r="AB22" s="88"/>
      <c r="AC22" s="87" t="str">
        <f t="shared" si="10"/>
        <v/>
      </c>
      <c r="AD22" s="88"/>
      <c r="AE22" s="73"/>
      <c r="AF22" s="94" t="str">
        <f t="shared" si="11"/>
        <v/>
      </c>
      <c r="AG22" s="94" t="str">
        <f t="shared" si="11"/>
        <v/>
      </c>
      <c r="AH22" s="94" t="str">
        <f t="shared" si="0"/>
        <v/>
      </c>
      <c r="AI22" s="95" t="str">
        <f t="shared" si="0"/>
        <v/>
      </c>
    </row>
    <row r="23" spans="1:35" s="26" customFormat="1" ht="57" customHeight="1">
      <c r="A23" s="44">
        <v>8</v>
      </c>
      <c r="B23" s="75"/>
      <c r="C23" s="42" t="str">
        <f>IF($B23&lt;&gt;"",VLOOKUP($B23,Работы!$A$7:$D$382,2),"")</f>
        <v/>
      </c>
      <c r="D23" s="84" t="str">
        <f>IF($B23&lt;&gt;"",VLOOKUP($B23,Работы!$A$7:$D$382,4),"")</f>
        <v/>
      </c>
      <c r="E23" s="42" t="str">
        <f>IF($B23&lt;&gt;"",VLOOKUP($B23,Работы!$A$7:$D$382,3),"")</f>
        <v/>
      </c>
      <c r="F23" s="73"/>
      <c r="G23" s="87" t="str">
        <f t="shared" si="1"/>
        <v/>
      </c>
      <c r="H23" s="88"/>
      <c r="I23" s="87" t="str">
        <f t="shared" si="2"/>
        <v/>
      </c>
      <c r="J23" s="88"/>
      <c r="K23" s="73"/>
      <c r="L23" s="87" t="str">
        <f t="shared" si="3"/>
        <v/>
      </c>
      <c r="M23" s="88"/>
      <c r="N23" s="87" t="str">
        <f t="shared" si="4"/>
        <v/>
      </c>
      <c r="O23" s="88"/>
      <c r="P23" s="73"/>
      <c r="Q23" s="87" t="str">
        <f t="shared" si="5"/>
        <v/>
      </c>
      <c r="R23" s="88"/>
      <c r="S23" s="87" t="str">
        <f t="shared" si="6"/>
        <v/>
      </c>
      <c r="T23" s="88"/>
      <c r="U23" s="73"/>
      <c r="V23" s="87" t="str">
        <f t="shared" si="7"/>
        <v/>
      </c>
      <c r="W23" s="88"/>
      <c r="X23" s="87" t="str">
        <f t="shared" si="8"/>
        <v/>
      </c>
      <c r="Y23" s="88"/>
      <c r="Z23" s="73"/>
      <c r="AA23" s="87" t="str">
        <f t="shared" si="9"/>
        <v/>
      </c>
      <c r="AB23" s="88"/>
      <c r="AC23" s="87" t="str">
        <f t="shared" si="10"/>
        <v/>
      </c>
      <c r="AD23" s="88"/>
      <c r="AE23" s="73"/>
      <c r="AF23" s="94" t="str">
        <f t="shared" si="11"/>
        <v/>
      </c>
      <c r="AG23" s="94" t="str">
        <f t="shared" si="11"/>
        <v/>
      </c>
      <c r="AH23" s="94" t="str">
        <f t="shared" si="0"/>
        <v/>
      </c>
      <c r="AI23" s="95" t="str">
        <f t="shared" si="0"/>
        <v/>
      </c>
    </row>
    <row r="24" spans="1:35" s="26" customFormat="1" ht="57" customHeight="1">
      <c r="A24" s="44">
        <v>9</v>
      </c>
      <c r="B24" s="75"/>
      <c r="C24" s="42" t="str">
        <f>IF($B24&lt;&gt;"",VLOOKUP($B24,Работы!$A$7:$D$382,2),"")</f>
        <v/>
      </c>
      <c r="D24" s="84" t="str">
        <f>IF($B24&lt;&gt;"",VLOOKUP($B24,Работы!$A$7:$D$382,4),"")</f>
        <v/>
      </c>
      <c r="E24" s="42" t="str">
        <f>IF($B24&lt;&gt;"",VLOOKUP($B24,Работы!$A$7:$D$382,3),"")</f>
        <v/>
      </c>
      <c r="F24" s="73"/>
      <c r="G24" s="87" t="str">
        <f t="shared" si="1"/>
        <v/>
      </c>
      <c r="H24" s="88"/>
      <c r="I24" s="87" t="str">
        <f t="shared" si="2"/>
        <v/>
      </c>
      <c r="J24" s="88"/>
      <c r="K24" s="73"/>
      <c r="L24" s="87" t="str">
        <f t="shared" si="3"/>
        <v/>
      </c>
      <c r="M24" s="88"/>
      <c r="N24" s="87" t="str">
        <f t="shared" si="4"/>
        <v/>
      </c>
      <c r="O24" s="88"/>
      <c r="P24" s="73"/>
      <c r="Q24" s="87" t="str">
        <f t="shared" si="5"/>
        <v/>
      </c>
      <c r="R24" s="88"/>
      <c r="S24" s="87" t="str">
        <f t="shared" si="6"/>
        <v/>
      </c>
      <c r="T24" s="88"/>
      <c r="U24" s="73"/>
      <c r="V24" s="87" t="str">
        <f t="shared" si="7"/>
        <v/>
      </c>
      <c r="W24" s="88"/>
      <c r="X24" s="87" t="str">
        <f t="shared" si="8"/>
        <v/>
      </c>
      <c r="Y24" s="88"/>
      <c r="Z24" s="73"/>
      <c r="AA24" s="87" t="str">
        <f t="shared" si="9"/>
        <v/>
      </c>
      <c r="AB24" s="88"/>
      <c r="AC24" s="87" t="str">
        <f t="shared" si="10"/>
        <v/>
      </c>
      <c r="AD24" s="88"/>
      <c r="AE24" s="73"/>
      <c r="AF24" s="94" t="str">
        <f t="shared" si="11"/>
        <v/>
      </c>
      <c r="AG24" s="94" t="str">
        <f t="shared" si="11"/>
        <v/>
      </c>
      <c r="AH24" s="94" t="str">
        <f t="shared" si="0"/>
        <v/>
      </c>
      <c r="AI24" s="95" t="str">
        <f t="shared" si="0"/>
        <v/>
      </c>
    </row>
    <row r="25" spans="1:35" s="26" customFormat="1" ht="57" customHeight="1">
      <c r="A25" s="44">
        <v>10</v>
      </c>
      <c r="B25" s="75"/>
      <c r="C25" s="42" t="str">
        <f>IF($B25&lt;&gt;"",VLOOKUP($B25,Работы!$A$7:$D$382,2),"")</f>
        <v/>
      </c>
      <c r="D25" s="84" t="str">
        <f>IF($B25&lt;&gt;"",VLOOKUP($B25,Работы!$A$7:$D$382,4),"")</f>
        <v/>
      </c>
      <c r="E25" s="42" t="str">
        <f>IF($B25&lt;&gt;"",VLOOKUP($B25,Работы!$A$7:$D$382,3),"")</f>
        <v/>
      </c>
      <c r="F25" s="73"/>
      <c r="G25" s="87" t="str">
        <f t="shared" si="1"/>
        <v/>
      </c>
      <c r="H25" s="88"/>
      <c r="I25" s="87" t="str">
        <f t="shared" si="2"/>
        <v/>
      </c>
      <c r="J25" s="88"/>
      <c r="K25" s="73"/>
      <c r="L25" s="87" t="str">
        <f t="shared" si="3"/>
        <v/>
      </c>
      <c r="M25" s="88"/>
      <c r="N25" s="87" t="str">
        <f t="shared" si="4"/>
        <v/>
      </c>
      <c r="O25" s="88"/>
      <c r="P25" s="73"/>
      <c r="Q25" s="87" t="str">
        <f t="shared" si="5"/>
        <v/>
      </c>
      <c r="R25" s="88"/>
      <c r="S25" s="87" t="str">
        <f t="shared" si="6"/>
        <v/>
      </c>
      <c r="T25" s="88"/>
      <c r="U25" s="73"/>
      <c r="V25" s="87" t="str">
        <f t="shared" si="7"/>
        <v/>
      </c>
      <c r="W25" s="88"/>
      <c r="X25" s="87" t="str">
        <f t="shared" si="8"/>
        <v/>
      </c>
      <c r="Y25" s="88"/>
      <c r="Z25" s="73"/>
      <c r="AA25" s="87" t="str">
        <f t="shared" si="9"/>
        <v/>
      </c>
      <c r="AB25" s="88"/>
      <c r="AC25" s="87" t="str">
        <f t="shared" si="10"/>
        <v/>
      </c>
      <c r="AD25" s="88"/>
      <c r="AE25" s="73"/>
      <c r="AF25" s="94" t="str">
        <f t="shared" si="11"/>
        <v/>
      </c>
      <c r="AG25" s="94" t="str">
        <f t="shared" si="11"/>
        <v/>
      </c>
      <c r="AH25" s="94" t="str">
        <f t="shared" si="0"/>
        <v/>
      </c>
      <c r="AI25" s="95" t="str">
        <f t="shared" si="0"/>
        <v/>
      </c>
    </row>
    <row r="26" spans="1:35" s="26" customFormat="1" ht="57" customHeight="1">
      <c r="A26" s="44">
        <v>11</v>
      </c>
      <c r="B26" s="75"/>
      <c r="C26" s="42" t="str">
        <f>IF($B26&lt;&gt;"",VLOOKUP($B26,Работы!$A$7:$D$382,2),"")</f>
        <v/>
      </c>
      <c r="D26" s="84" t="str">
        <f>IF($B26&lt;&gt;"",VLOOKUP($B26,Работы!$A$7:$D$382,4),"")</f>
        <v/>
      </c>
      <c r="E26" s="42" t="str">
        <f>IF($B26&lt;&gt;"",VLOOKUP($B26,Работы!$A$7:$D$382,3),"")</f>
        <v/>
      </c>
      <c r="F26" s="73"/>
      <c r="G26" s="87" t="str">
        <f t="shared" si="1"/>
        <v/>
      </c>
      <c r="H26" s="88"/>
      <c r="I26" s="87" t="str">
        <f t="shared" si="2"/>
        <v/>
      </c>
      <c r="J26" s="88"/>
      <c r="K26" s="73"/>
      <c r="L26" s="87" t="str">
        <f t="shared" si="3"/>
        <v/>
      </c>
      <c r="M26" s="88"/>
      <c r="N26" s="87" t="str">
        <f t="shared" si="4"/>
        <v/>
      </c>
      <c r="O26" s="88"/>
      <c r="P26" s="73"/>
      <c r="Q26" s="87" t="str">
        <f t="shared" si="5"/>
        <v/>
      </c>
      <c r="R26" s="88"/>
      <c r="S26" s="87" t="str">
        <f t="shared" si="6"/>
        <v/>
      </c>
      <c r="T26" s="88"/>
      <c r="U26" s="73"/>
      <c r="V26" s="87" t="str">
        <f t="shared" si="7"/>
        <v/>
      </c>
      <c r="W26" s="88"/>
      <c r="X26" s="87" t="str">
        <f t="shared" si="8"/>
        <v/>
      </c>
      <c r="Y26" s="88"/>
      <c r="Z26" s="73"/>
      <c r="AA26" s="87" t="str">
        <f t="shared" si="9"/>
        <v/>
      </c>
      <c r="AB26" s="88"/>
      <c r="AC26" s="87" t="str">
        <f t="shared" si="10"/>
        <v/>
      </c>
      <c r="AD26" s="88"/>
      <c r="AE26" s="73"/>
      <c r="AF26" s="94" t="str">
        <f t="shared" si="11"/>
        <v/>
      </c>
      <c r="AG26" s="94" t="str">
        <f t="shared" si="11"/>
        <v/>
      </c>
      <c r="AH26" s="94" t="str">
        <f t="shared" si="0"/>
        <v/>
      </c>
      <c r="AI26" s="95" t="str">
        <f t="shared" si="0"/>
        <v/>
      </c>
    </row>
    <row r="27" spans="1:35" s="26" customFormat="1" ht="57" customHeight="1">
      <c r="A27" s="44">
        <v>12</v>
      </c>
      <c r="B27" s="75"/>
      <c r="C27" s="42" t="str">
        <f>IF($B27&lt;&gt;"",VLOOKUP($B27,Работы!$A$7:$D$382,2),"")</f>
        <v/>
      </c>
      <c r="D27" s="84" t="str">
        <f>IF($B27&lt;&gt;"",VLOOKUP($B27,Работы!$A$7:$D$382,4),"")</f>
        <v/>
      </c>
      <c r="E27" s="42" t="str">
        <f>IF($B27&lt;&gt;"",VLOOKUP($B27,Работы!$A$7:$D$382,3),"")</f>
        <v/>
      </c>
      <c r="F27" s="73"/>
      <c r="G27" s="87" t="str">
        <f t="shared" si="1"/>
        <v/>
      </c>
      <c r="H27" s="88"/>
      <c r="I27" s="87" t="str">
        <f t="shared" si="2"/>
        <v/>
      </c>
      <c r="J27" s="88"/>
      <c r="K27" s="73"/>
      <c r="L27" s="87" t="str">
        <f t="shared" si="3"/>
        <v/>
      </c>
      <c r="M27" s="88"/>
      <c r="N27" s="87" t="str">
        <f t="shared" si="4"/>
        <v/>
      </c>
      <c r="O27" s="88"/>
      <c r="P27" s="73"/>
      <c r="Q27" s="87" t="str">
        <f t="shared" si="5"/>
        <v/>
      </c>
      <c r="R27" s="88"/>
      <c r="S27" s="87" t="str">
        <f t="shared" si="6"/>
        <v/>
      </c>
      <c r="T27" s="88"/>
      <c r="U27" s="73"/>
      <c r="V27" s="87" t="str">
        <f t="shared" si="7"/>
        <v/>
      </c>
      <c r="W27" s="88"/>
      <c r="X27" s="87" t="str">
        <f t="shared" si="8"/>
        <v/>
      </c>
      <c r="Y27" s="88"/>
      <c r="Z27" s="73"/>
      <c r="AA27" s="87" t="str">
        <f t="shared" si="9"/>
        <v/>
      </c>
      <c r="AB27" s="88"/>
      <c r="AC27" s="87" t="str">
        <f t="shared" si="10"/>
        <v/>
      </c>
      <c r="AD27" s="88"/>
      <c r="AE27" s="73"/>
      <c r="AF27" s="94" t="str">
        <f t="shared" si="11"/>
        <v/>
      </c>
      <c r="AG27" s="94" t="str">
        <f t="shared" si="11"/>
        <v/>
      </c>
      <c r="AH27" s="94" t="str">
        <f t="shared" si="0"/>
        <v/>
      </c>
      <c r="AI27" s="95" t="str">
        <f t="shared" si="0"/>
        <v/>
      </c>
    </row>
    <row r="28" spans="1:35" s="26" customFormat="1" ht="57" customHeight="1">
      <c r="A28" s="44">
        <v>13</v>
      </c>
      <c r="B28" s="76"/>
      <c r="C28" s="42" t="str">
        <f>IF($B28&lt;&gt;"",VLOOKUP($B28,Работы!$A$7:$D$382,2),"")</f>
        <v/>
      </c>
      <c r="D28" s="84" t="str">
        <f>IF($B28&lt;&gt;"",VLOOKUP($B28,Работы!$A$7:$D$382,4),"")</f>
        <v/>
      </c>
      <c r="E28" s="42" t="str">
        <f>IF($B28&lt;&gt;"",VLOOKUP($B28,Работы!$A$7:$D$382,3),"")</f>
        <v/>
      </c>
      <c r="F28" s="73"/>
      <c r="G28" s="87" t="str">
        <f t="shared" si="1"/>
        <v/>
      </c>
      <c r="H28" s="88"/>
      <c r="I28" s="87" t="str">
        <f t="shared" si="2"/>
        <v/>
      </c>
      <c r="J28" s="88"/>
      <c r="K28" s="73"/>
      <c r="L28" s="87" t="str">
        <f t="shared" si="3"/>
        <v/>
      </c>
      <c r="M28" s="88"/>
      <c r="N28" s="87" t="str">
        <f t="shared" si="4"/>
        <v/>
      </c>
      <c r="O28" s="88"/>
      <c r="P28" s="73"/>
      <c r="Q28" s="87" t="str">
        <f t="shared" si="5"/>
        <v/>
      </c>
      <c r="R28" s="88"/>
      <c r="S28" s="87" t="str">
        <f t="shared" si="6"/>
        <v/>
      </c>
      <c r="T28" s="88"/>
      <c r="U28" s="73"/>
      <c r="V28" s="87" t="str">
        <f t="shared" si="7"/>
        <v/>
      </c>
      <c r="W28" s="88"/>
      <c r="X28" s="87" t="str">
        <f t="shared" si="8"/>
        <v/>
      </c>
      <c r="Y28" s="88"/>
      <c r="Z28" s="73"/>
      <c r="AA28" s="87" t="str">
        <f t="shared" si="9"/>
        <v/>
      </c>
      <c r="AB28" s="88"/>
      <c r="AC28" s="87" t="str">
        <f t="shared" si="10"/>
        <v/>
      </c>
      <c r="AD28" s="88"/>
      <c r="AE28" s="73"/>
      <c r="AF28" s="94" t="str">
        <f t="shared" si="11"/>
        <v/>
      </c>
      <c r="AG28" s="94" t="str">
        <f t="shared" si="11"/>
        <v/>
      </c>
      <c r="AH28" s="94" t="str">
        <f t="shared" si="0"/>
        <v/>
      </c>
      <c r="AI28" s="95" t="str">
        <f t="shared" si="0"/>
        <v/>
      </c>
    </row>
    <row r="29" spans="1:35" s="26" customFormat="1" ht="57" customHeight="1">
      <c r="A29" s="44">
        <v>14</v>
      </c>
      <c r="B29" s="76"/>
      <c r="C29" s="42" t="str">
        <f>IF($B29&lt;&gt;"",VLOOKUP($B29,Работы!$A$7:$D$382,2),"")</f>
        <v/>
      </c>
      <c r="D29" s="84" t="str">
        <f>IF($B29&lt;&gt;"",VLOOKUP($B29,Работы!$A$7:$D$382,4),"")</f>
        <v/>
      </c>
      <c r="E29" s="42" t="str">
        <f>IF($B29&lt;&gt;"",VLOOKUP($B29,Работы!$A$7:$D$382,3),"")</f>
        <v/>
      </c>
      <c r="F29" s="73"/>
      <c r="G29" s="87" t="str">
        <f t="shared" si="1"/>
        <v/>
      </c>
      <c r="H29" s="88"/>
      <c r="I29" s="87" t="str">
        <f t="shared" si="2"/>
        <v/>
      </c>
      <c r="J29" s="88"/>
      <c r="K29" s="73"/>
      <c r="L29" s="87" t="str">
        <f t="shared" si="3"/>
        <v/>
      </c>
      <c r="M29" s="88"/>
      <c r="N29" s="87" t="str">
        <f t="shared" si="4"/>
        <v/>
      </c>
      <c r="O29" s="88"/>
      <c r="P29" s="73"/>
      <c r="Q29" s="87" t="str">
        <f t="shared" si="5"/>
        <v/>
      </c>
      <c r="R29" s="88"/>
      <c r="S29" s="87" t="str">
        <f t="shared" si="6"/>
        <v/>
      </c>
      <c r="T29" s="88"/>
      <c r="U29" s="73"/>
      <c r="V29" s="87" t="str">
        <f t="shared" si="7"/>
        <v/>
      </c>
      <c r="W29" s="88"/>
      <c r="X29" s="87" t="str">
        <f t="shared" si="8"/>
        <v/>
      </c>
      <c r="Y29" s="88"/>
      <c r="Z29" s="73"/>
      <c r="AA29" s="87" t="str">
        <f t="shared" si="9"/>
        <v/>
      </c>
      <c r="AB29" s="88"/>
      <c r="AC29" s="87" t="str">
        <f t="shared" si="10"/>
        <v/>
      </c>
      <c r="AD29" s="88"/>
      <c r="AE29" s="73"/>
      <c r="AF29" s="94" t="str">
        <f t="shared" si="11"/>
        <v/>
      </c>
      <c r="AG29" s="94" t="str">
        <f t="shared" si="11"/>
        <v/>
      </c>
      <c r="AH29" s="94" t="str">
        <f t="shared" si="0"/>
        <v/>
      </c>
      <c r="AI29" s="95" t="str">
        <f t="shared" si="0"/>
        <v/>
      </c>
    </row>
    <row r="30" spans="1:35" s="26" customFormat="1" ht="57" customHeight="1">
      <c r="A30" s="44">
        <v>15</v>
      </c>
      <c r="B30" s="75"/>
      <c r="C30" s="42" t="str">
        <f>IF($B30&lt;&gt;"",VLOOKUP($B30,Работы!$A$7:$D$382,2),"")</f>
        <v/>
      </c>
      <c r="D30" s="84" t="str">
        <f>IF($B30&lt;&gt;"",VLOOKUP($B30,Работы!$A$7:$D$382,4),"")</f>
        <v/>
      </c>
      <c r="E30" s="42" t="str">
        <f>IF($B30&lt;&gt;"",VLOOKUP($B30,Работы!$A$7:$D$382,3),"")</f>
        <v/>
      </c>
      <c r="F30" s="73"/>
      <c r="G30" s="87" t="str">
        <f t="shared" si="1"/>
        <v/>
      </c>
      <c r="H30" s="88"/>
      <c r="I30" s="87" t="str">
        <f t="shared" si="2"/>
        <v/>
      </c>
      <c r="J30" s="88"/>
      <c r="K30" s="73"/>
      <c r="L30" s="87" t="str">
        <f t="shared" si="3"/>
        <v/>
      </c>
      <c r="M30" s="88"/>
      <c r="N30" s="87" t="str">
        <f t="shared" si="4"/>
        <v/>
      </c>
      <c r="O30" s="88"/>
      <c r="P30" s="73"/>
      <c r="Q30" s="87" t="str">
        <f t="shared" si="5"/>
        <v/>
      </c>
      <c r="R30" s="88"/>
      <c r="S30" s="87" t="str">
        <f t="shared" si="6"/>
        <v/>
      </c>
      <c r="T30" s="88"/>
      <c r="U30" s="73"/>
      <c r="V30" s="87" t="str">
        <f t="shared" si="7"/>
        <v/>
      </c>
      <c r="W30" s="88"/>
      <c r="X30" s="87" t="str">
        <f t="shared" si="8"/>
        <v/>
      </c>
      <c r="Y30" s="88"/>
      <c r="Z30" s="73"/>
      <c r="AA30" s="87" t="str">
        <f t="shared" si="9"/>
        <v/>
      </c>
      <c r="AB30" s="88"/>
      <c r="AC30" s="87" t="str">
        <f t="shared" si="10"/>
        <v/>
      </c>
      <c r="AD30" s="88"/>
      <c r="AE30" s="73"/>
      <c r="AF30" s="94" t="str">
        <f t="shared" si="11"/>
        <v/>
      </c>
      <c r="AG30" s="94" t="str">
        <f t="shared" si="11"/>
        <v/>
      </c>
      <c r="AH30" s="94" t="str">
        <f t="shared" si="0"/>
        <v/>
      </c>
      <c r="AI30" s="95" t="str">
        <f t="shared" si="0"/>
        <v/>
      </c>
    </row>
    <row r="31" spans="1:35" s="26" customFormat="1" ht="57" customHeight="1">
      <c r="A31" s="44">
        <v>16</v>
      </c>
      <c r="B31" s="76"/>
      <c r="C31" s="103"/>
      <c r="D31" s="104"/>
      <c r="E31" s="103"/>
      <c r="F31" s="74"/>
      <c r="G31" s="105"/>
      <c r="H31" s="92"/>
      <c r="I31" s="105"/>
      <c r="J31" s="92"/>
      <c r="K31" s="74"/>
      <c r="L31" s="105"/>
      <c r="M31" s="92"/>
      <c r="N31" s="105"/>
      <c r="O31" s="92"/>
      <c r="P31" s="74"/>
      <c r="Q31" s="105"/>
      <c r="R31" s="92"/>
      <c r="S31" s="105"/>
      <c r="T31" s="92"/>
      <c r="U31" s="74"/>
      <c r="V31" s="105"/>
      <c r="W31" s="92"/>
      <c r="X31" s="105"/>
      <c r="Y31" s="92"/>
      <c r="Z31" s="74"/>
      <c r="AA31" s="105"/>
      <c r="AB31" s="92"/>
      <c r="AC31" s="105"/>
      <c r="AD31" s="92"/>
      <c r="AE31" s="74"/>
      <c r="AF31" s="94"/>
      <c r="AG31" s="94"/>
      <c r="AH31" s="94"/>
      <c r="AI31" s="95"/>
    </row>
    <row r="32" spans="1:35" s="26" customFormat="1" ht="57" customHeight="1" thickBot="1">
      <c r="A32" s="44">
        <v>17</v>
      </c>
      <c r="B32" s="80"/>
      <c r="C32" s="81"/>
      <c r="D32" s="81"/>
      <c r="E32" s="81"/>
      <c r="F32" s="81"/>
      <c r="G32" s="89"/>
      <c r="H32" s="89"/>
      <c r="I32" s="89"/>
      <c r="J32" s="89"/>
      <c r="K32" s="81"/>
      <c r="L32" s="89"/>
      <c r="M32" s="89"/>
      <c r="N32" s="89"/>
      <c r="O32" s="89"/>
      <c r="P32" s="81"/>
      <c r="Q32" s="89"/>
      <c r="R32" s="89"/>
      <c r="S32" s="89"/>
      <c r="T32" s="89"/>
      <c r="U32" s="81"/>
      <c r="V32" s="89"/>
      <c r="W32" s="89"/>
      <c r="X32" s="89"/>
      <c r="Y32" s="89"/>
      <c r="Z32" s="81"/>
      <c r="AA32" s="89"/>
      <c r="AB32" s="89"/>
      <c r="AC32" s="89"/>
      <c r="AD32" s="89"/>
      <c r="AE32" s="81"/>
      <c r="AF32" s="94" t="str">
        <f t="shared" si="11"/>
        <v/>
      </c>
      <c r="AG32" s="94" t="str">
        <f t="shared" si="11"/>
        <v/>
      </c>
      <c r="AH32" s="94" t="str">
        <f t="shared" si="0"/>
        <v/>
      </c>
      <c r="AI32" s="95" t="str">
        <f t="shared" si="0"/>
        <v/>
      </c>
    </row>
    <row r="33" spans="1:35" s="26" customFormat="1" ht="47.25" customHeight="1" thickBot="1">
      <c r="A33" s="44">
        <v>18</v>
      </c>
      <c r="B33" s="56" t="s">
        <v>717</v>
      </c>
      <c r="C33" s="57"/>
      <c r="D33" s="57"/>
      <c r="E33" s="57"/>
      <c r="F33" s="57"/>
      <c r="G33" s="90">
        <f>SUM(G16:G32)</f>
        <v>14.475999999999999</v>
      </c>
      <c r="H33" s="90"/>
      <c r="I33" s="90">
        <f>SUM(I16:I32)</f>
        <v>0</v>
      </c>
      <c r="J33" s="90"/>
      <c r="K33" s="57"/>
      <c r="L33" s="90">
        <f>SUM(L16:L32)</f>
        <v>0</v>
      </c>
      <c r="M33" s="90"/>
      <c r="N33" s="90">
        <f>SUM(N16:N32)</f>
        <v>0</v>
      </c>
      <c r="O33" s="90"/>
      <c r="P33" s="57"/>
      <c r="Q33" s="90">
        <f>SUM(Q16:Q32)</f>
        <v>0</v>
      </c>
      <c r="R33" s="90"/>
      <c r="S33" s="90">
        <f>SUM(S16:S32)</f>
        <v>0</v>
      </c>
      <c r="T33" s="90"/>
      <c r="U33" s="57"/>
      <c r="V33" s="90">
        <f>SUM(V16:V32)</f>
        <v>0</v>
      </c>
      <c r="W33" s="90"/>
      <c r="X33" s="90">
        <f>SUM(X16:X32)</f>
        <v>0</v>
      </c>
      <c r="Y33" s="90"/>
      <c r="Z33" s="57"/>
      <c r="AA33" s="90">
        <f>SUM(AA16:AA32)</f>
        <v>2.87</v>
      </c>
      <c r="AB33" s="90"/>
      <c r="AC33" s="90">
        <f>SUM(AC16:AC32)</f>
        <v>0</v>
      </c>
      <c r="AD33" s="90"/>
      <c r="AE33" s="57"/>
      <c r="AF33" s="90">
        <f>G33+L33+Q33+V33+AA33</f>
        <v>17.346</v>
      </c>
      <c r="AG33" s="90"/>
      <c r="AH33" s="90">
        <f>I33+N33+S33+X33+AC33</f>
        <v>0</v>
      </c>
      <c r="AI33" s="96"/>
    </row>
    <row r="34" spans="1:35" s="26" customFormat="1" ht="47.25" customHeight="1">
      <c r="A34" s="44">
        <v>19</v>
      </c>
      <c r="B34" s="49" t="s">
        <v>660</v>
      </c>
      <c r="C34" s="50"/>
      <c r="D34" s="50"/>
      <c r="E34" s="50"/>
      <c r="F34" s="77"/>
      <c r="G34" s="91">
        <v>0.5</v>
      </c>
      <c r="H34" s="91"/>
      <c r="I34" s="91"/>
      <c r="J34" s="91"/>
      <c r="K34" s="77"/>
      <c r="L34" s="91"/>
      <c r="M34" s="91"/>
      <c r="N34" s="91"/>
      <c r="O34" s="91"/>
      <c r="P34" s="77"/>
      <c r="Q34" s="91"/>
      <c r="R34" s="91"/>
      <c r="S34" s="91"/>
      <c r="T34" s="91"/>
      <c r="U34" s="77"/>
      <c r="V34" s="91"/>
      <c r="W34" s="91"/>
      <c r="X34" s="91"/>
      <c r="Y34" s="91"/>
      <c r="Z34" s="77"/>
      <c r="AA34" s="91"/>
      <c r="AB34" s="91"/>
      <c r="AC34" s="91"/>
      <c r="AD34" s="91"/>
      <c r="AE34" s="77"/>
      <c r="AF34" s="97">
        <f>G34+L34+Q34+V34+AA34</f>
        <v>0.5</v>
      </c>
      <c r="AG34" s="97">
        <f>H34+M34+R34+W34+AB34</f>
        <v>0</v>
      </c>
      <c r="AH34" s="97">
        <f t="shared" ref="AH34:AI38" si="12">I34+N34+S34+X34+AC34</f>
        <v>0</v>
      </c>
      <c r="AI34" s="98">
        <f t="shared" si="12"/>
        <v>0</v>
      </c>
    </row>
    <row r="35" spans="1:35" s="26" customFormat="1" ht="47.25" customHeight="1">
      <c r="A35" s="44">
        <v>20</v>
      </c>
      <c r="B35" s="30" t="s">
        <v>659</v>
      </c>
      <c r="C35" s="42"/>
      <c r="D35" s="42"/>
      <c r="E35" s="42"/>
      <c r="F35" s="73"/>
      <c r="G35" s="88"/>
      <c r="H35" s="88"/>
      <c r="I35" s="88"/>
      <c r="J35" s="88"/>
      <c r="K35" s="73"/>
      <c r="L35" s="88"/>
      <c r="M35" s="88"/>
      <c r="N35" s="88"/>
      <c r="O35" s="88"/>
      <c r="P35" s="73"/>
      <c r="Q35" s="88"/>
      <c r="R35" s="88"/>
      <c r="S35" s="88"/>
      <c r="T35" s="88"/>
      <c r="U35" s="73"/>
      <c r="V35" s="88"/>
      <c r="W35" s="88"/>
      <c r="X35" s="88"/>
      <c r="Y35" s="88"/>
      <c r="Z35" s="73"/>
      <c r="AA35" s="88"/>
      <c r="AB35" s="88"/>
      <c r="AC35" s="88"/>
      <c r="AD35" s="88"/>
      <c r="AE35" s="73"/>
      <c r="AF35" s="94">
        <f t="shared" ref="AF35:AG39" si="13">G35+L35+Q35+V35+AA35</f>
        <v>0</v>
      </c>
      <c r="AG35" s="94">
        <f t="shared" si="13"/>
        <v>0</v>
      </c>
      <c r="AH35" s="94">
        <f t="shared" si="12"/>
        <v>0</v>
      </c>
      <c r="AI35" s="95">
        <f t="shared" si="12"/>
        <v>0</v>
      </c>
    </row>
    <row r="36" spans="1:35" s="26" customFormat="1" ht="47.25" customHeight="1">
      <c r="A36" s="44">
        <v>21</v>
      </c>
      <c r="B36" s="30" t="s">
        <v>658</v>
      </c>
      <c r="C36" s="42"/>
      <c r="D36" s="42"/>
      <c r="E36" s="42"/>
      <c r="F36" s="73"/>
      <c r="G36" s="88"/>
      <c r="H36" s="88"/>
      <c r="I36" s="88"/>
      <c r="J36" s="88"/>
      <c r="K36" s="73"/>
      <c r="L36" s="88"/>
      <c r="M36" s="88"/>
      <c r="N36" s="88"/>
      <c r="O36" s="88"/>
      <c r="P36" s="73"/>
      <c r="Q36" s="88"/>
      <c r="R36" s="88"/>
      <c r="S36" s="88"/>
      <c r="T36" s="88"/>
      <c r="U36" s="73"/>
      <c r="V36" s="88"/>
      <c r="W36" s="88"/>
      <c r="X36" s="88"/>
      <c r="Y36" s="88"/>
      <c r="Z36" s="73"/>
      <c r="AA36" s="88"/>
      <c r="AB36" s="88"/>
      <c r="AC36" s="88"/>
      <c r="AD36" s="88"/>
      <c r="AE36" s="73"/>
      <c r="AF36" s="94">
        <f t="shared" si="13"/>
        <v>0</v>
      </c>
      <c r="AG36" s="94">
        <f t="shared" si="13"/>
        <v>0</v>
      </c>
      <c r="AH36" s="94">
        <f t="shared" si="12"/>
        <v>0</v>
      </c>
      <c r="AI36" s="95">
        <f t="shared" si="12"/>
        <v>0</v>
      </c>
    </row>
    <row r="37" spans="1:35" s="26" customFormat="1" ht="47.25" customHeight="1">
      <c r="A37" s="44">
        <v>22</v>
      </c>
      <c r="B37" s="30" t="s">
        <v>657</v>
      </c>
      <c r="C37" s="42"/>
      <c r="D37" s="42"/>
      <c r="E37" s="42"/>
      <c r="F37" s="73"/>
      <c r="G37" s="88"/>
      <c r="H37" s="88"/>
      <c r="I37" s="88"/>
      <c r="J37" s="88"/>
      <c r="K37" s="73"/>
      <c r="L37" s="88"/>
      <c r="M37" s="88"/>
      <c r="N37" s="88"/>
      <c r="O37" s="88"/>
      <c r="P37" s="73"/>
      <c r="Q37" s="88"/>
      <c r="R37" s="88"/>
      <c r="S37" s="88"/>
      <c r="T37" s="88"/>
      <c r="U37" s="73"/>
      <c r="V37" s="88"/>
      <c r="W37" s="88"/>
      <c r="X37" s="88"/>
      <c r="Y37" s="88"/>
      <c r="Z37" s="73"/>
      <c r="AA37" s="88"/>
      <c r="AB37" s="88"/>
      <c r="AC37" s="88"/>
      <c r="AD37" s="88"/>
      <c r="AE37" s="73"/>
      <c r="AF37" s="94">
        <f t="shared" si="13"/>
        <v>0</v>
      </c>
      <c r="AG37" s="94">
        <f t="shared" si="13"/>
        <v>0</v>
      </c>
      <c r="AH37" s="94">
        <f t="shared" si="12"/>
        <v>0</v>
      </c>
      <c r="AI37" s="95">
        <f t="shared" si="12"/>
        <v>0</v>
      </c>
    </row>
    <row r="38" spans="1:35" s="26" customFormat="1" ht="47.25" customHeight="1" thickBot="1">
      <c r="A38" s="44">
        <v>23</v>
      </c>
      <c r="B38" s="47" t="s">
        <v>656</v>
      </c>
      <c r="C38" s="48"/>
      <c r="D38" s="48"/>
      <c r="E38" s="48"/>
      <c r="F38" s="74"/>
      <c r="G38" s="92"/>
      <c r="H38" s="92"/>
      <c r="I38" s="92"/>
      <c r="J38" s="92"/>
      <c r="K38" s="74"/>
      <c r="L38" s="92"/>
      <c r="M38" s="92"/>
      <c r="N38" s="92"/>
      <c r="O38" s="92"/>
      <c r="P38" s="74"/>
      <c r="Q38" s="92"/>
      <c r="R38" s="92"/>
      <c r="S38" s="92"/>
      <c r="T38" s="92"/>
      <c r="U38" s="74"/>
      <c r="V38" s="92"/>
      <c r="W38" s="92"/>
      <c r="X38" s="92"/>
      <c r="Y38" s="92"/>
      <c r="Z38" s="74"/>
      <c r="AA38" s="92"/>
      <c r="AB38" s="92"/>
      <c r="AC38" s="92"/>
      <c r="AD38" s="92"/>
      <c r="AE38" s="74"/>
      <c r="AF38" s="99">
        <f t="shared" si="13"/>
        <v>0</v>
      </c>
      <c r="AG38" s="99">
        <f t="shared" si="13"/>
        <v>0</v>
      </c>
      <c r="AH38" s="99">
        <f t="shared" si="12"/>
        <v>0</v>
      </c>
      <c r="AI38" s="100">
        <f t="shared" si="12"/>
        <v>0</v>
      </c>
    </row>
    <row r="39" spans="1:35" s="26" customFormat="1" ht="47.25" customHeight="1">
      <c r="A39" s="44">
        <v>24</v>
      </c>
      <c r="B39" s="52" t="s">
        <v>716</v>
      </c>
      <c r="C39" s="53"/>
      <c r="D39" s="53"/>
      <c r="E39" s="53"/>
      <c r="F39" s="53"/>
      <c r="G39" s="93">
        <f>SUM(G33:G38)</f>
        <v>14.975999999999999</v>
      </c>
      <c r="H39" s="93"/>
      <c r="I39" s="93">
        <f>SUM(I33:I38)</f>
        <v>0</v>
      </c>
      <c r="J39" s="93"/>
      <c r="K39" s="51"/>
      <c r="L39" s="93">
        <f t="shared" ref="L39:AC39" si="14">SUM(L33:L38)</f>
        <v>0</v>
      </c>
      <c r="M39" s="93"/>
      <c r="N39" s="93">
        <f t="shared" si="14"/>
        <v>0</v>
      </c>
      <c r="O39" s="93"/>
      <c r="P39" s="51"/>
      <c r="Q39" s="93">
        <f t="shared" si="14"/>
        <v>0</v>
      </c>
      <c r="R39" s="93"/>
      <c r="S39" s="93">
        <f t="shared" si="14"/>
        <v>0</v>
      </c>
      <c r="T39" s="93"/>
      <c r="U39" s="51"/>
      <c r="V39" s="93">
        <f t="shared" si="14"/>
        <v>0</v>
      </c>
      <c r="W39" s="93"/>
      <c r="X39" s="93">
        <f t="shared" si="14"/>
        <v>0</v>
      </c>
      <c r="Y39" s="93"/>
      <c r="Z39" s="51"/>
      <c r="AA39" s="93">
        <f t="shared" si="14"/>
        <v>2.87</v>
      </c>
      <c r="AB39" s="93"/>
      <c r="AC39" s="93">
        <f t="shared" si="14"/>
        <v>0</v>
      </c>
      <c r="AD39" s="93"/>
      <c r="AE39" s="54"/>
      <c r="AF39" s="101">
        <f t="shared" si="13"/>
        <v>17.846</v>
      </c>
      <c r="AG39" s="101"/>
      <c r="AH39" s="101">
        <f>I39+N39+S39+X39+AC39</f>
        <v>0</v>
      </c>
      <c r="AI39" s="102"/>
    </row>
    <row r="40" spans="1:35" s="26" customFormat="1" ht="47.25" customHeight="1" thickBot="1">
      <c r="A40" s="44">
        <v>25</v>
      </c>
      <c r="B40" s="45" t="s">
        <v>655</v>
      </c>
      <c r="C40" s="46"/>
      <c r="D40" s="46"/>
      <c r="E40" s="46"/>
      <c r="F40" s="46"/>
      <c r="G40" s="110">
        <f>G39-I39</f>
        <v>14.975999999999999</v>
      </c>
      <c r="H40" s="110"/>
      <c r="I40" s="110"/>
      <c r="J40" s="110"/>
      <c r="K40" s="55"/>
      <c r="L40" s="110">
        <f>L39-N39</f>
        <v>0</v>
      </c>
      <c r="M40" s="110"/>
      <c r="N40" s="110"/>
      <c r="O40" s="110"/>
      <c r="P40" s="55"/>
      <c r="Q40" s="110">
        <f>Q39-S39</f>
        <v>0</v>
      </c>
      <c r="R40" s="110"/>
      <c r="S40" s="110"/>
      <c r="T40" s="110"/>
      <c r="U40" s="55"/>
      <c r="V40" s="111">
        <f>V39-X39</f>
        <v>0</v>
      </c>
      <c r="W40" s="111"/>
      <c r="X40" s="111"/>
      <c r="Y40" s="111"/>
      <c r="Z40" s="55"/>
      <c r="AA40" s="110">
        <f>AA39-AC39</f>
        <v>2.87</v>
      </c>
      <c r="AB40" s="110"/>
      <c r="AC40" s="110"/>
      <c r="AD40" s="110"/>
      <c r="AE40" s="55"/>
      <c r="AF40" s="110">
        <f>G40+L40+Q40+V40+AA40</f>
        <v>17.846</v>
      </c>
      <c r="AG40" s="110"/>
      <c r="AH40" s="110"/>
      <c r="AI40" s="112"/>
    </row>
    <row r="41" spans="1:35" s="26" customFormat="1" ht="18.75">
      <c r="A41" s="27"/>
      <c r="B41" s="29"/>
      <c r="C41" s="29"/>
      <c r="D41" s="29"/>
      <c r="E41" s="29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</row>
    <row r="42" spans="1:35" s="26" customFormat="1" ht="20.25" customHeight="1">
      <c r="A42" s="29" t="s">
        <v>654</v>
      </c>
      <c r="B42" s="29"/>
      <c r="C42" s="29"/>
      <c r="D42" s="29"/>
      <c r="E42" s="29"/>
      <c r="F42" s="27"/>
      <c r="G42" s="27"/>
      <c r="H42" s="27"/>
      <c r="I42" s="27"/>
      <c r="J42" s="27"/>
      <c r="K42" s="27"/>
      <c r="L42" s="27"/>
      <c r="M42" s="27"/>
      <c r="N42" s="106" t="s">
        <v>653</v>
      </c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</row>
    <row r="43" spans="1:35" s="26" customFormat="1" ht="18.75">
      <c r="A43" s="78" t="s">
        <v>727</v>
      </c>
      <c r="B43" s="78"/>
      <c r="C43" s="78"/>
      <c r="D43" s="78"/>
      <c r="E43" s="79"/>
      <c r="F43" s="27"/>
      <c r="G43" s="27"/>
      <c r="H43" s="27"/>
      <c r="I43" s="27"/>
      <c r="J43" s="27"/>
      <c r="K43" s="27"/>
      <c r="L43" s="27"/>
      <c r="M43" s="27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</row>
    <row r="44" spans="1:35" s="26" customFormat="1" ht="18" customHeight="1">
      <c r="A44" s="29"/>
      <c r="B44" s="29"/>
      <c r="C44" s="29"/>
      <c r="D44" s="29"/>
      <c r="E44" s="29"/>
      <c r="F44" s="27"/>
      <c r="G44" s="27"/>
      <c r="H44" s="27"/>
      <c r="I44" s="27"/>
      <c r="J44" s="27"/>
      <c r="K44" s="27"/>
      <c r="L44" s="27"/>
      <c r="M44" s="27"/>
      <c r="N44" s="107" t="s">
        <v>652</v>
      </c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</row>
    <row r="45" spans="1:35" s="26" customFormat="1" ht="20.25">
      <c r="A45" s="29" t="s">
        <v>651</v>
      </c>
      <c r="B45" s="29"/>
      <c r="C45" s="29"/>
      <c r="D45" s="29"/>
      <c r="E45" s="29"/>
      <c r="F45" s="27"/>
      <c r="G45" s="27"/>
      <c r="H45" s="27"/>
      <c r="I45" s="27"/>
      <c r="J45" s="27"/>
      <c r="K45" s="27"/>
      <c r="L45" s="27"/>
      <c r="M45" s="27"/>
      <c r="N45" s="107" t="s">
        <v>650</v>
      </c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</row>
    <row r="46" spans="1:35" s="26" customFormat="1" ht="20.25">
      <c r="A46" s="29" t="s">
        <v>719</v>
      </c>
      <c r="B46" s="29"/>
      <c r="C46" s="29"/>
      <c r="D46" s="29"/>
      <c r="E46" s="29"/>
      <c r="F46" s="27"/>
      <c r="G46" s="27"/>
      <c r="H46" s="27"/>
      <c r="I46" s="27"/>
      <c r="J46" s="27"/>
      <c r="K46" s="27"/>
      <c r="L46" s="27"/>
      <c r="M46" s="27"/>
      <c r="N46" s="107" t="s">
        <v>649</v>
      </c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</row>
    <row r="47" spans="1:35" s="26" customFormat="1" ht="18.75">
      <c r="A47" s="29"/>
      <c r="B47" s="29"/>
      <c r="C47" s="29"/>
      <c r="D47" s="29"/>
      <c r="E47" s="29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</row>
    <row r="48" spans="1:35" s="26" customFormat="1" ht="18.75">
      <c r="A48" s="28" t="s">
        <v>718</v>
      </c>
      <c r="B48" s="28"/>
      <c r="C48" s="28"/>
      <c r="D48" s="28"/>
      <c r="E48" s="28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</row>
  </sheetData>
  <sheetProtection password="9734" sheet="1" objects="1" scenarios="1"/>
  <mergeCells count="40">
    <mergeCell ref="A10:AI10"/>
    <mergeCell ref="A12:A14"/>
    <mergeCell ref="B12:B14"/>
    <mergeCell ref="C12:C14"/>
    <mergeCell ref="D12:D14"/>
    <mergeCell ref="E12:E14"/>
    <mergeCell ref="F12:J12"/>
    <mergeCell ref="K12:O12"/>
    <mergeCell ref="P12:T12"/>
    <mergeCell ref="U12:Y12"/>
    <mergeCell ref="Z12:AD12"/>
    <mergeCell ref="AE12:AI12"/>
    <mergeCell ref="F13:F14"/>
    <mergeCell ref="G13:H13"/>
    <mergeCell ref="I13:J13"/>
    <mergeCell ref="K13:K14"/>
    <mergeCell ref="L13:M13"/>
    <mergeCell ref="N13:O13"/>
    <mergeCell ref="P13:P14"/>
    <mergeCell ref="Q13:R13"/>
    <mergeCell ref="AE13:AE14"/>
    <mergeCell ref="AF13:AG13"/>
    <mergeCell ref="AH13:AI13"/>
    <mergeCell ref="G40:J40"/>
    <mergeCell ref="L40:O40"/>
    <mergeCell ref="Q40:T40"/>
    <mergeCell ref="V40:Y40"/>
    <mergeCell ref="AA40:AD40"/>
    <mergeCell ref="AF40:AI40"/>
    <mergeCell ref="S13:T13"/>
    <mergeCell ref="U13:U14"/>
    <mergeCell ref="V13:W13"/>
    <mergeCell ref="X13:Y13"/>
    <mergeCell ref="Z13:Z14"/>
    <mergeCell ref="AA13:AB13"/>
    <mergeCell ref="N42:AB43"/>
    <mergeCell ref="N44:AD44"/>
    <mergeCell ref="N45:AD45"/>
    <mergeCell ref="N46:AD46"/>
    <mergeCell ref="AC13:AD13"/>
  </mergeCells>
  <dataValidations count="1">
    <dataValidation type="list" allowBlank="1" showInputMessage="1" showErrorMessage="1" sqref="B16:B30">
      <formula1>Работы</formula1>
    </dataValidation>
  </dataValidations>
  <pageMargins left="0.70866141732283472" right="0.70866141732283472" top="0.74803149606299213" bottom="0.74803149606299213" header="0.31496062992125984" footer="0.31496062992125984"/>
  <pageSetup paperSize="9" scale="31" fitToWidth="2" orientation="portrait" r:id="rId1"/>
  <colBreaks count="1" manualBreakCount="1">
    <brk id="15" max="47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L384"/>
  <sheetViews>
    <sheetView tabSelected="1" zoomScale="85" zoomScaleNormal="85" workbookViewId="0">
      <selection activeCell="A229" sqref="A229"/>
    </sheetView>
  </sheetViews>
  <sheetFormatPr defaultRowHeight="15"/>
  <cols>
    <col min="1" max="1" width="203.85546875" style="1" customWidth="1"/>
    <col min="2" max="2" width="14.85546875" style="1" customWidth="1"/>
    <col min="3" max="4" width="9.140625" style="1"/>
    <col min="5" max="5" width="7.5703125" style="1" customWidth="1"/>
    <col min="6" max="7" width="9.140625" style="1"/>
    <col min="8" max="8" width="6.7109375" style="1" bestFit="1" customWidth="1"/>
    <col min="9" max="9" width="26.85546875" style="1" customWidth="1"/>
    <col min="10" max="10" width="7.7109375" style="1" customWidth="1"/>
    <col min="11" max="11" width="7.7109375" style="1" bestFit="1" customWidth="1"/>
    <col min="12" max="16384" width="9.140625" style="1"/>
  </cols>
  <sheetData>
    <row r="1" spans="1:12">
      <c r="A1" s="124" t="s">
        <v>0</v>
      </c>
      <c r="B1" s="124" t="s">
        <v>1</v>
      </c>
      <c r="C1" s="124" t="s">
        <v>2</v>
      </c>
      <c r="D1" s="124" t="s">
        <v>3</v>
      </c>
      <c r="E1" s="126" t="s">
        <v>4</v>
      </c>
      <c r="I1" s="124" t="s">
        <v>0</v>
      </c>
      <c r="J1" s="124" t="s">
        <v>1</v>
      </c>
      <c r="K1" s="124" t="s">
        <v>2</v>
      </c>
      <c r="L1" s="124" t="s">
        <v>3</v>
      </c>
    </row>
    <row r="2" spans="1:12" ht="30" customHeight="1" thickBot="1">
      <c r="A2" s="125"/>
      <c r="B2" s="125"/>
      <c r="C2" s="125"/>
      <c r="D2" s="125"/>
      <c r="E2" s="127"/>
      <c r="I2" s="125"/>
      <c r="J2" s="125"/>
      <c r="K2" s="125"/>
      <c r="L2" s="125"/>
    </row>
    <row r="3" spans="1:12" ht="16.5" thickBot="1">
      <c r="A3" s="2" t="s">
        <v>5</v>
      </c>
      <c r="B3" s="3">
        <v>1</v>
      </c>
      <c r="C3" s="4" t="s">
        <v>6</v>
      </c>
      <c r="D3" s="5"/>
      <c r="E3" s="5"/>
    </row>
    <row r="4" spans="1:12" ht="16.5" thickBot="1">
      <c r="A4" s="2" t="s">
        <v>7</v>
      </c>
      <c r="B4" s="3">
        <v>2</v>
      </c>
      <c r="C4" s="4" t="s">
        <v>6</v>
      </c>
      <c r="D4" s="5"/>
      <c r="E4" s="5"/>
    </row>
    <row r="5" spans="1:12" ht="16.5" thickBot="1">
      <c r="A5" s="2" t="s">
        <v>8</v>
      </c>
      <c r="B5" s="3">
        <v>3</v>
      </c>
      <c r="C5" s="4" t="s">
        <v>6</v>
      </c>
      <c r="D5" s="5"/>
      <c r="E5" s="5"/>
    </row>
    <row r="6" spans="1:12" ht="16.5" thickBot="1">
      <c r="A6" s="2"/>
      <c r="B6" s="3"/>
      <c r="C6" s="4"/>
      <c r="D6" s="5"/>
      <c r="E6" s="5"/>
    </row>
    <row r="7" spans="1:12" ht="27" customHeight="1" thickBot="1">
      <c r="A7" s="2" t="s">
        <v>9</v>
      </c>
      <c r="B7" s="3" t="s">
        <v>10</v>
      </c>
      <c r="C7" s="4" t="s">
        <v>11</v>
      </c>
      <c r="D7" s="5">
        <v>1.75</v>
      </c>
      <c r="E7" s="6">
        <v>3</v>
      </c>
    </row>
    <row r="8" spans="1:12" ht="16.5" thickBot="1">
      <c r="A8" s="2" t="s">
        <v>12</v>
      </c>
      <c r="B8" s="3" t="s">
        <v>13</v>
      </c>
      <c r="C8" s="4" t="s">
        <v>14</v>
      </c>
      <c r="D8" s="5">
        <v>1.04</v>
      </c>
      <c r="E8" s="7">
        <v>4</v>
      </c>
    </row>
    <row r="9" spans="1:12" ht="16.5" thickBot="1">
      <c r="A9" s="2" t="s">
        <v>15</v>
      </c>
      <c r="B9" s="3" t="s">
        <v>16</v>
      </c>
      <c r="C9" s="4"/>
      <c r="D9" s="5">
        <v>1</v>
      </c>
      <c r="E9" s="7"/>
    </row>
    <row r="10" spans="1:12" ht="16.5" thickBot="1">
      <c r="A10" s="2" t="s">
        <v>17</v>
      </c>
      <c r="B10" s="3" t="s">
        <v>18</v>
      </c>
      <c r="C10" s="4" t="s">
        <v>19</v>
      </c>
      <c r="D10" s="5">
        <v>90.8</v>
      </c>
      <c r="E10" s="7">
        <v>6</v>
      </c>
    </row>
    <row r="11" spans="1:12" ht="16.5" thickBot="1">
      <c r="A11" s="2" t="s">
        <v>20</v>
      </c>
      <c r="B11" s="3" t="s">
        <v>18</v>
      </c>
      <c r="C11" s="4" t="s">
        <v>19</v>
      </c>
      <c r="D11" s="5">
        <v>68.7</v>
      </c>
      <c r="E11" s="7">
        <v>6</v>
      </c>
    </row>
    <row r="12" spans="1:12" ht="16.5" thickBot="1">
      <c r="A12" s="2" t="s">
        <v>21</v>
      </c>
      <c r="B12" s="3" t="s">
        <v>18</v>
      </c>
      <c r="C12" s="4" t="s">
        <v>19</v>
      </c>
      <c r="D12" s="5">
        <v>76.8</v>
      </c>
      <c r="E12" s="7">
        <v>6</v>
      </c>
    </row>
    <row r="13" spans="1:12" ht="16.5" thickBot="1">
      <c r="A13" s="2" t="s">
        <v>22</v>
      </c>
      <c r="B13" s="3" t="s">
        <v>18</v>
      </c>
      <c r="C13" s="4" t="s">
        <v>19</v>
      </c>
      <c r="D13" s="5">
        <v>83.7</v>
      </c>
      <c r="E13" s="7">
        <v>6</v>
      </c>
    </row>
    <row r="14" spans="1:12" ht="16.5" thickBot="1">
      <c r="A14" s="2" t="s">
        <v>23</v>
      </c>
      <c r="B14" s="3" t="s">
        <v>18</v>
      </c>
      <c r="C14" s="4" t="s">
        <v>19</v>
      </c>
      <c r="D14" s="5">
        <v>62.4</v>
      </c>
      <c r="E14" s="7">
        <v>6</v>
      </c>
    </row>
    <row r="15" spans="1:12" ht="16.5" thickBot="1">
      <c r="A15" s="2" t="s">
        <v>24</v>
      </c>
      <c r="B15" s="3" t="s">
        <v>25</v>
      </c>
      <c r="C15" s="4" t="s">
        <v>26</v>
      </c>
      <c r="D15" s="5">
        <v>2.35</v>
      </c>
      <c r="E15" s="6">
        <v>3</v>
      </c>
    </row>
    <row r="16" spans="1:12" ht="16.5" thickBot="1">
      <c r="A16" s="2" t="s">
        <v>27</v>
      </c>
      <c r="B16" s="3" t="s">
        <v>28</v>
      </c>
      <c r="C16" s="4" t="s">
        <v>29</v>
      </c>
      <c r="D16" s="5">
        <v>2.0699999999999998</v>
      </c>
      <c r="E16" s="6">
        <v>3</v>
      </c>
    </row>
    <row r="17" spans="1:5" ht="16.5" thickBot="1">
      <c r="A17" s="2" t="s">
        <v>30</v>
      </c>
      <c r="B17" s="3" t="s">
        <v>28</v>
      </c>
      <c r="C17" s="4" t="s">
        <v>29</v>
      </c>
      <c r="D17" s="5">
        <v>0.83299999999999996</v>
      </c>
      <c r="E17" s="6">
        <v>4</v>
      </c>
    </row>
    <row r="18" spans="1:5" ht="16.5" thickBot="1">
      <c r="A18" s="2" t="s">
        <v>31</v>
      </c>
      <c r="B18" s="3" t="s">
        <v>32</v>
      </c>
      <c r="C18" s="4" t="s">
        <v>33</v>
      </c>
      <c r="D18" s="5">
        <v>1.59</v>
      </c>
      <c r="E18" s="6">
        <v>3</v>
      </c>
    </row>
    <row r="19" spans="1:5" ht="16.5" thickBot="1">
      <c r="A19" s="2" t="s">
        <v>34</v>
      </c>
      <c r="B19" s="3" t="s">
        <v>32</v>
      </c>
      <c r="C19" s="4" t="s">
        <v>33</v>
      </c>
      <c r="D19" s="5">
        <v>1.72</v>
      </c>
      <c r="E19" s="7">
        <v>3</v>
      </c>
    </row>
    <row r="20" spans="1:5" ht="16.5" thickBot="1">
      <c r="A20" s="2" t="s">
        <v>35</v>
      </c>
      <c r="B20" s="3" t="s">
        <v>36</v>
      </c>
      <c r="C20" s="4" t="s">
        <v>37</v>
      </c>
      <c r="D20" s="5">
        <v>2</v>
      </c>
      <c r="E20" s="6">
        <v>3</v>
      </c>
    </row>
    <row r="21" spans="1:5" ht="16.5" thickBot="1">
      <c r="A21" s="2" t="s">
        <v>38</v>
      </c>
      <c r="B21" s="3" t="s">
        <v>36</v>
      </c>
      <c r="C21" s="4" t="s">
        <v>37</v>
      </c>
      <c r="D21" s="5">
        <v>0.77800000000000002</v>
      </c>
      <c r="E21" s="6">
        <v>4</v>
      </c>
    </row>
    <row r="22" spans="1:5" ht="32.25" thickBot="1">
      <c r="A22" s="2" t="s">
        <v>39</v>
      </c>
      <c r="B22" s="3" t="s">
        <v>40</v>
      </c>
      <c r="C22" s="4" t="s">
        <v>41</v>
      </c>
      <c r="D22" s="5">
        <v>23.1</v>
      </c>
      <c r="E22" s="6">
        <v>3.77</v>
      </c>
    </row>
    <row r="23" spans="1:5" ht="32.25" thickBot="1">
      <c r="A23" s="2" t="s">
        <v>42</v>
      </c>
      <c r="B23" s="3" t="s">
        <v>40</v>
      </c>
      <c r="C23" s="4" t="s">
        <v>43</v>
      </c>
      <c r="D23" s="5">
        <v>5.38</v>
      </c>
      <c r="E23" s="6">
        <v>3.62</v>
      </c>
    </row>
    <row r="24" spans="1:5" ht="16.5" thickBot="1">
      <c r="A24" s="2" t="s">
        <v>44</v>
      </c>
      <c r="B24" s="3" t="s">
        <v>45</v>
      </c>
      <c r="C24" s="4" t="s">
        <v>46</v>
      </c>
      <c r="D24" s="5">
        <v>0.6</v>
      </c>
      <c r="E24" s="6">
        <v>5.42</v>
      </c>
    </row>
    <row r="25" spans="1:5" ht="16.5" thickBot="1">
      <c r="A25" s="2" t="s">
        <v>47</v>
      </c>
      <c r="B25" s="3" t="s">
        <v>45</v>
      </c>
      <c r="C25" s="4" t="s">
        <v>46</v>
      </c>
      <c r="D25" s="5">
        <v>0.61</v>
      </c>
      <c r="E25" s="6">
        <v>5.53</v>
      </c>
    </row>
    <row r="26" spans="1:5" ht="16.5" thickBot="1">
      <c r="A26" s="2" t="s">
        <v>48</v>
      </c>
      <c r="B26" s="3" t="s">
        <v>49</v>
      </c>
      <c r="C26" s="4" t="s">
        <v>50</v>
      </c>
      <c r="D26" s="5">
        <v>0.92300000000000004</v>
      </c>
      <c r="E26" s="7">
        <v>6</v>
      </c>
    </row>
    <row r="27" spans="1:5" ht="16.5" thickBot="1">
      <c r="A27" s="2" t="s">
        <v>51</v>
      </c>
      <c r="B27" s="3" t="s">
        <v>52</v>
      </c>
      <c r="C27" s="4" t="s">
        <v>53</v>
      </c>
      <c r="D27" s="5">
        <v>1.28</v>
      </c>
      <c r="E27" s="7">
        <v>2.5</v>
      </c>
    </row>
    <row r="28" spans="1:5" ht="16.5" thickBot="1">
      <c r="A28" s="2" t="s">
        <v>54</v>
      </c>
      <c r="B28" s="3" t="s">
        <v>52</v>
      </c>
      <c r="C28" s="4" t="s">
        <v>53</v>
      </c>
      <c r="D28" s="5">
        <v>1.06</v>
      </c>
      <c r="E28" s="7">
        <v>2.5</v>
      </c>
    </row>
    <row r="29" spans="1:5" ht="16.5" thickBot="1">
      <c r="A29" s="2" t="s">
        <v>55</v>
      </c>
      <c r="B29" s="3" t="s">
        <v>52</v>
      </c>
      <c r="C29" s="4" t="s">
        <v>53</v>
      </c>
      <c r="D29" s="5">
        <v>2.1</v>
      </c>
      <c r="E29" s="7">
        <v>2.5</v>
      </c>
    </row>
    <row r="30" spans="1:5" ht="16.5" thickBot="1">
      <c r="A30" s="2" t="s">
        <v>56</v>
      </c>
      <c r="B30" s="3" t="s">
        <v>52</v>
      </c>
      <c r="C30" s="4" t="s">
        <v>53</v>
      </c>
      <c r="D30" s="5">
        <v>1.78</v>
      </c>
      <c r="E30" s="7">
        <v>2.5</v>
      </c>
    </row>
    <row r="31" spans="1:5" ht="16.5" thickBot="1">
      <c r="A31" s="2" t="s">
        <v>57</v>
      </c>
      <c r="B31" s="3" t="s">
        <v>58</v>
      </c>
      <c r="C31" s="4" t="s">
        <v>59</v>
      </c>
      <c r="D31" s="5">
        <v>2.2799999999999998</v>
      </c>
      <c r="E31" s="7">
        <v>2.35</v>
      </c>
    </row>
    <row r="32" spans="1:5" ht="16.5" thickBot="1">
      <c r="A32" s="2" t="s">
        <v>60</v>
      </c>
      <c r="B32" s="3" t="s">
        <v>61</v>
      </c>
      <c r="C32" s="4" t="s">
        <v>62</v>
      </c>
      <c r="D32" s="5">
        <v>0.2</v>
      </c>
      <c r="E32" s="7">
        <v>3.35</v>
      </c>
    </row>
    <row r="33" spans="1:5" ht="16.5" thickBot="1">
      <c r="A33" s="2" t="s">
        <v>63</v>
      </c>
      <c r="B33" s="3" t="s">
        <v>64</v>
      </c>
      <c r="C33" s="4" t="s">
        <v>65</v>
      </c>
      <c r="D33" s="5">
        <v>6.07</v>
      </c>
      <c r="E33" s="7">
        <v>4.4800000000000004</v>
      </c>
    </row>
    <row r="34" spans="1:5" ht="16.5" thickBot="1">
      <c r="A34" s="2" t="s">
        <v>66</v>
      </c>
      <c r="B34" s="3" t="s">
        <v>64</v>
      </c>
      <c r="C34" s="4" t="s">
        <v>65</v>
      </c>
      <c r="D34" s="5">
        <v>9.98</v>
      </c>
      <c r="E34" s="7">
        <v>4.4800000000000004</v>
      </c>
    </row>
    <row r="35" spans="1:5" ht="16.5" thickBot="1">
      <c r="A35" s="2" t="s">
        <v>67</v>
      </c>
      <c r="B35" s="3" t="s">
        <v>64</v>
      </c>
      <c r="C35" s="4" t="s">
        <v>65</v>
      </c>
      <c r="D35" s="5">
        <v>5.35</v>
      </c>
      <c r="E35" s="7">
        <v>4.4800000000000004</v>
      </c>
    </row>
    <row r="36" spans="1:5" ht="16.5" thickBot="1">
      <c r="A36" s="2" t="s">
        <v>68</v>
      </c>
      <c r="B36" s="3" t="s">
        <v>64</v>
      </c>
      <c r="C36" s="4" t="s">
        <v>65</v>
      </c>
      <c r="D36" s="5">
        <v>9.27</v>
      </c>
      <c r="E36" s="7">
        <v>4.4800000000000004</v>
      </c>
    </row>
    <row r="37" spans="1:5" ht="16.5" thickBot="1">
      <c r="A37" s="2" t="s">
        <v>69</v>
      </c>
      <c r="B37" s="3" t="s">
        <v>70</v>
      </c>
      <c r="C37" s="4" t="s">
        <v>71</v>
      </c>
      <c r="D37" s="8">
        <v>0.39800000000000002</v>
      </c>
      <c r="E37" s="6">
        <v>2</v>
      </c>
    </row>
    <row r="38" spans="1:5" ht="16.5" thickBot="1">
      <c r="A38" s="2" t="s">
        <v>72</v>
      </c>
      <c r="B38" s="3" t="s">
        <v>70</v>
      </c>
      <c r="C38" s="4" t="s">
        <v>71</v>
      </c>
      <c r="D38" s="8">
        <v>0.84199999999999997</v>
      </c>
      <c r="E38" s="6">
        <v>2</v>
      </c>
    </row>
    <row r="39" spans="1:5" ht="16.5" thickBot="1">
      <c r="A39" s="2" t="s">
        <v>73</v>
      </c>
      <c r="B39" s="3" t="s">
        <v>70</v>
      </c>
      <c r="C39" s="4" t="s">
        <v>71</v>
      </c>
      <c r="D39" s="5">
        <v>0.17499999999999999</v>
      </c>
      <c r="E39" s="6">
        <v>2</v>
      </c>
    </row>
    <row r="40" spans="1:5" ht="16.5" thickBot="1">
      <c r="A40" s="2" t="s">
        <v>74</v>
      </c>
      <c r="B40" s="3" t="s">
        <v>75</v>
      </c>
      <c r="C40" s="4" t="s">
        <v>76</v>
      </c>
      <c r="D40" s="5">
        <v>4.43</v>
      </c>
      <c r="E40" s="6">
        <v>4</v>
      </c>
    </row>
    <row r="41" spans="1:5" ht="30.75" thickBot="1">
      <c r="A41" s="2" t="s">
        <v>77</v>
      </c>
      <c r="B41" s="3" t="s">
        <v>75</v>
      </c>
      <c r="C41" s="4" t="s">
        <v>76</v>
      </c>
      <c r="D41" s="5">
        <v>5.75</v>
      </c>
      <c r="E41" s="7">
        <v>3</v>
      </c>
    </row>
    <row r="42" spans="1:5" ht="30.75" thickBot="1">
      <c r="A42" s="2" t="s">
        <v>78</v>
      </c>
      <c r="B42" s="3" t="s">
        <v>75</v>
      </c>
      <c r="C42" s="4" t="s">
        <v>76</v>
      </c>
      <c r="D42" s="5">
        <v>5.75</v>
      </c>
      <c r="E42" s="7">
        <v>3</v>
      </c>
    </row>
    <row r="43" spans="1:5" ht="30.75" thickBot="1">
      <c r="A43" s="2" t="s">
        <v>79</v>
      </c>
      <c r="B43" s="3" t="s">
        <v>75</v>
      </c>
      <c r="C43" s="4" t="s">
        <v>76</v>
      </c>
      <c r="D43" s="5">
        <v>4.43</v>
      </c>
      <c r="E43" s="7">
        <v>4</v>
      </c>
    </row>
    <row r="44" spans="1:5" ht="16.5" thickBot="1">
      <c r="A44" s="2" t="s">
        <v>80</v>
      </c>
      <c r="B44" s="3" t="s">
        <v>81</v>
      </c>
      <c r="C44" s="4" t="s">
        <v>82</v>
      </c>
      <c r="D44" s="5">
        <v>130</v>
      </c>
      <c r="E44" s="6">
        <v>6.37</v>
      </c>
    </row>
    <row r="45" spans="1:5" ht="16.5" thickBot="1">
      <c r="A45" s="2" t="s">
        <v>83</v>
      </c>
      <c r="B45" s="3" t="s">
        <v>81</v>
      </c>
      <c r="C45" s="4" t="s">
        <v>82</v>
      </c>
      <c r="D45" s="5">
        <v>130</v>
      </c>
      <c r="E45" s="6">
        <v>3.85</v>
      </c>
    </row>
    <row r="46" spans="1:5" ht="34.5" customHeight="1" thickBot="1">
      <c r="A46" s="2" t="s">
        <v>84</v>
      </c>
      <c r="B46" s="3" t="s">
        <v>85</v>
      </c>
      <c r="C46" s="4" t="s">
        <v>86</v>
      </c>
      <c r="D46" s="5">
        <v>5.38</v>
      </c>
      <c r="E46" s="7">
        <v>3.62</v>
      </c>
    </row>
    <row r="47" spans="1:5" ht="30.75" thickBot="1">
      <c r="A47" s="2" t="s">
        <v>87</v>
      </c>
      <c r="B47" s="3" t="s">
        <v>85</v>
      </c>
      <c r="C47" s="4" t="s">
        <v>86</v>
      </c>
      <c r="D47" s="5">
        <v>5.83</v>
      </c>
      <c r="E47" s="7">
        <v>3.46</v>
      </c>
    </row>
    <row r="48" spans="1:5" ht="30.75" thickBot="1">
      <c r="A48" s="2" t="s">
        <v>88</v>
      </c>
      <c r="B48" s="3" t="s">
        <v>85</v>
      </c>
      <c r="C48" s="4" t="s">
        <v>86</v>
      </c>
      <c r="D48" s="5">
        <v>5.83</v>
      </c>
      <c r="E48" s="7">
        <v>4.26</v>
      </c>
    </row>
    <row r="49" spans="1:5" ht="35.25" customHeight="1" thickBot="1">
      <c r="A49" s="2" t="s">
        <v>89</v>
      </c>
      <c r="B49" s="3" t="s">
        <v>85</v>
      </c>
      <c r="C49" s="4" t="s">
        <v>86</v>
      </c>
      <c r="D49" s="5">
        <v>5.38</v>
      </c>
      <c r="E49" s="6">
        <v>4.3499999999999996</v>
      </c>
    </row>
    <row r="50" spans="1:5" ht="16.5" thickBot="1">
      <c r="A50" s="2" t="s">
        <v>90</v>
      </c>
      <c r="B50" s="3" t="s">
        <v>91</v>
      </c>
      <c r="C50" s="4" t="s">
        <v>92</v>
      </c>
      <c r="D50" s="8">
        <v>0.61299999999999999</v>
      </c>
      <c r="E50" s="7">
        <v>5</v>
      </c>
    </row>
    <row r="51" spans="1:5" ht="16.5" thickBot="1">
      <c r="A51" s="9" t="s">
        <v>93</v>
      </c>
      <c r="B51" s="3" t="s">
        <v>61</v>
      </c>
      <c r="C51" s="4" t="s">
        <v>94</v>
      </c>
      <c r="D51" s="5">
        <v>2.57</v>
      </c>
      <c r="E51" s="6">
        <v>3.5</v>
      </c>
    </row>
    <row r="52" spans="1:5" ht="16.5" thickBot="1">
      <c r="A52" s="9" t="s">
        <v>95</v>
      </c>
      <c r="B52" s="3" t="s">
        <v>61</v>
      </c>
      <c r="C52" s="4" t="s">
        <v>94</v>
      </c>
      <c r="D52" s="5">
        <v>3.17</v>
      </c>
      <c r="E52" s="6">
        <v>3.5</v>
      </c>
    </row>
    <row r="53" spans="1:5" ht="16.5" thickBot="1">
      <c r="A53" s="2" t="s">
        <v>96</v>
      </c>
      <c r="B53" s="3" t="s">
        <v>61</v>
      </c>
      <c r="C53" s="4" t="s">
        <v>94</v>
      </c>
      <c r="D53" s="5">
        <v>6.2</v>
      </c>
      <c r="E53" s="6">
        <v>3.5</v>
      </c>
    </row>
    <row r="54" spans="1:5" ht="16.5" thickBot="1">
      <c r="A54" s="2" t="s">
        <v>97</v>
      </c>
      <c r="B54" s="3" t="s">
        <v>61</v>
      </c>
      <c r="C54" s="4" t="s">
        <v>98</v>
      </c>
      <c r="D54" s="5">
        <v>4.5199999999999996</v>
      </c>
      <c r="E54" s="6">
        <v>3.27</v>
      </c>
    </row>
    <row r="55" spans="1:5" ht="16.5" thickBot="1">
      <c r="A55" s="2" t="s">
        <v>99</v>
      </c>
      <c r="B55" s="3" t="s">
        <v>100</v>
      </c>
      <c r="C55" s="4" t="s">
        <v>101</v>
      </c>
      <c r="D55" s="5">
        <v>1.39</v>
      </c>
      <c r="E55" s="6">
        <v>3</v>
      </c>
    </row>
    <row r="56" spans="1:5" ht="29.25" thickBot="1">
      <c r="A56" s="10" t="s">
        <v>102</v>
      </c>
      <c r="B56" s="11" t="s">
        <v>103</v>
      </c>
      <c r="C56" s="12" t="s">
        <v>104</v>
      </c>
      <c r="D56" s="12">
        <v>51.1</v>
      </c>
      <c r="E56" s="13">
        <v>4.13</v>
      </c>
    </row>
    <row r="57" spans="1:5" ht="16.5" thickBot="1">
      <c r="A57" s="2" t="s">
        <v>105</v>
      </c>
      <c r="B57" s="3" t="s">
        <v>85</v>
      </c>
      <c r="C57" s="4" t="s">
        <v>106</v>
      </c>
      <c r="D57" s="5">
        <v>3.4</v>
      </c>
      <c r="E57" s="7">
        <v>5</v>
      </c>
    </row>
    <row r="58" spans="1:5" ht="16.5" thickBot="1">
      <c r="A58" s="2" t="s">
        <v>107</v>
      </c>
      <c r="B58" s="3" t="s">
        <v>85</v>
      </c>
      <c r="C58" s="4" t="s">
        <v>108</v>
      </c>
      <c r="D58" s="5">
        <v>1.31</v>
      </c>
      <c r="E58" s="7">
        <v>3</v>
      </c>
    </row>
    <row r="59" spans="1:5" ht="16.5" thickBot="1">
      <c r="A59" s="2" t="s">
        <v>109</v>
      </c>
      <c r="B59" s="3" t="s">
        <v>32</v>
      </c>
      <c r="C59" s="4" t="s">
        <v>110</v>
      </c>
      <c r="D59" s="5">
        <v>17.600000000000001</v>
      </c>
      <c r="E59" s="6">
        <v>3.15</v>
      </c>
    </row>
    <row r="60" spans="1:5" ht="16.5" thickBot="1">
      <c r="A60" s="2" t="s">
        <v>111</v>
      </c>
      <c r="B60" s="3" t="s">
        <v>32</v>
      </c>
      <c r="C60" s="4" t="s">
        <v>112</v>
      </c>
      <c r="D60" s="5">
        <v>16.7</v>
      </c>
      <c r="E60" s="6">
        <v>3.15</v>
      </c>
    </row>
    <row r="61" spans="1:5" ht="16.5" thickBot="1">
      <c r="A61" s="2" t="s">
        <v>113</v>
      </c>
      <c r="B61" s="3" t="s">
        <v>114</v>
      </c>
      <c r="C61" s="4" t="s">
        <v>115</v>
      </c>
      <c r="D61" s="5">
        <v>2.23</v>
      </c>
      <c r="E61" s="6">
        <v>2.5</v>
      </c>
    </row>
    <row r="62" spans="1:5" ht="16.5" thickBot="1">
      <c r="A62" s="2" t="s">
        <v>116</v>
      </c>
      <c r="B62" s="3" t="s">
        <v>45</v>
      </c>
      <c r="C62" s="4" t="s">
        <v>117</v>
      </c>
      <c r="D62" s="5">
        <v>3.12</v>
      </c>
      <c r="E62" s="6">
        <v>3</v>
      </c>
    </row>
    <row r="63" spans="1:5" ht="16.5" thickBot="1">
      <c r="A63" s="2" t="s">
        <v>118</v>
      </c>
      <c r="B63" s="3" t="s">
        <v>119</v>
      </c>
      <c r="C63" s="4" t="s">
        <v>120</v>
      </c>
      <c r="D63" s="5">
        <v>11.1</v>
      </c>
      <c r="E63" s="6">
        <v>6</v>
      </c>
    </row>
    <row r="64" spans="1:5" ht="16.5" thickBot="1">
      <c r="A64" s="2" t="s">
        <v>121</v>
      </c>
      <c r="B64" s="3" t="s">
        <v>119</v>
      </c>
      <c r="C64" s="4" t="s">
        <v>120</v>
      </c>
      <c r="D64" s="5">
        <v>11.1</v>
      </c>
      <c r="E64" s="6">
        <v>5</v>
      </c>
    </row>
    <row r="65" spans="1:5" ht="16.5" thickBot="1">
      <c r="A65" s="2" t="s">
        <v>122</v>
      </c>
      <c r="B65" s="3" t="s">
        <v>81</v>
      </c>
      <c r="C65" s="4" t="s">
        <v>123</v>
      </c>
      <c r="D65" s="5">
        <v>46.5</v>
      </c>
      <c r="E65" s="6">
        <v>4.6500000000000004</v>
      </c>
    </row>
    <row r="66" spans="1:5" ht="16.5" thickBot="1">
      <c r="A66" s="2" t="s">
        <v>124</v>
      </c>
      <c r="B66" s="3" t="s">
        <v>18</v>
      </c>
      <c r="C66" s="4" t="s">
        <v>125</v>
      </c>
      <c r="D66" s="5">
        <v>69.7</v>
      </c>
      <c r="E66" s="6">
        <v>4.7</v>
      </c>
    </row>
    <row r="67" spans="1:5" ht="16.5" thickBot="1">
      <c r="A67" s="2" t="s">
        <v>126</v>
      </c>
      <c r="B67" s="3" t="s">
        <v>127</v>
      </c>
      <c r="C67" s="4" t="s">
        <v>128</v>
      </c>
      <c r="D67" s="5">
        <v>1.28</v>
      </c>
      <c r="E67" s="6">
        <v>4.3899999999999997</v>
      </c>
    </row>
    <row r="68" spans="1:5" ht="16.5" thickBot="1">
      <c r="A68" s="2" t="s">
        <v>129</v>
      </c>
      <c r="B68" s="3" t="s">
        <v>127</v>
      </c>
      <c r="C68" s="4" t="s">
        <v>128</v>
      </c>
      <c r="D68" s="5">
        <v>1.31</v>
      </c>
      <c r="E68" s="7">
        <v>4.3899999999999997</v>
      </c>
    </row>
    <row r="69" spans="1:5" ht="16.5" thickBot="1">
      <c r="A69" s="2" t="s">
        <v>130</v>
      </c>
      <c r="B69" s="3" t="s">
        <v>127</v>
      </c>
      <c r="C69" s="4" t="s">
        <v>128</v>
      </c>
      <c r="D69" s="5">
        <v>1.58</v>
      </c>
      <c r="E69" s="7">
        <v>4.3899999999999997</v>
      </c>
    </row>
    <row r="70" spans="1:5" ht="16.5" thickBot="1">
      <c r="A70" s="2" t="s">
        <v>131</v>
      </c>
      <c r="B70" s="3" t="s">
        <v>127</v>
      </c>
      <c r="C70" s="4" t="s">
        <v>128</v>
      </c>
      <c r="D70" s="5">
        <v>1.6</v>
      </c>
      <c r="E70" s="7">
        <v>4.3899999999999997</v>
      </c>
    </row>
    <row r="71" spans="1:5" ht="30.75" thickBot="1">
      <c r="A71" s="2" t="s">
        <v>132</v>
      </c>
      <c r="B71" s="3" t="s">
        <v>127</v>
      </c>
      <c r="C71" s="4" t="s">
        <v>128</v>
      </c>
      <c r="D71" s="5">
        <v>1.1599999999999999</v>
      </c>
      <c r="E71" s="7">
        <v>4.3899999999999997</v>
      </c>
    </row>
    <row r="72" spans="1:5" ht="30.75" thickBot="1">
      <c r="A72" s="2" t="s">
        <v>133</v>
      </c>
      <c r="B72" s="3" t="s">
        <v>127</v>
      </c>
      <c r="C72" s="4" t="s">
        <v>128</v>
      </c>
      <c r="D72" s="5">
        <v>1.18</v>
      </c>
      <c r="E72" s="7">
        <v>4.3899999999999997</v>
      </c>
    </row>
    <row r="73" spans="1:5" ht="30.75" thickBot="1">
      <c r="A73" s="2" t="s">
        <v>134</v>
      </c>
      <c r="B73" s="3" t="s">
        <v>127</v>
      </c>
      <c r="C73" s="4" t="s">
        <v>128</v>
      </c>
      <c r="D73" s="5">
        <v>1.41</v>
      </c>
      <c r="E73" s="7">
        <v>4.3899999999999997</v>
      </c>
    </row>
    <row r="74" spans="1:5" ht="30.75" thickBot="1">
      <c r="A74" s="2" t="s">
        <v>135</v>
      </c>
      <c r="B74" s="3" t="s">
        <v>127</v>
      </c>
      <c r="C74" s="4" t="s">
        <v>128</v>
      </c>
      <c r="D74" s="5">
        <v>1.44</v>
      </c>
      <c r="E74" s="7">
        <v>4.3899999999999997</v>
      </c>
    </row>
    <row r="75" spans="1:5" ht="16.5" thickBot="1">
      <c r="A75" s="2" t="s">
        <v>136</v>
      </c>
      <c r="B75" s="3" t="s">
        <v>32</v>
      </c>
      <c r="C75" s="4" t="s">
        <v>137</v>
      </c>
      <c r="D75" s="5">
        <v>6.78</v>
      </c>
      <c r="E75" s="6">
        <v>2.15</v>
      </c>
    </row>
    <row r="76" spans="1:5" ht="16.5" thickBot="1">
      <c r="A76" s="2" t="s">
        <v>138</v>
      </c>
      <c r="B76" s="3" t="s">
        <v>139</v>
      </c>
      <c r="C76" s="4" t="s">
        <v>140</v>
      </c>
      <c r="D76" s="5">
        <v>9.32</v>
      </c>
      <c r="E76" s="7">
        <v>3</v>
      </c>
    </row>
    <row r="77" spans="1:5" ht="16.5" thickBot="1">
      <c r="A77" s="2" t="s">
        <v>141</v>
      </c>
      <c r="B77" s="3" t="s">
        <v>139</v>
      </c>
      <c r="C77" s="4" t="s">
        <v>140</v>
      </c>
      <c r="D77" s="8">
        <v>0.92500000000000004</v>
      </c>
      <c r="E77" s="7">
        <v>3</v>
      </c>
    </row>
    <row r="78" spans="1:5" ht="16.5" thickBot="1">
      <c r="A78" s="2" t="s">
        <v>142</v>
      </c>
      <c r="B78" s="3" t="s">
        <v>139</v>
      </c>
      <c r="C78" s="4" t="s">
        <v>140</v>
      </c>
      <c r="D78" s="5">
        <v>9.32</v>
      </c>
      <c r="E78" s="7">
        <v>4</v>
      </c>
    </row>
    <row r="79" spans="1:5" ht="16.5" thickBot="1">
      <c r="A79" s="2" t="s">
        <v>143</v>
      </c>
      <c r="B79" s="3" t="s">
        <v>139</v>
      </c>
      <c r="C79" s="4" t="s">
        <v>140</v>
      </c>
      <c r="D79" s="8">
        <v>0.92500000000000004</v>
      </c>
      <c r="E79" s="6">
        <v>4</v>
      </c>
    </row>
    <row r="80" spans="1:5" ht="16.5" thickBot="1">
      <c r="A80" s="2" t="s">
        <v>144</v>
      </c>
      <c r="B80" s="3" t="s">
        <v>119</v>
      </c>
      <c r="C80" s="4" t="s">
        <v>145</v>
      </c>
      <c r="D80" s="8">
        <v>0.21199999999999999</v>
      </c>
      <c r="E80" s="6">
        <v>3</v>
      </c>
    </row>
    <row r="81" spans="1:5" ht="16.5" thickBot="1">
      <c r="A81" s="2" t="s">
        <v>146</v>
      </c>
      <c r="B81" s="3" t="s">
        <v>18</v>
      </c>
      <c r="C81" s="4" t="s">
        <v>147</v>
      </c>
      <c r="D81" s="5">
        <v>16.100000000000001</v>
      </c>
      <c r="E81" s="6">
        <v>3</v>
      </c>
    </row>
    <row r="82" spans="1:5" ht="16.5" thickBot="1">
      <c r="A82" s="2" t="s">
        <v>148</v>
      </c>
      <c r="B82" s="3" t="s">
        <v>85</v>
      </c>
      <c r="C82" s="4" t="s">
        <v>149</v>
      </c>
      <c r="D82" s="5">
        <v>1.05</v>
      </c>
      <c r="E82" s="7">
        <v>3</v>
      </c>
    </row>
    <row r="83" spans="1:5" ht="16.5" thickBot="1">
      <c r="A83" s="2" t="s">
        <v>150</v>
      </c>
      <c r="B83" s="3" t="s">
        <v>81</v>
      </c>
      <c r="C83" s="4" t="s">
        <v>151</v>
      </c>
      <c r="D83" s="8">
        <v>0.22700000000000001</v>
      </c>
      <c r="E83" s="7">
        <v>2</v>
      </c>
    </row>
    <row r="84" spans="1:5" ht="16.5" thickBot="1">
      <c r="A84" s="2" t="s">
        <v>152</v>
      </c>
      <c r="B84" s="3" t="s">
        <v>81</v>
      </c>
      <c r="C84" s="4" t="s">
        <v>151</v>
      </c>
      <c r="D84" s="8">
        <v>0.128</v>
      </c>
      <c r="E84" s="7">
        <v>2</v>
      </c>
    </row>
    <row r="85" spans="1:5" ht="16.5" thickBot="1">
      <c r="A85" s="2" t="s">
        <v>153</v>
      </c>
      <c r="B85" s="3" t="s">
        <v>154</v>
      </c>
      <c r="C85" s="4" t="s">
        <v>155</v>
      </c>
      <c r="D85" s="5">
        <v>0.23</v>
      </c>
      <c r="E85" s="6">
        <v>3.46</v>
      </c>
    </row>
    <row r="86" spans="1:5" ht="16.5" thickBot="1">
      <c r="A86" s="2" t="s">
        <v>156</v>
      </c>
      <c r="B86" s="3" t="s">
        <v>25</v>
      </c>
      <c r="C86" s="4" t="s">
        <v>157</v>
      </c>
      <c r="D86" s="5">
        <v>2.95</v>
      </c>
      <c r="E86" s="6">
        <v>4.6100000000000003</v>
      </c>
    </row>
    <row r="87" spans="1:5" ht="16.5" thickBot="1">
      <c r="A87" s="2" t="s">
        <v>158</v>
      </c>
      <c r="B87" s="3" t="s">
        <v>25</v>
      </c>
      <c r="C87" s="4" t="s">
        <v>159</v>
      </c>
      <c r="D87" s="5">
        <v>1.93</v>
      </c>
      <c r="E87" s="7">
        <v>5</v>
      </c>
    </row>
    <row r="88" spans="1:5" ht="16.5" thickBot="1">
      <c r="A88" s="2" t="s">
        <v>160</v>
      </c>
      <c r="B88" s="3" t="s">
        <v>28</v>
      </c>
      <c r="C88" s="4" t="s">
        <v>161</v>
      </c>
      <c r="D88" s="5">
        <v>2.85</v>
      </c>
      <c r="E88" s="7">
        <v>5</v>
      </c>
    </row>
    <row r="89" spans="1:5" ht="16.5" thickBot="1">
      <c r="A89" s="2" t="s">
        <v>162</v>
      </c>
      <c r="B89" s="3" t="s">
        <v>28</v>
      </c>
      <c r="C89" s="4" t="s">
        <v>161</v>
      </c>
      <c r="D89" s="5">
        <v>1.57</v>
      </c>
      <c r="E89" s="7">
        <v>5</v>
      </c>
    </row>
    <row r="90" spans="1:5" ht="16.5" thickBot="1">
      <c r="A90" s="2" t="s">
        <v>163</v>
      </c>
      <c r="B90" s="3" t="s">
        <v>164</v>
      </c>
      <c r="C90" s="4" t="s">
        <v>165</v>
      </c>
      <c r="D90" s="5">
        <v>5.0999999999999996</v>
      </c>
      <c r="E90" s="6">
        <v>5</v>
      </c>
    </row>
    <row r="91" spans="1:5" ht="16.5" thickBot="1">
      <c r="A91" s="2" t="s">
        <v>166</v>
      </c>
      <c r="B91" s="3" t="s">
        <v>36</v>
      </c>
      <c r="C91" s="4" t="s">
        <v>167</v>
      </c>
      <c r="D91" s="5">
        <v>2.7</v>
      </c>
      <c r="E91" s="7">
        <v>5</v>
      </c>
    </row>
    <row r="92" spans="1:5" ht="16.5" thickBot="1">
      <c r="A92" s="2" t="s">
        <v>168</v>
      </c>
      <c r="B92" s="3" t="s">
        <v>36</v>
      </c>
      <c r="C92" s="4" t="s">
        <v>167</v>
      </c>
      <c r="D92" s="5">
        <v>1.42</v>
      </c>
      <c r="E92" s="7">
        <v>5</v>
      </c>
    </row>
    <row r="93" spans="1:5" ht="32.25" thickBot="1">
      <c r="A93" s="2" t="s">
        <v>169</v>
      </c>
      <c r="B93" s="3" t="s">
        <v>40</v>
      </c>
      <c r="C93" s="4" t="s">
        <v>170</v>
      </c>
      <c r="D93" s="5">
        <v>48.2</v>
      </c>
      <c r="E93" s="6">
        <v>3.85</v>
      </c>
    </row>
    <row r="94" spans="1:5" ht="32.25" thickBot="1">
      <c r="A94" s="2" t="s">
        <v>171</v>
      </c>
      <c r="B94" s="3" t="s">
        <v>40</v>
      </c>
      <c r="C94" s="4" t="s">
        <v>172</v>
      </c>
      <c r="D94" s="5">
        <v>13.3</v>
      </c>
      <c r="E94" s="6">
        <v>4.09</v>
      </c>
    </row>
    <row r="95" spans="1:5" ht="16.5" thickBot="1">
      <c r="A95" s="2" t="s">
        <v>173</v>
      </c>
      <c r="B95" s="3" t="s">
        <v>119</v>
      </c>
      <c r="C95" s="4" t="s">
        <v>174</v>
      </c>
      <c r="D95" s="5">
        <v>1.45</v>
      </c>
      <c r="E95" s="7">
        <v>4</v>
      </c>
    </row>
    <row r="96" spans="1:5" ht="16.5" thickBot="1">
      <c r="A96" s="2" t="s">
        <v>175</v>
      </c>
      <c r="B96" s="3" t="s">
        <v>119</v>
      </c>
      <c r="C96" s="4" t="s">
        <v>174</v>
      </c>
      <c r="D96" s="5">
        <v>1.32</v>
      </c>
      <c r="E96" s="7">
        <v>4</v>
      </c>
    </row>
    <row r="97" spans="1:5" ht="16.5" thickBot="1">
      <c r="A97" s="2" t="s">
        <v>176</v>
      </c>
      <c r="B97" s="3" t="s">
        <v>119</v>
      </c>
      <c r="C97" s="4" t="s">
        <v>174</v>
      </c>
      <c r="D97" s="5">
        <v>1.19</v>
      </c>
      <c r="E97" s="7">
        <v>4</v>
      </c>
    </row>
    <row r="98" spans="1:5" ht="16.5" thickBot="1">
      <c r="A98" s="2" t="s">
        <v>177</v>
      </c>
      <c r="B98" s="3" t="s">
        <v>119</v>
      </c>
      <c r="C98" s="4" t="s">
        <v>178</v>
      </c>
      <c r="D98" s="5">
        <v>1.01</v>
      </c>
      <c r="E98" s="6">
        <v>4</v>
      </c>
    </row>
    <row r="99" spans="1:5" ht="16.5" thickBot="1">
      <c r="A99" s="2" t="s">
        <v>179</v>
      </c>
      <c r="B99" s="3" t="s">
        <v>119</v>
      </c>
      <c r="C99" s="4" t="s">
        <v>178</v>
      </c>
      <c r="D99" s="5">
        <v>1.1399999999999999</v>
      </c>
      <c r="E99" s="6">
        <v>4</v>
      </c>
    </row>
    <row r="100" spans="1:5" ht="16.5" thickBot="1">
      <c r="A100" s="2" t="s">
        <v>180</v>
      </c>
      <c r="B100" s="3" t="s">
        <v>119</v>
      </c>
      <c r="C100" s="4" t="s">
        <v>178</v>
      </c>
      <c r="D100" s="8">
        <v>0.878</v>
      </c>
      <c r="E100" s="6">
        <v>4</v>
      </c>
    </row>
    <row r="101" spans="1:5" ht="16.5" thickBot="1">
      <c r="A101" s="2" t="s">
        <v>181</v>
      </c>
      <c r="B101" s="3" t="s">
        <v>119</v>
      </c>
      <c r="C101" s="4" t="s">
        <v>182</v>
      </c>
      <c r="D101" s="5">
        <v>1.1299999999999999</v>
      </c>
      <c r="E101" s="6">
        <v>4</v>
      </c>
    </row>
    <row r="102" spans="1:5" ht="16.5" thickBot="1">
      <c r="A102" s="2" t="s">
        <v>183</v>
      </c>
      <c r="B102" s="3" t="s">
        <v>119</v>
      </c>
      <c r="C102" s="4" t="s">
        <v>182</v>
      </c>
      <c r="D102" s="5">
        <v>0.87</v>
      </c>
      <c r="E102" s="6">
        <v>4</v>
      </c>
    </row>
    <row r="103" spans="1:5" ht="16.5" thickBot="1">
      <c r="A103" s="2" t="s">
        <v>184</v>
      </c>
      <c r="B103" s="3" t="s">
        <v>119</v>
      </c>
      <c r="C103" s="4" t="s">
        <v>182</v>
      </c>
      <c r="D103" s="5">
        <v>0.74</v>
      </c>
      <c r="E103" s="6">
        <v>4</v>
      </c>
    </row>
    <row r="104" spans="1:5" ht="16.5" thickBot="1">
      <c r="A104" s="2" t="s">
        <v>185</v>
      </c>
      <c r="B104" s="3" t="s">
        <v>186</v>
      </c>
      <c r="C104" s="4" t="s">
        <v>187</v>
      </c>
      <c r="D104" s="5">
        <v>21.2</v>
      </c>
      <c r="E104" s="7">
        <v>3.81</v>
      </c>
    </row>
    <row r="105" spans="1:5" ht="16.5" thickBot="1">
      <c r="A105" s="2" t="s">
        <v>188</v>
      </c>
      <c r="B105" s="3" t="s">
        <v>189</v>
      </c>
      <c r="C105" s="4" t="s">
        <v>190</v>
      </c>
      <c r="D105" s="5">
        <v>2.42</v>
      </c>
      <c r="E105" s="6">
        <v>3.81</v>
      </c>
    </row>
    <row r="106" spans="1:5" ht="16.5" thickBot="1">
      <c r="A106" s="2" t="s">
        <v>191</v>
      </c>
      <c r="B106" s="3" t="s">
        <v>16</v>
      </c>
      <c r="C106" s="4"/>
      <c r="D106" s="5">
        <v>1</v>
      </c>
      <c r="E106" s="6"/>
    </row>
    <row r="107" spans="1:5" ht="16.5" thickBot="1">
      <c r="A107" s="2" t="s">
        <v>192</v>
      </c>
      <c r="B107" s="3" t="s">
        <v>193</v>
      </c>
      <c r="C107" s="4" t="s">
        <v>194</v>
      </c>
      <c r="D107" s="8">
        <v>0.123</v>
      </c>
      <c r="E107" s="6">
        <v>3.65</v>
      </c>
    </row>
    <row r="108" spans="1:5" ht="30.75" thickBot="1">
      <c r="A108" s="2" t="s">
        <v>195</v>
      </c>
      <c r="B108" s="3" t="s">
        <v>49</v>
      </c>
      <c r="C108" s="4" t="s">
        <v>196</v>
      </c>
      <c r="D108" s="5">
        <v>1.59</v>
      </c>
      <c r="E108" s="6">
        <v>3.81</v>
      </c>
    </row>
    <row r="109" spans="1:5" ht="30.75" thickBot="1">
      <c r="A109" s="2" t="s">
        <v>197</v>
      </c>
      <c r="B109" s="3" t="s">
        <v>49</v>
      </c>
      <c r="C109" s="4" t="s">
        <v>196</v>
      </c>
      <c r="D109" s="5">
        <v>3.08</v>
      </c>
      <c r="E109" s="6">
        <v>3.81</v>
      </c>
    </row>
    <row r="110" spans="1:5" ht="16.5" thickBot="1">
      <c r="A110" s="2" t="s">
        <v>198</v>
      </c>
      <c r="B110" s="3" t="s">
        <v>49</v>
      </c>
      <c r="C110" s="4" t="s">
        <v>199</v>
      </c>
      <c r="D110" s="5">
        <v>1.64</v>
      </c>
      <c r="E110" s="6">
        <v>3.81</v>
      </c>
    </row>
    <row r="111" spans="1:5" ht="16.5" thickBot="1">
      <c r="A111" s="2" t="s">
        <v>200</v>
      </c>
      <c r="B111" s="3" t="s">
        <v>49</v>
      </c>
      <c r="C111" s="4" t="s">
        <v>199</v>
      </c>
      <c r="D111" s="5">
        <v>3.13</v>
      </c>
      <c r="E111" s="6">
        <v>3.81</v>
      </c>
    </row>
    <row r="112" spans="1:5" ht="30.75" thickBot="1">
      <c r="A112" s="2" t="s">
        <v>201</v>
      </c>
      <c r="B112" s="3" t="s">
        <v>49</v>
      </c>
      <c r="C112" s="4" t="s">
        <v>202</v>
      </c>
      <c r="D112" s="5">
        <v>1.95</v>
      </c>
      <c r="E112" s="6">
        <v>3.81</v>
      </c>
    </row>
    <row r="113" spans="1:5" ht="30.75" thickBot="1">
      <c r="A113" s="2" t="s">
        <v>203</v>
      </c>
      <c r="B113" s="3" t="s">
        <v>49</v>
      </c>
      <c r="C113" s="4" t="s">
        <v>202</v>
      </c>
      <c r="D113" s="5">
        <v>1.6</v>
      </c>
      <c r="E113" s="6">
        <v>3.81</v>
      </c>
    </row>
    <row r="114" spans="1:5" ht="30.75" thickBot="1">
      <c r="A114" s="2" t="s">
        <v>204</v>
      </c>
      <c r="B114" s="3" t="s">
        <v>49</v>
      </c>
      <c r="C114" s="4" t="s">
        <v>205</v>
      </c>
      <c r="D114" s="5">
        <v>2.2799999999999998</v>
      </c>
      <c r="E114" s="6">
        <v>3.81</v>
      </c>
    </row>
    <row r="115" spans="1:5" ht="30.75" thickBot="1">
      <c r="A115" s="2" t="s">
        <v>206</v>
      </c>
      <c r="B115" s="3" t="s">
        <v>49</v>
      </c>
      <c r="C115" s="4" t="s">
        <v>205</v>
      </c>
      <c r="D115" s="5">
        <v>1.39</v>
      </c>
      <c r="E115" s="6">
        <v>3.81</v>
      </c>
    </row>
    <row r="116" spans="1:5" ht="30.75" thickBot="1">
      <c r="A116" s="2" t="s">
        <v>207</v>
      </c>
      <c r="B116" s="3" t="s">
        <v>49</v>
      </c>
      <c r="C116" s="4" t="s">
        <v>208</v>
      </c>
      <c r="D116" s="5">
        <v>1.83</v>
      </c>
      <c r="E116" s="6">
        <v>3.81</v>
      </c>
    </row>
    <row r="117" spans="1:5" ht="30.75" thickBot="1">
      <c r="A117" s="2" t="s">
        <v>209</v>
      </c>
      <c r="B117" s="3" t="s">
        <v>49</v>
      </c>
      <c r="C117" s="4" t="s">
        <v>208</v>
      </c>
      <c r="D117" s="5">
        <v>1.33</v>
      </c>
      <c r="E117" s="6">
        <v>3.81</v>
      </c>
    </row>
    <row r="118" spans="1:5" ht="16.5" thickBot="1">
      <c r="A118" s="2" t="s">
        <v>210</v>
      </c>
      <c r="B118" s="3" t="s">
        <v>49</v>
      </c>
      <c r="C118" s="4" t="s">
        <v>211</v>
      </c>
      <c r="D118" s="5">
        <v>3.43</v>
      </c>
      <c r="E118" s="7">
        <v>3.81</v>
      </c>
    </row>
    <row r="119" spans="1:5" ht="16.5" thickBot="1">
      <c r="A119" s="2" t="s">
        <v>212</v>
      </c>
      <c r="B119" s="3" t="s">
        <v>49</v>
      </c>
      <c r="C119" s="4" t="s">
        <v>211</v>
      </c>
      <c r="D119" s="5">
        <v>2.08</v>
      </c>
      <c r="E119" s="7">
        <v>3.81</v>
      </c>
    </row>
    <row r="120" spans="1:5" ht="16.5" thickBot="1">
      <c r="A120" s="2" t="s">
        <v>213</v>
      </c>
      <c r="B120" s="3" t="s">
        <v>49</v>
      </c>
      <c r="C120" s="4" t="s">
        <v>214</v>
      </c>
      <c r="D120" s="5">
        <v>3.43</v>
      </c>
      <c r="E120" s="7">
        <v>3.81</v>
      </c>
    </row>
    <row r="121" spans="1:5" ht="16.5" thickBot="1">
      <c r="A121" s="2" t="s">
        <v>215</v>
      </c>
      <c r="B121" s="3" t="s">
        <v>49</v>
      </c>
      <c r="C121" s="4" t="s">
        <v>214</v>
      </c>
      <c r="D121" s="5">
        <v>3.1</v>
      </c>
      <c r="E121" s="7">
        <v>3.81</v>
      </c>
    </row>
    <row r="122" spans="1:5" ht="16.5" thickBot="1">
      <c r="A122" s="2" t="s">
        <v>216</v>
      </c>
      <c r="B122" s="3" t="s">
        <v>119</v>
      </c>
      <c r="C122" s="4" t="s">
        <v>217</v>
      </c>
      <c r="D122" s="8">
        <v>0.63500000000000001</v>
      </c>
      <c r="E122" s="6">
        <v>4</v>
      </c>
    </row>
    <row r="123" spans="1:5" ht="16.5" thickBot="1">
      <c r="A123" s="2" t="s">
        <v>218</v>
      </c>
      <c r="B123" s="3" t="s">
        <v>119</v>
      </c>
      <c r="C123" s="4" t="s">
        <v>219</v>
      </c>
      <c r="D123" s="8">
        <v>0.625</v>
      </c>
      <c r="E123" s="6">
        <v>4</v>
      </c>
    </row>
    <row r="124" spans="1:5" ht="16.5" thickBot="1">
      <c r="A124" s="2" t="s">
        <v>220</v>
      </c>
      <c r="B124" s="3" t="s">
        <v>81</v>
      </c>
      <c r="C124" s="4" t="s">
        <v>221</v>
      </c>
      <c r="D124" s="5">
        <v>4.43</v>
      </c>
      <c r="E124" s="14">
        <v>2</v>
      </c>
    </row>
    <row r="125" spans="1:5" ht="16.5" thickBot="1">
      <c r="A125" s="2" t="s">
        <v>222</v>
      </c>
      <c r="B125" s="3" t="s">
        <v>223</v>
      </c>
      <c r="C125" s="4" t="s">
        <v>224</v>
      </c>
      <c r="D125" s="5">
        <v>1.41</v>
      </c>
      <c r="E125" s="6">
        <v>2.65</v>
      </c>
    </row>
    <row r="126" spans="1:5" ht="16.5" thickBot="1">
      <c r="A126" s="2" t="s">
        <v>225</v>
      </c>
      <c r="B126" s="3" t="s">
        <v>223</v>
      </c>
      <c r="C126" s="4" t="s">
        <v>224</v>
      </c>
      <c r="D126" s="5">
        <v>1.1000000000000001</v>
      </c>
      <c r="E126" s="6">
        <v>2.5</v>
      </c>
    </row>
    <row r="127" spans="1:5" ht="16.5" thickBot="1">
      <c r="A127" s="2" t="s">
        <v>226</v>
      </c>
      <c r="B127" s="3" t="s">
        <v>119</v>
      </c>
      <c r="C127" s="4" t="s">
        <v>227</v>
      </c>
      <c r="D127" s="8">
        <v>0.59699999999999998</v>
      </c>
      <c r="E127" s="6">
        <v>3</v>
      </c>
    </row>
    <row r="128" spans="1:5" ht="16.5" thickBot="1">
      <c r="A128" s="2" t="s">
        <v>228</v>
      </c>
      <c r="B128" s="3" t="s">
        <v>223</v>
      </c>
      <c r="C128" s="4" t="s">
        <v>229</v>
      </c>
      <c r="D128" s="5">
        <v>4.5</v>
      </c>
      <c r="E128" s="7">
        <v>4</v>
      </c>
    </row>
    <row r="129" spans="1:5" ht="16.5" thickBot="1">
      <c r="A129" s="2" t="s">
        <v>230</v>
      </c>
      <c r="B129" s="3" t="s">
        <v>223</v>
      </c>
      <c r="C129" s="4" t="s">
        <v>229</v>
      </c>
      <c r="D129" s="5">
        <v>3.03</v>
      </c>
      <c r="E129" s="7">
        <v>3</v>
      </c>
    </row>
    <row r="130" spans="1:5" ht="16.5" thickBot="1">
      <c r="A130" s="2" t="s">
        <v>231</v>
      </c>
      <c r="B130" s="3" t="s">
        <v>232</v>
      </c>
      <c r="C130" s="4" t="s">
        <v>233</v>
      </c>
      <c r="D130" s="5">
        <v>10.8</v>
      </c>
      <c r="E130" s="7">
        <v>4</v>
      </c>
    </row>
    <row r="131" spans="1:5" ht="16.5" thickBot="1">
      <c r="A131" s="2" t="s">
        <v>234</v>
      </c>
      <c r="B131" s="3" t="s">
        <v>232</v>
      </c>
      <c r="C131" s="4" t="s">
        <v>235</v>
      </c>
      <c r="D131" s="5">
        <v>10.8</v>
      </c>
      <c r="E131" s="7">
        <v>3</v>
      </c>
    </row>
    <row r="132" spans="1:5" ht="16.5" thickBot="1">
      <c r="A132" s="2" t="s">
        <v>236</v>
      </c>
      <c r="B132" s="3" t="s">
        <v>232</v>
      </c>
      <c r="C132" s="4" t="s">
        <v>237</v>
      </c>
      <c r="D132" s="5">
        <v>2.35</v>
      </c>
      <c r="E132" s="7">
        <v>4</v>
      </c>
    </row>
    <row r="133" spans="1:5" ht="16.5" thickBot="1">
      <c r="A133" s="2" t="s">
        <v>238</v>
      </c>
      <c r="B133" s="3" t="s">
        <v>232</v>
      </c>
      <c r="C133" s="4" t="s">
        <v>237</v>
      </c>
      <c r="D133" s="5">
        <v>2.97</v>
      </c>
      <c r="E133" s="7">
        <v>4</v>
      </c>
    </row>
    <row r="134" spans="1:5" ht="16.5" thickBot="1">
      <c r="A134" s="2" t="s">
        <v>239</v>
      </c>
      <c r="B134" s="3" t="s">
        <v>232</v>
      </c>
      <c r="C134" s="4" t="s">
        <v>237</v>
      </c>
      <c r="D134" s="5">
        <v>3.48</v>
      </c>
      <c r="E134" s="7">
        <v>4</v>
      </c>
    </row>
    <row r="135" spans="1:5" ht="16.5" thickBot="1">
      <c r="A135" s="2" t="s">
        <v>240</v>
      </c>
      <c r="B135" s="3" t="s">
        <v>232</v>
      </c>
      <c r="C135" s="4" t="s">
        <v>241</v>
      </c>
      <c r="D135" s="5">
        <v>1.17</v>
      </c>
      <c r="E135" s="6">
        <v>3</v>
      </c>
    </row>
    <row r="136" spans="1:5" ht="16.5" thickBot="1">
      <c r="A136" s="2" t="s">
        <v>242</v>
      </c>
      <c r="B136" s="3" t="s">
        <v>232</v>
      </c>
      <c r="C136" s="4" t="s">
        <v>241</v>
      </c>
      <c r="D136" s="5">
        <v>1.17</v>
      </c>
      <c r="E136" s="6">
        <v>4</v>
      </c>
    </row>
    <row r="137" spans="1:5" ht="16.5" thickBot="1">
      <c r="A137" s="2" t="s">
        <v>243</v>
      </c>
      <c r="B137" s="3" t="s">
        <v>232</v>
      </c>
      <c r="C137" s="4" t="s">
        <v>241</v>
      </c>
      <c r="D137" s="5">
        <v>1.49</v>
      </c>
      <c r="E137" s="6">
        <v>3</v>
      </c>
    </row>
    <row r="138" spans="1:5" ht="16.5" thickBot="1">
      <c r="A138" s="2" t="s">
        <v>244</v>
      </c>
      <c r="B138" s="3" t="s">
        <v>232</v>
      </c>
      <c r="C138" s="4" t="s">
        <v>241</v>
      </c>
      <c r="D138" s="5">
        <v>1.49</v>
      </c>
      <c r="E138" s="6">
        <v>4</v>
      </c>
    </row>
    <row r="139" spans="1:5" ht="16.5" thickBot="1">
      <c r="A139" s="2" t="s">
        <v>245</v>
      </c>
      <c r="B139" s="3" t="s">
        <v>232</v>
      </c>
      <c r="C139" s="4" t="s">
        <v>241</v>
      </c>
      <c r="D139" s="5">
        <v>1.73</v>
      </c>
      <c r="E139" s="6">
        <v>3</v>
      </c>
    </row>
    <row r="140" spans="1:5" ht="16.5" thickBot="1">
      <c r="A140" s="2" t="s">
        <v>246</v>
      </c>
      <c r="B140" s="3" t="s">
        <v>232</v>
      </c>
      <c r="C140" s="4" t="s">
        <v>241</v>
      </c>
      <c r="D140" s="5">
        <v>1.73</v>
      </c>
      <c r="E140" s="6">
        <v>4</v>
      </c>
    </row>
    <row r="141" spans="1:5" ht="16.5" thickBot="1">
      <c r="A141" s="2" t="s">
        <v>247</v>
      </c>
      <c r="B141" s="3" t="s">
        <v>119</v>
      </c>
      <c r="C141" s="4" t="s">
        <v>248</v>
      </c>
      <c r="D141" s="5">
        <v>3.38</v>
      </c>
      <c r="E141" s="6">
        <v>3</v>
      </c>
    </row>
    <row r="142" spans="1:5" ht="16.5" thickBot="1">
      <c r="A142" s="2" t="s">
        <v>249</v>
      </c>
      <c r="B142" s="3" t="s">
        <v>119</v>
      </c>
      <c r="C142" s="4" t="s">
        <v>248</v>
      </c>
      <c r="D142" s="5">
        <v>1.8</v>
      </c>
      <c r="E142" s="6">
        <v>3</v>
      </c>
    </row>
    <row r="143" spans="1:5" ht="16.5" thickBot="1">
      <c r="A143" s="2" t="s">
        <v>250</v>
      </c>
      <c r="B143" s="3" t="s">
        <v>119</v>
      </c>
      <c r="C143" s="4" t="s">
        <v>248</v>
      </c>
      <c r="D143" s="5">
        <v>1.8</v>
      </c>
      <c r="E143" s="6">
        <v>4</v>
      </c>
    </row>
    <row r="144" spans="1:5" ht="16.5" thickBot="1">
      <c r="A144" s="2" t="s">
        <v>251</v>
      </c>
      <c r="B144" s="3" t="s">
        <v>119</v>
      </c>
      <c r="C144" s="4" t="s">
        <v>248</v>
      </c>
      <c r="D144" s="5">
        <v>1.05</v>
      </c>
      <c r="E144" s="6">
        <v>4</v>
      </c>
    </row>
    <row r="145" spans="1:5" ht="16.5" thickBot="1">
      <c r="A145" s="2" t="s">
        <v>252</v>
      </c>
      <c r="B145" s="3" t="s">
        <v>81</v>
      </c>
      <c r="C145" s="4" t="s">
        <v>253</v>
      </c>
      <c r="D145" s="8">
        <v>0.57699999999999996</v>
      </c>
      <c r="E145" s="6">
        <v>2</v>
      </c>
    </row>
    <row r="146" spans="1:5" ht="16.5" thickBot="1">
      <c r="A146" s="2" t="s">
        <v>254</v>
      </c>
      <c r="B146" s="3" t="s">
        <v>255</v>
      </c>
      <c r="C146" s="4" t="s">
        <v>256</v>
      </c>
      <c r="D146" s="8">
        <v>0.96799999999999997</v>
      </c>
      <c r="E146" s="7">
        <v>2</v>
      </c>
    </row>
    <row r="147" spans="1:5" ht="16.5" thickBot="1">
      <c r="A147" s="2" t="s">
        <v>257</v>
      </c>
      <c r="B147" s="3" t="s">
        <v>255</v>
      </c>
      <c r="C147" s="4" t="s">
        <v>256</v>
      </c>
      <c r="D147" s="5">
        <v>1.04</v>
      </c>
      <c r="E147" s="7">
        <v>2</v>
      </c>
    </row>
    <row r="148" spans="1:5" ht="16.5" thickBot="1">
      <c r="A148" s="2" t="s">
        <v>258</v>
      </c>
      <c r="B148" s="3" t="s">
        <v>255</v>
      </c>
      <c r="C148" s="4" t="s">
        <v>256</v>
      </c>
      <c r="D148" s="5">
        <v>2.0299999999999998</v>
      </c>
      <c r="E148" s="7">
        <v>2</v>
      </c>
    </row>
    <row r="149" spans="1:5" ht="16.5" thickBot="1">
      <c r="A149" s="2" t="s">
        <v>259</v>
      </c>
      <c r="B149" s="3" t="s">
        <v>255</v>
      </c>
      <c r="C149" s="4" t="s">
        <v>256</v>
      </c>
      <c r="D149" s="5">
        <v>2.2200000000000002</v>
      </c>
      <c r="E149" s="7">
        <v>2</v>
      </c>
    </row>
    <row r="150" spans="1:5" ht="16.5" thickBot="1">
      <c r="A150" s="2" t="s">
        <v>260</v>
      </c>
      <c r="B150" s="3" t="s">
        <v>255</v>
      </c>
      <c r="C150" s="4" t="s">
        <v>256</v>
      </c>
      <c r="D150" s="8">
        <v>0.65800000000000003</v>
      </c>
      <c r="E150" s="7">
        <v>2</v>
      </c>
    </row>
    <row r="151" spans="1:5" ht="16.5" thickBot="1">
      <c r="A151" s="2" t="s">
        <v>261</v>
      </c>
      <c r="B151" s="3" t="s">
        <v>255</v>
      </c>
      <c r="C151" s="4" t="s">
        <v>256</v>
      </c>
      <c r="D151" s="5">
        <v>0.71</v>
      </c>
      <c r="E151" s="7">
        <v>2</v>
      </c>
    </row>
    <row r="152" spans="1:5" ht="16.5" thickBot="1">
      <c r="A152" s="2" t="s">
        <v>262</v>
      </c>
      <c r="B152" s="3" t="s">
        <v>255</v>
      </c>
      <c r="C152" s="4" t="s">
        <v>263</v>
      </c>
      <c r="D152" s="8">
        <v>0.59699999999999998</v>
      </c>
      <c r="E152" s="7">
        <v>2</v>
      </c>
    </row>
    <row r="153" spans="1:5" ht="16.5" thickBot="1">
      <c r="A153" s="2" t="s">
        <v>264</v>
      </c>
      <c r="B153" s="3" t="s">
        <v>255</v>
      </c>
      <c r="C153" s="4" t="s">
        <v>263</v>
      </c>
      <c r="D153" s="8">
        <v>0.94799999999999995</v>
      </c>
      <c r="E153" s="7">
        <v>2</v>
      </c>
    </row>
    <row r="154" spans="1:5" ht="16.5" thickBot="1">
      <c r="A154" s="2" t="s">
        <v>265</v>
      </c>
      <c r="B154" s="3" t="s">
        <v>255</v>
      </c>
      <c r="C154" s="4" t="s">
        <v>263</v>
      </c>
      <c r="D154" s="8">
        <v>0.372</v>
      </c>
      <c r="E154" s="7">
        <v>2</v>
      </c>
    </row>
    <row r="155" spans="1:5" ht="16.5" thickBot="1">
      <c r="A155" s="2" t="s">
        <v>266</v>
      </c>
      <c r="B155" s="3" t="s">
        <v>255</v>
      </c>
      <c r="C155" s="4" t="s">
        <v>267</v>
      </c>
      <c r="D155" s="5">
        <v>0.72</v>
      </c>
      <c r="E155" s="7">
        <v>2</v>
      </c>
    </row>
    <row r="156" spans="1:5" ht="16.5" thickBot="1">
      <c r="A156" s="2" t="s">
        <v>268</v>
      </c>
      <c r="B156" s="3" t="s">
        <v>255</v>
      </c>
      <c r="C156" s="4" t="s">
        <v>267</v>
      </c>
      <c r="D156" s="5">
        <v>1.49</v>
      </c>
      <c r="E156" s="7">
        <v>2</v>
      </c>
    </row>
    <row r="157" spans="1:5" ht="16.5" thickBot="1">
      <c r="A157" s="2" t="s">
        <v>269</v>
      </c>
      <c r="B157" s="3" t="s">
        <v>255</v>
      </c>
      <c r="C157" s="4" t="s">
        <v>267</v>
      </c>
      <c r="D157" s="5">
        <v>0.47</v>
      </c>
      <c r="E157" s="7">
        <v>2</v>
      </c>
    </row>
    <row r="158" spans="1:5" ht="16.5" thickBot="1">
      <c r="A158" s="2" t="s">
        <v>270</v>
      </c>
      <c r="B158" s="3" t="s">
        <v>271</v>
      </c>
      <c r="C158" s="4" t="s">
        <v>272</v>
      </c>
      <c r="D158" s="8">
        <v>0.161</v>
      </c>
      <c r="E158" s="6">
        <v>5</v>
      </c>
    </row>
    <row r="159" spans="1:5" ht="16.5" thickBot="1">
      <c r="A159" s="2" t="s">
        <v>273</v>
      </c>
      <c r="B159" s="3" t="s">
        <v>32</v>
      </c>
      <c r="C159" s="4" t="s">
        <v>274</v>
      </c>
      <c r="D159" s="5">
        <v>1.25</v>
      </c>
      <c r="E159" s="6">
        <v>2</v>
      </c>
    </row>
    <row r="160" spans="1:5" ht="26.25" customHeight="1" thickBot="1">
      <c r="A160" s="2" t="s">
        <v>275</v>
      </c>
      <c r="B160" s="3" t="s">
        <v>32</v>
      </c>
      <c r="C160" s="4" t="s">
        <v>274</v>
      </c>
      <c r="D160" s="5">
        <v>1.98</v>
      </c>
      <c r="E160" s="6">
        <v>2</v>
      </c>
    </row>
    <row r="161" spans="1:5" ht="48" thickBot="1">
      <c r="A161" s="2" t="s">
        <v>276</v>
      </c>
      <c r="B161" s="3" t="s">
        <v>277</v>
      </c>
      <c r="C161" s="4" t="s">
        <v>278</v>
      </c>
      <c r="D161" s="5">
        <v>0.53</v>
      </c>
      <c r="E161" s="6">
        <v>3</v>
      </c>
    </row>
    <row r="162" spans="1:5" ht="16.5" thickBot="1">
      <c r="A162" s="2" t="s">
        <v>279</v>
      </c>
      <c r="B162" s="3" t="s">
        <v>32</v>
      </c>
      <c r="C162" s="4" t="s">
        <v>280</v>
      </c>
      <c r="D162" s="8">
        <v>0.69699999999999995</v>
      </c>
      <c r="E162" s="6">
        <v>2</v>
      </c>
    </row>
    <row r="163" spans="1:5" ht="16.5" thickBot="1">
      <c r="A163" s="2" t="s">
        <v>281</v>
      </c>
      <c r="B163" s="3" t="s">
        <v>32</v>
      </c>
      <c r="C163" s="4" t="s">
        <v>282</v>
      </c>
      <c r="D163" s="8">
        <v>0.73199999999999998</v>
      </c>
      <c r="E163" s="6">
        <v>2</v>
      </c>
    </row>
    <row r="164" spans="1:5" ht="16.5" thickBot="1">
      <c r="A164" s="2" t="s">
        <v>283</v>
      </c>
      <c r="B164" s="3" t="s">
        <v>61</v>
      </c>
      <c r="C164" s="4" t="s">
        <v>284</v>
      </c>
      <c r="D164" s="5">
        <v>3.8</v>
      </c>
      <c r="E164" s="7">
        <v>2</v>
      </c>
    </row>
    <row r="165" spans="1:5" ht="16.5" thickBot="1">
      <c r="A165" s="2" t="s">
        <v>285</v>
      </c>
      <c r="B165" s="3" t="s">
        <v>61</v>
      </c>
      <c r="C165" s="4" t="s">
        <v>284</v>
      </c>
      <c r="D165" s="5">
        <v>3.02</v>
      </c>
      <c r="E165" s="7">
        <v>2</v>
      </c>
    </row>
    <row r="166" spans="1:5" ht="16.5" thickBot="1">
      <c r="A166" s="2" t="s">
        <v>286</v>
      </c>
      <c r="B166" s="3" t="s">
        <v>287</v>
      </c>
      <c r="C166" s="4" t="s">
        <v>288</v>
      </c>
      <c r="D166" s="8">
        <v>0.89200000000000002</v>
      </c>
      <c r="E166" s="6">
        <v>2</v>
      </c>
    </row>
    <row r="167" spans="1:5" ht="16.5" thickBot="1">
      <c r="A167" s="2" t="s">
        <v>289</v>
      </c>
      <c r="B167" s="3" t="s">
        <v>81</v>
      </c>
      <c r="C167" s="4" t="s">
        <v>290</v>
      </c>
      <c r="D167" s="5">
        <v>2.2799999999999998</v>
      </c>
      <c r="E167" s="6">
        <v>2</v>
      </c>
    </row>
    <row r="168" spans="1:5" ht="16.5" thickBot="1">
      <c r="A168" s="2" t="s">
        <v>291</v>
      </c>
      <c r="B168" s="3" t="s">
        <v>81</v>
      </c>
      <c r="C168" s="4" t="s">
        <v>292</v>
      </c>
      <c r="D168" s="5">
        <v>1.61</v>
      </c>
      <c r="E168" s="6">
        <v>2</v>
      </c>
    </row>
    <row r="169" spans="1:5" ht="16.5" thickBot="1">
      <c r="A169" s="2" t="s">
        <v>293</v>
      </c>
      <c r="B169" s="3" t="s">
        <v>294</v>
      </c>
      <c r="C169" s="4" t="s">
        <v>295</v>
      </c>
      <c r="D169" s="5">
        <v>2.12</v>
      </c>
      <c r="E169" s="6">
        <v>3</v>
      </c>
    </row>
    <row r="170" spans="1:5" ht="16.5" thickBot="1">
      <c r="A170" s="2" t="s">
        <v>296</v>
      </c>
      <c r="B170" s="3" t="s">
        <v>32</v>
      </c>
      <c r="C170" s="4" t="s">
        <v>297</v>
      </c>
      <c r="D170" s="8">
        <v>0.68500000000000005</v>
      </c>
      <c r="E170" s="6">
        <v>2</v>
      </c>
    </row>
    <row r="171" spans="1:5" ht="16.5" thickBot="1">
      <c r="A171" s="2" t="s">
        <v>298</v>
      </c>
      <c r="B171" s="3" t="s">
        <v>32</v>
      </c>
      <c r="C171" s="4" t="s">
        <v>297</v>
      </c>
      <c r="D171" s="5">
        <v>2.1</v>
      </c>
      <c r="E171" s="6">
        <v>2</v>
      </c>
    </row>
    <row r="172" spans="1:5" ht="16.5" thickBot="1">
      <c r="A172" s="2" t="s">
        <v>299</v>
      </c>
      <c r="B172" s="3" t="s">
        <v>300</v>
      </c>
      <c r="C172" s="4" t="s">
        <v>301</v>
      </c>
      <c r="D172" s="5">
        <v>3.22</v>
      </c>
      <c r="E172" s="6">
        <v>3</v>
      </c>
    </row>
    <row r="173" spans="1:5" ht="16.5" thickBot="1">
      <c r="A173" s="2" t="s">
        <v>302</v>
      </c>
      <c r="B173" s="3" t="s">
        <v>303</v>
      </c>
      <c r="C173" s="4" t="s">
        <v>304</v>
      </c>
      <c r="D173" s="8">
        <v>0.157</v>
      </c>
      <c r="E173" s="7">
        <v>2</v>
      </c>
    </row>
    <row r="174" spans="1:5" ht="16.5" thickBot="1">
      <c r="A174" s="2" t="s">
        <v>305</v>
      </c>
      <c r="B174" s="3" t="s">
        <v>303</v>
      </c>
      <c r="C174" s="4" t="s">
        <v>304</v>
      </c>
      <c r="D174" s="8">
        <v>0.378</v>
      </c>
      <c r="E174" s="7">
        <v>2</v>
      </c>
    </row>
    <row r="175" spans="1:5" ht="16.5" thickBot="1">
      <c r="A175" s="2" t="s">
        <v>306</v>
      </c>
      <c r="B175" s="3" t="s">
        <v>186</v>
      </c>
      <c r="C175" s="4" t="s">
        <v>307</v>
      </c>
      <c r="D175" s="5">
        <v>1.22</v>
      </c>
      <c r="E175" s="7">
        <v>2</v>
      </c>
    </row>
    <row r="176" spans="1:5" ht="16.5" thickBot="1">
      <c r="A176" s="2" t="s">
        <v>308</v>
      </c>
      <c r="B176" s="3" t="s">
        <v>186</v>
      </c>
      <c r="C176" s="4" t="s">
        <v>307</v>
      </c>
      <c r="D176" s="5">
        <v>2.25</v>
      </c>
      <c r="E176" s="7">
        <v>2</v>
      </c>
    </row>
    <row r="177" spans="1:5" ht="16.5" thickBot="1">
      <c r="A177" s="2" t="s">
        <v>309</v>
      </c>
      <c r="B177" s="3" t="s">
        <v>32</v>
      </c>
      <c r="C177" s="4" t="s">
        <v>310</v>
      </c>
      <c r="D177" s="8">
        <v>0.71299999999999997</v>
      </c>
      <c r="E177" s="6">
        <v>2</v>
      </c>
    </row>
    <row r="178" spans="1:5" ht="16.5" thickBot="1">
      <c r="A178" s="2" t="s">
        <v>311</v>
      </c>
      <c r="B178" s="3" t="s">
        <v>32</v>
      </c>
      <c r="C178" s="4" t="s">
        <v>312</v>
      </c>
      <c r="D178" s="5">
        <v>1.03</v>
      </c>
      <c r="E178" s="6">
        <v>2</v>
      </c>
    </row>
    <row r="179" spans="1:5" ht="16.5" thickBot="1">
      <c r="A179" s="2" t="s">
        <v>313</v>
      </c>
      <c r="B179" s="3" t="s">
        <v>223</v>
      </c>
      <c r="C179" s="4" t="s">
        <v>314</v>
      </c>
      <c r="D179" s="5">
        <v>3.02</v>
      </c>
      <c r="E179" s="6">
        <v>2</v>
      </c>
    </row>
    <row r="180" spans="1:5" ht="16.5" thickBot="1">
      <c r="A180" s="2" t="s">
        <v>315</v>
      </c>
      <c r="B180" s="3" t="s">
        <v>32</v>
      </c>
      <c r="C180" s="4" t="s">
        <v>316</v>
      </c>
      <c r="D180" s="5">
        <v>0.79</v>
      </c>
      <c r="E180" s="6">
        <v>2</v>
      </c>
    </row>
    <row r="181" spans="1:5" ht="16.5" thickBot="1">
      <c r="A181" s="2" t="s">
        <v>317</v>
      </c>
      <c r="B181" s="3" t="s">
        <v>318</v>
      </c>
      <c r="C181" s="4" t="s">
        <v>319</v>
      </c>
      <c r="D181" s="8">
        <v>0.627</v>
      </c>
      <c r="E181" s="7">
        <v>2</v>
      </c>
    </row>
    <row r="182" spans="1:5" ht="16.5" thickBot="1">
      <c r="A182" s="2" t="s">
        <v>320</v>
      </c>
      <c r="B182" s="3" t="s">
        <v>318</v>
      </c>
      <c r="C182" s="4" t="s">
        <v>319</v>
      </c>
      <c r="D182" s="5">
        <v>10.199999999999999</v>
      </c>
      <c r="E182" s="7">
        <v>2</v>
      </c>
    </row>
    <row r="183" spans="1:5" ht="16.5" thickBot="1">
      <c r="A183" s="2" t="s">
        <v>321</v>
      </c>
      <c r="B183" s="3" t="s">
        <v>318</v>
      </c>
      <c r="C183" s="4" t="s">
        <v>319</v>
      </c>
      <c r="D183" s="5">
        <v>2.5499999999999998</v>
      </c>
      <c r="E183" s="7">
        <v>2</v>
      </c>
    </row>
    <row r="184" spans="1:5" ht="16.5" thickBot="1">
      <c r="A184" s="2" t="s">
        <v>322</v>
      </c>
      <c r="B184" s="3" t="s">
        <v>318</v>
      </c>
      <c r="C184" s="4" t="s">
        <v>319</v>
      </c>
      <c r="D184" s="5">
        <v>1.61</v>
      </c>
      <c r="E184" s="7">
        <v>2</v>
      </c>
    </row>
    <row r="185" spans="1:5" ht="16.5" thickBot="1">
      <c r="A185" s="2" t="s">
        <v>323</v>
      </c>
      <c r="B185" s="3" t="s">
        <v>61</v>
      </c>
      <c r="C185" s="4" t="s">
        <v>324</v>
      </c>
      <c r="D185" s="8">
        <v>0.76800000000000002</v>
      </c>
      <c r="E185" s="6">
        <v>2</v>
      </c>
    </row>
    <row r="186" spans="1:5" ht="16.5" thickBot="1">
      <c r="A186" s="2" t="s">
        <v>325</v>
      </c>
      <c r="B186" s="3" t="s">
        <v>81</v>
      </c>
      <c r="C186" s="4" t="s">
        <v>326</v>
      </c>
      <c r="D186" s="5">
        <v>3.02</v>
      </c>
      <c r="E186" s="7">
        <v>2</v>
      </c>
    </row>
    <row r="187" spans="1:5" ht="16.5" thickBot="1">
      <c r="A187" s="2" t="s">
        <v>327</v>
      </c>
      <c r="B187" s="3" t="s">
        <v>81</v>
      </c>
      <c r="C187" s="4" t="s">
        <v>328</v>
      </c>
      <c r="D187" s="5">
        <v>2.52</v>
      </c>
      <c r="E187" s="6">
        <v>2</v>
      </c>
    </row>
    <row r="188" spans="1:5" ht="16.5" thickBot="1">
      <c r="A188" s="2" t="s">
        <v>329</v>
      </c>
      <c r="B188" s="3" t="s">
        <v>119</v>
      </c>
      <c r="C188" s="4" t="s">
        <v>330</v>
      </c>
      <c r="D188" s="8">
        <v>0.52500000000000002</v>
      </c>
      <c r="E188" s="6">
        <v>2</v>
      </c>
    </row>
    <row r="189" spans="1:5" ht="16.5" thickBot="1">
      <c r="A189" s="2" t="s">
        <v>331</v>
      </c>
      <c r="B189" s="3" t="s">
        <v>223</v>
      </c>
      <c r="C189" s="4" t="s">
        <v>332</v>
      </c>
      <c r="D189" s="5">
        <v>2.67</v>
      </c>
      <c r="E189" s="7">
        <v>2</v>
      </c>
    </row>
    <row r="190" spans="1:5" ht="16.5" thickBot="1">
      <c r="A190" s="2" t="s">
        <v>333</v>
      </c>
      <c r="B190" s="3" t="s">
        <v>32</v>
      </c>
      <c r="C190" s="4" t="s">
        <v>334</v>
      </c>
      <c r="D190" s="5">
        <v>0.35</v>
      </c>
      <c r="E190" s="6">
        <v>2</v>
      </c>
    </row>
    <row r="191" spans="1:5" ht="16.5" thickBot="1">
      <c r="A191" s="2" t="s">
        <v>335</v>
      </c>
      <c r="B191" s="3" t="s">
        <v>223</v>
      </c>
      <c r="C191" s="4" t="s">
        <v>336</v>
      </c>
      <c r="D191" s="5">
        <v>2.52</v>
      </c>
      <c r="E191" s="7">
        <v>2</v>
      </c>
    </row>
    <row r="192" spans="1:5" ht="32.25" thickBot="1">
      <c r="A192" s="2" t="s">
        <v>337</v>
      </c>
      <c r="B192" s="3" t="s">
        <v>338</v>
      </c>
      <c r="C192" s="4" t="s">
        <v>339</v>
      </c>
      <c r="D192" s="5">
        <v>2.0299999999999998</v>
      </c>
      <c r="E192" s="6">
        <v>2</v>
      </c>
    </row>
    <row r="193" spans="1:5" ht="16.5" thickBot="1">
      <c r="A193" s="2" t="s">
        <v>340</v>
      </c>
      <c r="B193" s="3" t="s">
        <v>223</v>
      </c>
      <c r="C193" s="4" t="s">
        <v>341</v>
      </c>
      <c r="D193" s="5">
        <v>7.27</v>
      </c>
      <c r="E193" s="7">
        <v>2</v>
      </c>
    </row>
    <row r="194" spans="1:5" ht="16.5" thickBot="1">
      <c r="A194" s="2" t="s">
        <v>342</v>
      </c>
      <c r="B194" s="3" t="s">
        <v>232</v>
      </c>
      <c r="C194" s="4" t="s">
        <v>343</v>
      </c>
      <c r="D194" s="5">
        <v>2.02</v>
      </c>
      <c r="E194" s="6">
        <v>3</v>
      </c>
    </row>
    <row r="195" spans="1:5" ht="16.5" thickBot="1">
      <c r="A195" s="2" t="s">
        <v>344</v>
      </c>
      <c r="B195" s="3" t="s">
        <v>232</v>
      </c>
      <c r="C195" s="4" t="s">
        <v>343</v>
      </c>
      <c r="D195" s="5">
        <v>1.3</v>
      </c>
      <c r="E195" s="7">
        <v>2</v>
      </c>
    </row>
    <row r="196" spans="1:5" ht="16.5" thickBot="1">
      <c r="A196" s="2" t="s">
        <v>345</v>
      </c>
      <c r="B196" s="3" t="s">
        <v>232</v>
      </c>
      <c r="C196" s="4" t="s">
        <v>343</v>
      </c>
      <c r="D196" s="5">
        <v>1.3</v>
      </c>
      <c r="E196" s="7">
        <v>3</v>
      </c>
    </row>
    <row r="197" spans="1:5" ht="16.5" thickBot="1">
      <c r="A197" s="2" t="s">
        <v>346</v>
      </c>
      <c r="B197" s="3" t="s">
        <v>232</v>
      </c>
      <c r="C197" s="4" t="s">
        <v>343</v>
      </c>
      <c r="D197" s="5">
        <v>1.73</v>
      </c>
      <c r="E197" s="14">
        <v>3</v>
      </c>
    </row>
    <row r="198" spans="1:5" ht="16.5" thickBot="1">
      <c r="A198" s="2" t="s">
        <v>347</v>
      </c>
      <c r="B198" s="3" t="s">
        <v>232</v>
      </c>
      <c r="C198" s="4" t="s">
        <v>343</v>
      </c>
      <c r="D198" s="5">
        <v>1.73</v>
      </c>
      <c r="E198" s="7">
        <v>2</v>
      </c>
    </row>
    <row r="199" spans="1:5" ht="16.5" thickBot="1">
      <c r="A199" s="2" t="s">
        <v>348</v>
      </c>
      <c r="B199" s="3" t="s">
        <v>232</v>
      </c>
      <c r="C199" s="4" t="s">
        <v>343</v>
      </c>
      <c r="D199" s="5">
        <v>2.02</v>
      </c>
      <c r="E199" s="7">
        <v>3</v>
      </c>
    </row>
    <row r="200" spans="1:5" ht="16.5" thickBot="1">
      <c r="A200" s="2" t="s">
        <v>349</v>
      </c>
      <c r="B200" s="3" t="s">
        <v>232</v>
      </c>
      <c r="C200" s="4" t="s">
        <v>343</v>
      </c>
      <c r="D200" s="5">
        <v>2.02</v>
      </c>
      <c r="E200" s="7">
        <v>2</v>
      </c>
    </row>
    <row r="201" spans="1:5" ht="16.5" thickBot="1">
      <c r="A201" s="2" t="s">
        <v>350</v>
      </c>
      <c r="B201" s="3" t="s">
        <v>18</v>
      </c>
      <c r="C201" s="4" t="s">
        <v>351</v>
      </c>
      <c r="D201" s="5">
        <v>12.9</v>
      </c>
      <c r="E201" s="7">
        <v>2</v>
      </c>
    </row>
    <row r="202" spans="1:5" ht="16.5" thickBot="1">
      <c r="A202" s="2" t="s">
        <v>352</v>
      </c>
      <c r="B202" s="3" t="s">
        <v>81</v>
      </c>
      <c r="C202" s="4" t="s">
        <v>353</v>
      </c>
      <c r="D202" s="5">
        <v>1.1100000000000001</v>
      </c>
      <c r="E202" s="6">
        <v>2</v>
      </c>
    </row>
    <row r="203" spans="1:5" ht="16.5" thickBot="1">
      <c r="A203" s="2" t="s">
        <v>354</v>
      </c>
      <c r="B203" s="3" t="s">
        <v>119</v>
      </c>
      <c r="C203" s="4" t="s">
        <v>355</v>
      </c>
      <c r="D203" s="8">
        <v>0.65500000000000003</v>
      </c>
      <c r="E203" s="6">
        <v>5</v>
      </c>
    </row>
    <row r="204" spans="1:5" ht="16.5" thickBot="1">
      <c r="A204" s="2" t="s">
        <v>356</v>
      </c>
      <c r="B204" s="3" t="s">
        <v>91</v>
      </c>
      <c r="C204" s="4" t="s">
        <v>357</v>
      </c>
      <c r="D204" s="8">
        <v>0.157</v>
      </c>
      <c r="E204" s="7">
        <v>5</v>
      </c>
    </row>
    <row r="205" spans="1:5" ht="16.5" thickBot="1">
      <c r="A205" s="2" t="s">
        <v>358</v>
      </c>
      <c r="B205" s="3" t="s">
        <v>223</v>
      </c>
      <c r="C205" s="4" t="s">
        <v>359</v>
      </c>
      <c r="D205" s="5">
        <v>1.1499999999999999</v>
      </c>
      <c r="E205" s="6">
        <v>2</v>
      </c>
    </row>
    <row r="206" spans="1:5" ht="16.5" thickBot="1">
      <c r="A206" s="2" t="s">
        <v>360</v>
      </c>
      <c r="B206" s="3" t="s">
        <v>223</v>
      </c>
      <c r="C206" s="4" t="s">
        <v>361</v>
      </c>
      <c r="D206" s="8">
        <v>0.91300000000000003</v>
      </c>
      <c r="E206" s="6">
        <v>3</v>
      </c>
    </row>
    <row r="207" spans="1:5" ht="16.5" thickBot="1">
      <c r="A207" s="2" t="s">
        <v>362</v>
      </c>
      <c r="B207" s="3" t="s">
        <v>223</v>
      </c>
      <c r="C207" s="4" t="s">
        <v>361</v>
      </c>
      <c r="D207" s="8">
        <v>0.82699999999999996</v>
      </c>
      <c r="E207" s="6">
        <v>3</v>
      </c>
    </row>
    <row r="208" spans="1:5" ht="16.5" thickBot="1">
      <c r="A208" s="10" t="s">
        <v>363</v>
      </c>
      <c r="B208" s="12" t="s">
        <v>364</v>
      </c>
      <c r="C208" s="15" t="s">
        <v>365</v>
      </c>
      <c r="D208" s="16">
        <v>9.68</v>
      </c>
      <c r="E208" s="14">
        <v>4</v>
      </c>
    </row>
    <row r="209" spans="1:5" ht="16.5" thickBot="1">
      <c r="A209" s="2" t="s">
        <v>366</v>
      </c>
      <c r="B209" s="3" t="s">
        <v>18</v>
      </c>
      <c r="C209" s="4" t="s">
        <v>367</v>
      </c>
      <c r="D209" s="5">
        <v>7.02</v>
      </c>
      <c r="E209" s="6">
        <v>6</v>
      </c>
    </row>
    <row r="210" spans="1:5" ht="16.5" thickBot="1">
      <c r="A210" s="2" t="s">
        <v>368</v>
      </c>
      <c r="B210" s="3" t="s">
        <v>18</v>
      </c>
      <c r="C210" s="4" t="s">
        <v>367</v>
      </c>
      <c r="D210" s="5">
        <v>2.67</v>
      </c>
      <c r="E210" s="6">
        <v>6</v>
      </c>
    </row>
    <row r="211" spans="1:5" ht="16.5" thickBot="1">
      <c r="A211" s="2" t="s">
        <v>369</v>
      </c>
      <c r="B211" s="3" t="s">
        <v>370</v>
      </c>
      <c r="C211" s="4" t="s">
        <v>371</v>
      </c>
      <c r="D211" s="5">
        <v>8.42</v>
      </c>
      <c r="E211" s="7">
        <v>3.38</v>
      </c>
    </row>
    <row r="212" spans="1:5" ht="16.5" thickBot="1">
      <c r="A212" s="2" t="s">
        <v>372</v>
      </c>
      <c r="B212" s="3" t="s">
        <v>370</v>
      </c>
      <c r="C212" s="4" t="s">
        <v>371</v>
      </c>
      <c r="D212" s="5">
        <v>8.42</v>
      </c>
      <c r="E212" s="7">
        <v>4.22</v>
      </c>
    </row>
    <row r="213" spans="1:5" ht="16.5" thickBot="1">
      <c r="A213" s="2" t="s">
        <v>373</v>
      </c>
      <c r="B213" s="3" t="s">
        <v>370</v>
      </c>
      <c r="C213" s="4" t="s">
        <v>371</v>
      </c>
      <c r="D213" s="5">
        <v>4.72</v>
      </c>
      <c r="E213" s="6">
        <v>3.62</v>
      </c>
    </row>
    <row r="214" spans="1:5" ht="16.5" thickBot="1">
      <c r="A214" s="2" t="s">
        <v>374</v>
      </c>
      <c r="B214" s="3" t="s">
        <v>370</v>
      </c>
      <c r="C214" s="4" t="s">
        <v>371</v>
      </c>
      <c r="D214" s="5">
        <v>4.72</v>
      </c>
      <c r="E214" s="7">
        <v>4.3499999999999996</v>
      </c>
    </row>
    <row r="215" spans="1:5" ht="16.5" thickBot="1">
      <c r="A215" s="2" t="s">
        <v>375</v>
      </c>
      <c r="B215" s="3" t="s">
        <v>370</v>
      </c>
      <c r="C215" s="4" t="s">
        <v>376</v>
      </c>
      <c r="D215" s="5">
        <v>8.6300000000000008</v>
      </c>
      <c r="E215" s="6">
        <v>3</v>
      </c>
    </row>
    <row r="216" spans="1:5" ht="16.5" thickBot="1">
      <c r="A216" s="2" t="s">
        <v>377</v>
      </c>
      <c r="B216" s="3" t="s">
        <v>370</v>
      </c>
      <c r="C216" s="4" t="s">
        <v>376</v>
      </c>
      <c r="D216" s="5">
        <v>8.6300000000000008</v>
      </c>
      <c r="E216" s="6">
        <v>4</v>
      </c>
    </row>
    <row r="217" spans="1:5" ht="16.5" thickBot="1">
      <c r="A217" s="2" t="s">
        <v>378</v>
      </c>
      <c r="B217" s="3" t="s">
        <v>370</v>
      </c>
      <c r="C217" s="4" t="s">
        <v>376</v>
      </c>
      <c r="D217" s="5">
        <v>4.0199999999999996</v>
      </c>
      <c r="E217" s="7">
        <v>3</v>
      </c>
    </row>
    <row r="218" spans="1:5" ht="16.5" thickBot="1">
      <c r="A218" s="2" t="s">
        <v>379</v>
      </c>
      <c r="B218" s="3" t="s">
        <v>370</v>
      </c>
      <c r="C218" s="4" t="s">
        <v>376</v>
      </c>
      <c r="D218" s="5">
        <v>4.0199999999999996</v>
      </c>
      <c r="E218" s="7">
        <v>4</v>
      </c>
    </row>
    <row r="219" spans="1:5" ht="16.5" thickBot="1">
      <c r="A219" s="2" t="s">
        <v>380</v>
      </c>
      <c r="B219" s="3" t="s">
        <v>81</v>
      </c>
      <c r="C219" s="4" t="s">
        <v>381</v>
      </c>
      <c r="D219" s="5">
        <v>6.03</v>
      </c>
      <c r="E219" s="6">
        <v>3</v>
      </c>
    </row>
    <row r="220" spans="1:5" ht="16.5" thickBot="1">
      <c r="A220" s="2" t="s">
        <v>382</v>
      </c>
      <c r="B220" s="3" t="s">
        <v>383</v>
      </c>
      <c r="C220" s="4" t="s">
        <v>384</v>
      </c>
      <c r="D220" s="8">
        <v>0.56699999999999995</v>
      </c>
      <c r="E220" s="6">
        <v>3</v>
      </c>
    </row>
    <row r="221" spans="1:5" ht="32.25" thickBot="1">
      <c r="A221" s="2" t="s">
        <v>385</v>
      </c>
      <c r="B221" s="3" t="s">
        <v>386</v>
      </c>
      <c r="C221" s="4" t="s">
        <v>387</v>
      </c>
      <c r="D221" s="8">
        <v>0.47299999999999998</v>
      </c>
      <c r="E221" s="6">
        <v>3</v>
      </c>
    </row>
    <row r="222" spans="1:5" ht="16.5" thickBot="1">
      <c r="A222" s="2" t="s">
        <v>388</v>
      </c>
      <c r="B222" s="3" t="s">
        <v>81</v>
      </c>
      <c r="C222" s="4" t="s">
        <v>389</v>
      </c>
      <c r="D222" s="5">
        <v>2.02</v>
      </c>
      <c r="E222" s="6">
        <v>3</v>
      </c>
    </row>
    <row r="223" spans="1:5" ht="16.5" thickBot="1">
      <c r="A223" s="2" t="s">
        <v>390</v>
      </c>
      <c r="B223" s="3" t="s">
        <v>391</v>
      </c>
      <c r="C223" s="4" t="s">
        <v>392</v>
      </c>
      <c r="D223" s="5">
        <v>10.8</v>
      </c>
      <c r="E223" s="6">
        <v>6</v>
      </c>
    </row>
    <row r="224" spans="1:5" ht="16.5" thickBot="1">
      <c r="A224" s="2" t="s">
        <v>393</v>
      </c>
      <c r="B224" s="3" t="s">
        <v>394</v>
      </c>
      <c r="C224" s="4" t="s">
        <v>395</v>
      </c>
      <c r="D224" s="5">
        <v>0.76</v>
      </c>
      <c r="E224" s="6">
        <v>6</v>
      </c>
    </row>
    <row r="225" spans="1:5" ht="16.5" thickBot="1">
      <c r="A225" s="2" t="s">
        <v>396</v>
      </c>
      <c r="B225" s="3" t="s">
        <v>394</v>
      </c>
      <c r="C225" s="4" t="s">
        <v>397</v>
      </c>
      <c r="D225" s="5">
        <v>3.45</v>
      </c>
      <c r="E225" s="6">
        <v>6</v>
      </c>
    </row>
    <row r="226" spans="1:5" ht="16.5" thickBot="1">
      <c r="A226" s="2" t="s">
        <v>398</v>
      </c>
      <c r="B226" s="3" t="s">
        <v>394</v>
      </c>
      <c r="C226" s="4" t="s">
        <v>397</v>
      </c>
      <c r="D226" s="5">
        <v>2.93</v>
      </c>
      <c r="E226" s="6">
        <v>6</v>
      </c>
    </row>
    <row r="227" spans="1:5" ht="16.5" thickBot="1">
      <c r="A227" s="2" t="s">
        <v>399</v>
      </c>
      <c r="B227" s="3" t="s">
        <v>394</v>
      </c>
      <c r="C227" s="4" t="s">
        <v>397</v>
      </c>
      <c r="D227" s="5">
        <v>4.4000000000000004</v>
      </c>
      <c r="E227" s="6">
        <v>6</v>
      </c>
    </row>
    <row r="228" spans="1:5" ht="16.5" thickBot="1">
      <c r="A228" s="2" t="s">
        <v>400</v>
      </c>
      <c r="B228" s="3" t="s">
        <v>394</v>
      </c>
      <c r="C228" s="4" t="s">
        <v>397</v>
      </c>
      <c r="D228" s="5">
        <v>2.42</v>
      </c>
      <c r="E228" s="6">
        <v>6</v>
      </c>
    </row>
    <row r="229" spans="1:5" ht="16.5" thickBot="1">
      <c r="A229" s="2" t="s">
        <v>401</v>
      </c>
      <c r="B229" s="3" t="s">
        <v>16</v>
      </c>
      <c r="C229" s="4"/>
      <c r="D229" s="5">
        <v>1</v>
      </c>
      <c r="E229" s="7"/>
    </row>
    <row r="230" spans="1:5" ht="16.5" thickBot="1">
      <c r="A230" s="2" t="s">
        <v>402</v>
      </c>
      <c r="B230" s="3" t="s">
        <v>16</v>
      </c>
      <c r="C230" s="4"/>
      <c r="D230" s="5">
        <v>1</v>
      </c>
      <c r="E230" s="7"/>
    </row>
    <row r="231" spans="1:5" ht="16.5" thickBot="1">
      <c r="A231" s="2" t="s">
        <v>403</v>
      </c>
      <c r="B231" s="3" t="s">
        <v>404</v>
      </c>
      <c r="C231" s="4" t="s">
        <v>405</v>
      </c>
      <c r="D231" s="5">
        <v>5.92</v>
      </c>
      <c r="E231" s="6">
        <v>3</v>
      </c>
    </row>
    <row r="232" spans="1:5" ht="16.5" thickBot="1">
      <c r="A232" s="2" t="s">
        <v>406</v>
      </c>
      <c r="B232" s="3" t="s">
        <v>119</v>
      </c>
      <c r="C232" s="4" t="s">
        <v>407</v>
      </c>
      <c r="D232" s="5">
        <v>0.37</v>
      </c>
      <c r="E232" s="6">
        <v>5</v>
      </c>
    </row>
    <row r="233" spans="1:5" ht="16.5" thickBot="1">
      <c r="A233" s="2" t="s">
        <v>408</v>
      </c>
      <c r="B233" s="3" t="s">
        <v>300</v>
      </c>
      <c r="C233" s="4" t="s">
        <v>409</v>
      </c>
      <c r="D233" s="5">
        <v>6.73</v>
      </c>
      <c r="E233" s="7">
        <v>4</v>
      </c>
    </row>
    <row r="234" spans="1:5" ht="16.5" thickBot="1">
      <c r="A234" s="2" t="s">
        <v>410</v>
      </c>
      <c r="B234" s="3" t="s">
        <v>119</v>
      </c>
      <c r="C234" s="4" t="s">
        <v>411</v>
      </c>
      <c r="D234" s="8">
        <v>0.84199999999999997</v>
      </c>
      <c r="E234" s="6">
        <v>3.5</v>
      </c>
    </row>
    <row r="235" spans="1:5" ht="16.5" thickBot="1">
      <c r="A235" s="2" t="s">
        <v>412</v>
      </c>
      <c r="B235" s="3" t="s">
        <v>119</v>
      </c>
      <c r="C235" s="4" t="s">
        <v>411</v>
      </c>
      <c r="D235" s="8">
        <v>0.77200000000000002</v>
      </c>
      <c r="E235" s="6">
        <v>3.5</v>
      </c>
    </row>
    <row r="236" spans="1:5" ht="16.5" thickBot="1">
      <c r="A236" s="2" t="s">
        <v>413</v>
      </c>
      <c r="B236" s="3" t="s">
        <v>119</v>
      </c>
      <c r="C236" s="4" t="s">
        <v>411</v>
      </c>
      <c r="D236" s="8">
        <v>0.89700000000000002</v>
      </c>
      <c r="E236" s="6">
        <v>3.5</v>
      </c>
    </row>
    <row r="237" spans="1:5" ht="16.5" thickBot="1">
      <c r="A237" s="2" t="s">
        <v>414</v>
      </c>
      <c r="B237" s="3" t="s">
        <v>119</v>
      </c>
      <c r="C237" s="4" t="s">
        <v>415</v>
      </c>
      <c r="D237" s="5">
        <v>1.38</v>
      </c>
      <c r="E237" s="7">
        <v>2.77</v>
      </c>
    </row>
    <row r="238" spans="1:5" ht="16.5" thickBot="1">
      <c r="A238" s="2" t="s">
        <v>416</v>
      </c>
      <c r="B238" s="3" t="s">
        <v>119</v>
      </c>
      <c r="C238" s="4" t="s">
        <v>415</v>
      </c>
      <c r="D238" s="5">
        <v>1.31</v>
      </c>
      <c r="E238" s="7">
        <v>2.77</v>
      </c>
    </row>
    <row r="239" spans="1:5" ht="16.5" thickBot="1">
      <c r="A239" s="2" t="s">
        <v>417</v>
      </c>
      <c r="B239" s="3" t="s">
        <v>119</v>
      </c>
      <c r="C239" s="4" t="s">
        <v>415</v>
      </c>
      <c r="D239" s="5">
        <v>1.43</v>
      </c>
      <c r="E239" s="6">
        <v>3</v>
      </c>
    </row>
    <row r="240" spans="1:5" ht="16.5" thickBot="1">
      <c r="A240" s="2" t="s">
        <v>418</v>
      </c>
      <c r="B240" s="3" t="s">
        <v>119</v>
      </c>
      <c r="C240" s="4" t="s">
        <v>419</v>
      </c>
      <c r="D240" s="5">
        <v>1.66</v>
      </c>
      <c r="E240" s="6">
        <v>3</v>
      </c>
    </row>
    <row r="241" spans="1:5" ht="16.5" thickBot="1">
      <c r="A241" s="2" t="s">
        <v>420</v>
      </c>
      <c r="B241" s="3" t="s">
        <v>223</v>
      </c>
      <c r="C241" s="4" t="s">
        <v>421</v>
      </c>
      <c r="D241" s="5">
        <v>4.55</v>
      </c>
      <c r="E241" s="6">
        <v>3</v>
      </c>
    </row>
    <row r="242" spans="1:5" ht="16.5" thickBot="1">
      <c r="A242" s="2" t="s">
        <v>422</v>
      </c>
      <c r="B242" s="3" t="s">
        <v>223</v>
      </c>
      <c r="C242" s="4" t="s">
        <v>423</v>
      </c>
      <c r="D242" s="5">
        <v>1.8</v>
      </c>
      <c r="E242" s="7">
        <v>3</v>
      </c>
    </row>
    <row r="243" spans="1:5" ht="16.5" thickBot="1">
      <c r="A243" s="2" t="s">
        <v>424</v>
      </c>
      <c r="B243" s="3" t="s">
        <v>223</v>
      </c>
      <c r="C243" s="4" t="s">
        <v>423</v>
      </c>
      <c r="D243" s="5">
        <v>2.42</v>
      </c>
      <c r="E243" s="7">
        <v>3</v>
      </c>
    </row>
    <row r="244" spans="1:5" ht="16.5" thickBot="1">
      <c r="A244" s="2" t="s">
        <v>425</v>
      </c>
      <c r="B244" s="3" t="s">
        <v>119</v>
      </c>
      <c r="C244" s="4" t="s">
        <v>426</v>
      </c>
      <c r="D244" s="8">
        <v>0.92500000000000004</v>
      </c>
      <c r="E244" s="6">
        <v>3</v>
      </c>
    </row>
    <row r="245" spans="1:5" ht="16.5" thickBot="1">
      <c r="A245" s="2" t="s">
        <v>427</v>
      </c>
      <c r="B245" s="3" t="s">
        <v>100</v>
      </c>
      <c r="C245" s="4" t="s">
        <v>428</v>
      </c>
      <c r="D245" s="8">
        <v>0.70199999999999996</v>
      </c>
      <c r="E245" s="7">
        <v>4</v>
      </c>
    </row>
    <row r="246" spans="1:5" ht="16.5" thickBot="1">
      <c r="A246" s="2" t="s">
        <v>429</v>
      </c>
      <c r="B246" s="3" t="s">
        <v>119</v>
      </c>
      <c r="C246" s="4" t="s">
        <v>430</v>
      </c>
      <c r="D246" s="5">
        <v>1.62</v>
      </c>
      <c r="E246" s="7">
        <v>4</v>
      </c>
    </row>
    <row r="247" spans="1:5" ht="16.5" thickBot="1">
      <c r="A247" s="2" t="s">
        <v>431</v>
      </c>
      <c r="B247" s="3" t="s">
        <v>119</v>
      </c>
      <c r="C247" s="4" t="s">
        <v>430</v>
      </c>
      <c r="D247" s="8">
        <v>0.93200000000000005</v>
      </c>
      <c r="E247" s="7">
        <v>4</v>
      </c>
    </row>
    <row r="248" spans="1:5" ht="16.5" thickBot="1">
      <c r="A248" s="2" t="s">
        <v>432</v>
      </c>
      <c r="B248" s="3" t="s">
        <v>186</v>
      </c>
      <c r="C248" s="4" t="s">
        <v>433</v>
      </c>
      <c r="D248" s="5">
        <v>5.17</v>
      </c>
      <c r="E248" s="7">
        <v>4</v>
      </c>
    </row>
    <row r="249" spans="1:5" ht="16.5" thickBot="1">
      <c r="A249" s="2" t="s">
        <v>434</v>
      </c>
      <c r="B249" s="3" t="s">
        <v>186</v>
      </c>
      <c r="C249" s="4" t="s">
        <v>433</v>
      </c>
      <c r="D249" s="5">
        <v>4.82</v>
      </c>
      <c r="E249" s="7">
        <v>4</v>
      </c>
    </row>
    <row r="250" spans="1:5" ht="16.5" thickBot="1">
      <c r="A250" s="2" t="s">
        <v>435</v>
      </c>
      <c r="B250" s="3" t="s">
        <v>436</v>
      </c>
      <c r="C250" s="4" t="s">
        <v>437</v>
      </c>
      <c r="D250" s="5">
        <v>6.55</v>
      </c>
      <c r="E250" s="14">
        <v>3</v>
      </c>
    </row>
    <row r="251" spans="1:5" ht="16.5" thickBot="1">
      <c r="A251" s="2" t="s">
        <v>438</v>
      </c>
      <c r="B251" s="3" t="s">
        <v>13</v>
      </c>
      <c r="C251" s="4" t="s">
        <v>439</v>
      </c>
      <c r="D251" s="5">
        <v>0.36</v>
      </c>
      <c r="E251" s="7">
        <v>4</v>
      </c>
    </row>
    <row r="252" spans="1:5" ht="16.5" thickBot="1">
      <c r="A252" s="2" t="s">
        <v>440</v>
      </c>
      <c r="B252" s="3" t="s">
        <v>81</v>
      </c>
      <c r="C252" s="4" t="s">
        <v>441</v>
      </c>
      <c r="D252" s="5">
        <v>34.700000000000003</v>
      </c>
      <c r="E252" s="7">
        <v>3</v>
      </c>
    </row>
    <row r="253" spans="1:5" ht="16.5" thickBot="1">
      <c r="A253" s="2" t="s">
        <v>442</v>
      </c>
      <c r="B253" s="3" t="s">
        <v>119</v>
      </c>
      <c r="C253" s="4" t="s">
        <v>443</v>
      </c>
      <c r="D253" s="5">
        <v>3.42</v>
      </c>
      <c r="E253" s="7">
        <v>3</v>
      </c>
    </row>
    <row r="254" spans="1:5" ht="16.5" thickBot="1">
      <c r="A254" s="2" t="s">
        <v>444</v>
      </c>
      <c r="B254" s="3" t="s">
        <v>119</v>
      </c>
      <c r="C254" s="4" t="s">
        <v>445</v>
      </c>
      <c r="D254" s="5">
        <v>1.28</v>
      </c>
      <c r="E254" s="6">
        <v>5</v>
      </c>
    </row>
    <row r="255" spans="1:5" ht="16.5" thickBot="1">
      <c r="A255" s="2" t="s">
        <v>446</v>
      </c>
      <c r="B255" s="3" t="s">
        <v>119</v>
      </c>
      <c r="C255" s="4" t="s">
        <v>445</v>
      </c>
      <c r="D255" s="5">
        <v>1.08</v>
      </c>
      <c r="E255" s="6">
        <v>4</v>
      </c>
    </row>
    <row r="256" spans="1:5" ht="16.5" thickBot="1">
      <c r="A256" s="2" t="s">
        <v>447</v>
      </c>
      <c r="B256" s="3" t="s">
        <v>119</v>
      </c>
      <c r="C256" s="4" t="s">
        <v>448</v>
      </c>
      <c r="D256" s="5">
        <v>1.24</v>
      </c>
      <c r="E256" s="7">
        <v>3.65</v>
      </c>
    </row>
    <row r="257" spans="1:5" ht="16.5" thickBot="1">
      <c r="A257" s="2" t="s">
        <v>449</v>
      </c>
      <c r="B257" s="3" t="s">
        <v>18</v>
      </c>
      <c r="C257" s="4" t="s">
        <v>450</v>
      </c>
      <c r="D257" s="5">
        <v>13.7</v>
      </c>
      <c r="E257" s="7">
        <v>3</v>
      </c>
    </row>
    <row r="258" spans="1:5" ht="16.5" thickBot="1">
      <c r="A258" s="2" t="s">
        <v>451</v>
      </c>
      <c r="B258" s="3" t="s">
        <v>119</v>
      </c>
      <c r="C258" s="4" t="s">
        <v>452</v>
      </c>
      <c r="D258" s="8">
        <v>0.13600000000000001</v>
      </c>
      <c r="E258" s="6">
        <v>3</v>
      </c>
    </row>
    <row r="259" spans="1:5" ht="16.5" thickBot="1">
      <c r="A259" s="2" t="s">
        <v>453</v>
      </c>
      <c r="B259" s="3" t="s">
        <v>81</v>
      </c>
      <c r="C259" s="4" t="s">
        <v>454</v>
      </c>
      <c r="D259" s="8">
        <v>0.45800000000000002</v>
      </c>
      <c r="E259" s="6">
        <v>2</v>
      </c>
    </row>
    <row r="260" spans="1:5" ht="16.5" thickBot="1">
      <c r="A260" s="2" t="s">
        <v>455</v>
      </c>
      <c r="B260" s="3" t="s">
        <v>154</v>
      </c>
      <c r="C260" s="4" t="s">
        <v>456</v>
      </c>
      <c r="D260" s="8">
        <v>0.33800000000000002</v>
      </c>
      <c r="E260" s="6">
        <v>2</v>
      </c>
    </row>
    <row r="261" spans="1:5" ht="16.5" thickBot="1">
      <c r="A261" s="2" t="s">
        <v>457</v>
      </c>
      <c r="B261" s="3" t="s">
        <v>85</v>
      </c>
      <c r="C261" s="4" t="s">
        <v>458</v>
      </c>
      <c r="D261" s="8">
        <v>0.81299999999999994</v>
      </c>
      <c r="E261" s="7">
        <v>3</v>
      </c>
    </row>
    <row r="262" spans="1:5" ht="16.5" thickBot="1">
      <c r="A262" s="2" t="s">
        <v>459</v>
      </c>
      <c r="B262" s="3" t="s">
        <v>32</v>
      </c>
      <c r="C262" s="4" t="s">
        <v>460</v>
      </c>
      <c r="D262" s="8">
        <v>0.23499999999999999</v>
      </c>
      <c r="E262" s="6">
        <v>3</v>
      </c>
    </row>
    <row r="263" spans="1:5" ht="16.5" thickBot="1">
      <c r="A263" s="2" t="s">
        <v>461</v>
      </c>
      <c r="B263" s="3" t="s">
        <v>462</v>
      </c>
      <c r="C263" s="4" t="s">
        <v>463</v>
      </c>
      <c r="D263" s="5">
        <v>2.75</v>
      </c>
      <c r="E263" s="6">
        <v>4</v>
      </c>
    </row>
    <row r="264" spans="1:5" ht="16.5" thickBot="1">
      <c r="A264" s="2" t="s">
        <v>464</v>
      </c>
      <c r="B264" s="3" t="s">
        <v>465</v>
      </c>
      <c r="C264" s="4" t="s">
        <v>466</v>
      </c>
      <c r="D264" s="5">
        <v>2.4</v>
      </c>
      <c r="E264" s="6">
        <v>4</v>
      </c>
    </row>
    <row r="265" spans="1:5" ht="32.25" thickBot="1">
      <c r="A265" s="2" t="s">
        <v>467</v>
      </c>
      <c r="B265" s="3" t="s">
        <v>468</v>
      </c>
      <c r="C265" s="4" t="s">
        <v>469</v>
      </c>
      <c r="D265" s="5">
        <v>5.78</v>
      </c>
      <c r="E265" s="6">
        <v>4</v>
      </c>
    </row>
    <row r="266" spans="1:5" ht="32.25" thickBot="1">
      <c r="A266" s="2" t="s">
        <v>470</v>
      </c>
      <c r="B266" s="3" t="s">
        <v>468</v>
      </c>
      <c r="C266" s="4" t="s">
        <v>469</v>
      </c>
      <c r="D266" s="5">
        <v>5.0199999999999996</v>
      </c>
      <c r="E266" s="6">
        <v>4</v>
      </c>
    </row>
    <row r="267" spans="1:5" ht="32.25" thickBot="1">
      <c r="A267" s="2" t="s">
        <v>471</v>
      </c>
      <c r="B267" s="3" t="s">
        <v>468</v>
      </c>
      <c r="C267" s="4" t="s">
        <v>469</v>
      </c>
      <c r="D267" s="5">
        <v>5.4</v>
      </c>
      <c r="E267" s="6">
        <v>4</v>
      </c>
    </row>
    <row r="268" spans="1:5" ht="16.5" thickBot="1">
      <c r="A268" s="2" t="s">
        <v>472</v>
      </c>
      <c r="B268" s="3" t="s">
        <v>18</v>
      </c>
      <c r="C268" s="4" t="s">
        <v>473</v>
      </c>
      <c r="D268" s="8">
        <v>0.82699999999999996</v>
      </c>
      <c r="E268" s="6">
        <v>6</v>
      </c>
    </row>
    <row r="269" spans="1:5" ht="16.5" thickBot="1">
      <c r="A269" s="2" t="s">
        <v>474</v>
      </c>
      <c r="B269" s="3" t="s">
        <v>18</v>
      </c>
      <c r="C269" s="4" t="s">
        <v>473</v>
      </c>
      <c r="D269" s="8">
        <v>0.433</v>
      </c>
      <c r="E269" s="6">
        <v>6</v>
      </c>
    </row>
    <row r="270" spans="1:5" ht="16.5" thickBot="1">
      <c r="A270" s="2" t="s">
        <v>475</v>
      </c>
      <c r="B270" s="3" t="s">
        <v>18</v>
      </c>
      <c r="C270" s="4" t="s">
        <v>473</v>
      </c>
      <c r="D270" s="5">
        <v>2.48</v>
      </c>
      <c r="E270" s="6">
        <v>6</v>
      </c>
    </row>
    <row r="271" spans="1:5" ht="16.5" thickBot="1">
      <c r="A271" s="2" t="s">
        <v>476</v>
      </c>
      <c r="B271" s="3" t="s">
        <v>18</v>
      </c>
      <c r="C271" s="4" t="s">
        <v>473</v>
      </c>
      <c r="D271" s="5">
        <v>1.3</v>
      </c>
      <c r="E271" s="6">
        <v>6</v>
      </c>
    </row>
    <row r="272" spans="1:5" ht="30.75" thickBot="1">
      <c r="A272" s="2" t="s">
        <v>477</v>
      </c>
      <c r="B272" s="3" t="s">
        <v>49</v>
      </c>
      <c r="C272" s="4" t="s">
        <v>478</v>
      </c>
      <c r="D272" s="5">
        <v>1.62</v>
      </c>
      <c r="E272" s="6">
        <v>4.4800000000000004</v>
      </c>
    </row>
    <row r="273" spans="1:5" ht="30.75" thickBot="1">
      <c r="A273" s="2" t="s">
        <v>479</v>
      </c>
      <c r="B273" s="3" t="s">
        <v>49</v>
      </c>
      <c r="C273" s="4" t="s">
        <v>478</v>
      </c>
      <c r="D273" s="5">
        <v>2.13</v>
      </c>
      <c r="E273" s="6">
        <v>4.4800000000000004</v>
      </c>
    </row>
    <row r="274" spans="1:5" ht="30.75" thickBot="1">
      <c r="A274" s="2" t="s">
        <v>479</v>
      </c>
      <c r="B274" s="3" t="s">
        <v>49</v>
      </c>
      <c r="C274" s="4" t="s">
        <v>480</v>
      </c>
      <c r="D274" s="5">
        <v>2.0299999999999998</v>
      </c>
      <c r="E274" s="6">
        <v>4.17</v>
      </c>
    </row>
    <row r="275" spans="1:5" ht="30.75" thickBot="1">
      <c r="A275" s="2" t="s">
        <v>481</v>
      </c>
      <c r="B275" s="3" t="s">
        <v>49</v>
      </c>
      <c r="C275" s="4" t="s">
        <v>480</v>
      </c>
      <c r="D275" s="5">
        <v>1.54</v>
      </c>
      <c r="E275" s="6">
        <v>4.17</v>
      </c>
    </row>
    <row r="276" spans="1:5" ht="30.75" thickBot="1">
      <c r="A276" s="2" t="s">
        <v>482</v>
      </c>
      <c r="B276" s="3" t="s">
        <v>49</v>
      </c>
      <c r="C276" s="4" t="s">
        <v>483</v>
      </c>
      <c r="D276" s="5">
        <v>1.85</v>
      </c>
      <c r="E276" s="6">
        <v>4.4800000000000004</v>
      </c>
    </row>
    <row r="277" spans="1:5" ht="30.75" thickBot="1">
      <c r="A277" s="2" t="s">
        <v>482</v>
      </c>
      <c r="B277" s="3" t="s">
        <v>49</v>
      </c>
      <c r="C277" s="4" t="s">
        <v>484</v>
      </c>
      <c r="D277" s="5">
        <v>1.77</v>
      </c>
      <c r="E277" s="6">
        <v>4.17</v>
      </c>
    </row>
    <row r="278" spans="1:5" ht="30.75" thickBot="1">
      <c r="A278" s="2" t="s">
        <v>485</v>
      </c>
      <c r="B278" s="3" t="s">
        <v>49</v>
      </c>
      <c r="C278" s="4" t="s">
        <v>483</v>
      </c>
      <c r="D278" s="5">
        <v>1.33</v>
      </c>
      <c r="E278" s="6">
        <v>4.4800000000000004</v>
      </c>
    </row>
    <row r="279" spans="1:5" ht="30.75" thickBot="1">
      <c r="A279" s="2" t="s">
        <v>485</v>
      </c>
      <c r="B279" s="3" t="s">
        <v>49</v>
      </c>
      <c r="C279" s="4" t="s">
        <v>484</v>
      </c>
      <c r="D279" s="5">
        <v>1.25</v>
      </c>
      <c r="E279" s="6">
        <v>4.17</v>
      </c>
    </row>
    <row r="280" spans="1:5" ht="30.75" thickBot="1">
      <c r="A280" s="2" t="s">
        <v>486</v>
      </c>
      <c r="B280" s="3" t="s">
        <v>49</v>
      </c>
      <c r="C280" s="4" t="s">
        <v>487</v>
      </c>
      <c r="D280" s="5">
        <v>1.49</v>
      </c>
      <c r="E280" s="6">
        <v>4.17</v>
      </c>
    </row>
    <row r="281" spans="1:5" ht="30.75" thickBot="1">
      <c r="A281" s="2" t="s">
        <v>488</v>
      </c>
      <c r="B281" s="3" t="s">
        <v>49</v>
      </c>
      <c r="C281" s="4" t="s">
        <v>487</v>
      </c>
      <c r="D281" s="8">
        <v>0.97799999999999998</v>
      </c>
      <c r="E281" s="6">
        <v>4.17</v>
      </c>
    </row>
    <row r="282" spans="1:5" ht="30.75" thickBot="1">
      <c r="A282" s="2" t="s">
        <v>489</v>
      </c>
      <c r="B282" s="3" t="s">
        <v>49</v>
      </c>
      <c r="C282" s="4" t="s">
        <v>490</v>
      </c>
      <c r="D282" s="5">
        <v>1.8</v>
      </c>
      <c r="E282" s="6">
        <v>4.17</v>
      </c>
    </row>
    <row r="283" spans="1:5" ht="30.75" thickBot="1">
      <c r="A283" s="2" t="s">
        <v>491</v>
      </c>
      <c r="B283" s="3" t="s">
        <v>49</v>
      </c>
      <c r="C283" s="4" t="s">
        <v>490</v>
      </c>
      <c r="D283" s="5">
        <v>1.1299999999999999</v>
      </c>
      <c r="E283" s="6">
        <v>4.17</v>
      </c>
    </row>
    <row r="284" spans="1:5" ht="16.5" thickBot="1">
      <c r="A284" s="2" t="s">
        <v>492</v>
      </c>
      <c r="B284" s="3" t="s">
        <v>49</v>
      </c>
      <c r="C284" s="4" t="s">
        <v>493</v>
      </c>
      <c r="D284" s="5">
        <v>1.88</v>
      </c>
      <c r="E284" s="7">
        <v>4.4800000000000004</v>
      </c>
    </row>
    <row r="285" spans="1:5" ht="16.5" thickBot="1">
      <c r="A285" s="2" t="s">
        <v>494</v>
      </c>
      <c r="B285" s="3" t="s">
        <v>49</v>
      </c>
      <c r="C285" s="4" t="s">
        <v>493</v>
      </c>
      <c r="D285" s="5">
        <v>1.21</v>
      </c>
      <c r="E285" s="7">
        <v>4.4800000000000004</v>
      </c>
    </row>
    <row r="286" spans="1:5" ht="16.5" thickBot="1">
      <c r="A286" s="2" t="s">
        <v>495</v>
      </c>
      <c r="B286" s="3" t="s">
        <v>49</v>
      </c>
      <c r="C286" s="4" t="s">
        <v>496</v>
      </c>
      <c r="D286" s="5">
        <v>1.62</v>
      </c>
      <c r="E286" s="6">
        <v>4.4800000000000004</v>
      </c>
    </row>
    <row r="287" spans="1:5" ht="16.5" thickBot="1">
      <c r="A287" s="2" t="s">
        <v>497</v>
      </c>
      <c r="B287" s="3" t="s">
        <v>49</v>
      </c>
      <c r="C287" s="4" t="s">
        <v>496</v>
      </c>
      <c r="D287" s="5">
        <v>1.1100000000000001</v>
      </c>
      <c r="E287" s="6">
        <v>4.4800000000000004</v>
      </c>
    </row>
    <row r="288" spans="1:5" ht="32.25" thickBot="1">
      <c r="A288" s="2" t="s">
        <v>498</v>
      </c>
      <c r="B288" s="3" t="s">
        <v>499</v>
      </c>
      <c r="C288" s="4" t="s">
        <v>500</v>
      </c>
      <c r="D288" s="5">
        <v>1.29</v>
      </c>
      <c r="E288" s="6">
        <v>3</v>
      </c>
    </row>
    <row r="289" spans="1:5" ht="16.5" thickBot="1">
      <c r="A289" s="2" t="s">
        <v>501</v>
      </c>
      <c r="B289" s="3" t="s">
        <v>502</v>
      </c>
      <c r="C289" s="4" t="s">
        <v>503</v>
      </c>
      <c r="D289" s="5">
        <v>5.03</v>
      </c>
      <c r="E289" s="6">
        <v>3</v>
      </c>
    </row>
    <row r="290" spans="1:5" ht="16.5" thickBot="1">
      <c r="A290" s="2" t="s">
        <v>504</v>
      </c>
      <c r="B290" s="3" t="s">
        <v>16</v>
      </c>
      <c r="C290" s="4"/>
      <c r="D290" s="5">
        <v>1</v>
      </c>
      <c r="E290" s="7"/>
    </row>
    <row r="291" spans="1:5" ht="16.5" thickBot="1">
      <c r="A291" s="2" t="s">
        <v>505</v>
      </c>
      <c r="B291" s="3" t="s">
        <v>81</v>
      </c>
      <c r="C291" s="4" t="s">
        <v>506</v>
      </c>
      <c r="D291" s="5">
        <v>1.67</v>
      </c>
      <c r="E291" s="6">
        <v>2</v>
      </c>
    </row>
    <row r="292" spans="1:5" ht="16.5" thickBot="1">
      <c r="A292" s="2" t="s">
        <v>507</v>
      </c>
      <c r="B292" s="3" t="s">
        <v>81</v>
      </c>
      <c r="C292" s="4" t="s">
        <v>506</v>
      </c>
      <c r="D292" s="5">
        <v>1.3</v>
      </c>
      <c r="E292" s="6">
        <v>2</v>
      </c>
    </row>
    <row r="293" spans="1:5" ht="16.5" thickBot="1">
      <c r="A293" s="2" t="s">
        <v>508</v>
      </c>
      <c r="B293" s="3" t="s">
        <v>81</v>
      </c>
      <c r="C293" s="4" t="s">
        <v>506</v>
      </c>
      <c r="D293" s="5">
        <v>1.18</v>
      </c>
      <c r="E293" s="6">
        <v>2</v>
      </c>
    </row>
    <row r="294" spans="1:5" ht="16.5" thickBot="1">
      <c r="A294" s="2" t="s">
        <v>509</v>
      </c>
      <c r="B294" s="3" t="s">
        <v>81</v>
      </c>
      <c r="C294" s="4" t="s">
        <v>510</v>
      </c>
      <c r="D294" s="5">
        <v>1.18</v>
      </c>
      <c r="E294" s="6">
        <v>2</v>
      </c>
    </row>
    <row r="295" spans="1:5" ht="16.5" thickBot="1">
      <c r="A295" s="2" t="s">
        <v>511</v>
      </c>
      <c r="B295" s="3" t="s">
        <v>81</v>
      </c>
      <c r="C295" s="4" t="s">
        <v>510</v>
      </c>
      <c r="D295" s="8">
        <v>0.80500000000000005</v>
      </c>
      <c r="E295" s="6">
        <v>2</v>
      </c>
    </row>
    <row r="296" spans="1:5" ht="16.5" thickBot="1">
      <c r="A296" s="2" t="s">
        <v>512</v>
      </c>
      <c r="B296" s="3" t="s">
        <v>81</v>
      </c>
      <c r="C296" s="4" t="s">
        <v>510</v>
      </c>
      <c r="D296" s="5">
        <v>0.68</v>
      </c>
      <c r="E296" s="6">
        <v>2</v>
      </c>
    </row>
    <row r="297" spans="1:5" ht="16.5" thickBot="1">
      <c r="A297" s="2" t="s">
        <v>513</v>
      </c>
      <c r="B297" s="3" t="s">
        <v>81</v>
      </c>
      <c r="C297" s="4" t="s">
        <v>514</v>
      </c>
      <c r="D297" s="5">
        <v>2.98</v>
      </c>
      <c r="E297" s="6">
        <v>3</v>
      </c>
    </row>
    <row r="298" spans="1:5" ht="16.5" thickBot="1">
      <c r="A298" s="2" t="s">
        <v>515</v>
      </c>
      <c r="B298" s="3" t="s">
        <v>81</v>
      </c>
      <c r="C298" s="4" t="s">
        <v>514</v>
      </c>
      <c r="D298" s="5">
        <v>2.98</v>
      </c>
      <c r="E298" s="6">
        <v>4</v>
      </c>
    </row>
    <row r="299" spans="1:5" ht="16.5" thickBot="1">
      <c r="A299" s="2" t="s">
        <v>516</v>
      </c>
      <c r="B299" s="3" t="s">
        <v>119</v>
      </c>
      <c r="C299" s="4" t="s">
        <v>517</v>
      </c>
      <c r="D299" s="5">
        <v>1.46</v>
      </c>
      <c r="E299" s="7">
        <v>3.5</v>
      </c>
    </row>
    <row r="300" spans="1:5" ht="16.5" thickBot="1">
      <c r="A300" s="2" t="s">
        <v>518</v>
      </c>
      <c r="B300" s="3" t="s">
        <v>223</v>
      </c>
      <c r="C300" s="4" t="s">
        <v>519</v>
      </c>
      <c r="D300" s="5">
        <v>0.88</v>
      </c>
      <c r="E300" s="6">
        <v>2</v>
      </c>
    </row>
    <row r="301" spans="1:5" ht="16.5" thickBot="1">
      <c r="A301" s="2" t="s">
        <v>520</v>
      </c>
      <c r="B301" s="3" t="s">
        <v>81</v>
      </c>
      <c r="C301" s="4" t="s">
        <v>521</v>
      </c>
      <c r="D301" s="5">
        <v>11.1</v>
      </c>
      <c r="E301" s="7">
        <v>3</v>
      </c>
    </row>
    <row r="302" spans="1:5" ht="16.5" thickBot="1">
      <c r="A302" s="2" t="s">
        <v>522</v>
      </c>
      <c r="B302" s="3" t="s">
        <v>81</v>
      </c>
      <c r="C302" s="4" t="s">
        <v>523</v>
      </c>
      <c r="D302" s="5">
        <v>5.65</v>
      </c>
      <c r="E302" s="6">
        <v>3.5</v>
      </c>
    </row>
    <row r="303" spans="1:5" ht="16.5" thickBot="1">
      <c r="A303" s="2" t="s">
        <v>524</v>
      </c>
      <c r="B303" s="3" t="s">
        <v>81</v>
      </c>
      <c r="C303" s="4" t="s">
        <v>525</v>
      </c>
      <c r="D303" s="5">
        <v>4.63</v>
      </c>
      <c r="E303" s="7">
        <v>3</v>
      </c>
    </row>
    <row r="304" spans="1:5" ht="16.5" thickBot="1">
      <c r="A304" s="2" t="s">
        <v>526</v>
      </c>
      <c r="B304" s="3" t="s">
        <v>81</v>
      </c>
      <c r="C304" s="4" t="s">
        <v>527</v>
      </c>
      <c r="D304" s="5">
        <v>12.1</v>
      </c>
      <c r="E304" s="7">
        <v>3.27</v>
      </c>
    </row>
    <row r="305" spans="1:5" ht="16.5" thickBot="1">
      <c r="A305" s="2" t="s">
        <v>528</v>
      </c>
      <c r="B305" s="3" t="s">
        <v>81</v>
      </c>
      <c r="C305" s="4" t="s">
        <v>529</v>
      </c>
      <c r="D305" s="5">
        <v>4.68</v>
      </c>
      <c r="E305" s="6">
        <v>3.5</v>
      </c>
    </row>
    <row r="306" spans="1:5" ht="16.5" thickBot="1">
      <c r="A306" s="2" t="s">
        <v>530</v>
      </c>
      <c r="B306" s="3" t="s">
        <v>119</v>
      </c>
      <c r="C306" s="4" t="s">
        <v>531</v>
      </c>
      <c r="D306" s="8">
        <v>0.875</v>
      </c>
      <c r="E306" s="6">
        <v>5</v>
      </c>
    </row>
    <row r="307" spans="1:5" ht="16.5" thickBot="1">
      <c r="A307" s="2" t="s">
        <v>532</v>
      </c>
      <c r="B307" s="3" t="s">
        <v>81</v>
      </c>
      <c r="C307" s="4" t="s">
        <v>533</v>
      </c>
      <c r="D307" s="5">
        <v>3.95</v>
      </c>
      <c r="E307" s="7">
        <v>3.35</v>
      </c>
    </row>
    <row r="308" spans="1:5" ht="16.5" thickBot="1">
      <c r="A308" s="2" t="s">
        <v>534</v>
      </c>
      <c r="B308" s="3" t="s">
        <v>81</v>
      </c>
      <c r="C308" s="4" t="s">
        <v>533</v>
      </c>
      <c r="D308" s="5">
        <v>4.32</v>
      </c>
      <c r="E308" s="6">
        <v>3.35</v>
      </c>
    </row>
    <row r="309" spans="1:5" ht="16.5" thickBot="1">
      <c r="A309" s="2" t="s">
        <v>535</v>
      </c>
      <c r="B309" s="3" t="s">
        <v>81</v>
      </c>
      <c r="C309" s="4" t="s">
        <v>536</v>
      </c>
      <c r="D309" s="5">
        <v>4.18</v>
      </c>
      <c r="E309" s="6">
        <v>3.27</v>
      </c>
    </row>
    <row r="310" spans="1:5" ht="16.5" thickBot="1">
      <c r="A310" s="2" t="s">
        <v>537</v>
      </c>
      <c r="B310" s="3" t="s">
        <v>81</v>
      </c>
      <c r="C310" s="4" t="s">
        <v>536</v>
      </c>
      <c r="D310" s="5">
        <v>4.43</v>
      </c>
      <c r="E310" s="6">
        <v>3.27</v>
      </c>
    </row>
    <row r="311" spans="1:5" ht="16.5" thickBot="1">
      <c r="A311" s="2" t="s">
        <v>538</v>
      </c>
      <c r="B311" s="3" t="s">
        <v>81</v>
      </c>
      <c r="C311" s="4" t="s">
        <v>539</v>
      </c>
      <c r="D311" s="5">
        <v>5.23</v>
      </c>
      <c r="E311" s="6">
        <v>3.35</v>
      </c>
    </row>
    <row r="312" spans="1:5" ht="16.5" thickBot="1">
      <c r="A312" s="2" t="s">
        <v>540</v>
      </c>
      <c r="B312" s="3" t="s">
        <v>81</v>
      </c>
      <c r="C312" s="4" t="s">
        <v>539</v>
      </c>
      <c r="D312" s="5">
        <v>5.17</v>
      </c>
      <c r="E312" s="7">
        <v>3.35</v>
      </c>
    </row>
    <row r="313" spans="1:5" ht="16.5" thickBot="1">
      <c r="A313" s="2" t="s">
        <v>541</v>
      </c>
      <c r="B313" s="3" t="s">
        <v>81</v>
      </c>
      <c r="C313" s="4" t="s">
        <v>542</v>
      </c>
      <c r="D313" s="5">
        <v>5.12</v>
      </c>
      <c r="E313" s="6">
        <v>3.35</v>
      </c>
    </row>
    <row r="314" spans="1:5" ht="16.5" thickBot="1">
      <c r="A314" s="2" t="s">
        <v>543</v>
      </c>
      <c r="B314" s="3" t="s">
        <v>81</v>
      </c>
      <c r="C314" s="4" t="s">
        <v>542</v>
      </c>
      <c r="D314" s="5">
        <v>5.38</v>
      </c>
      <c r="E314" s="7">
        <v>3.35</v>
      </c>
    </row>
    <row r="315" spans="1:5" ht="16.5" thickBot="1">
      <c r="A315" s="2" t="s">
        <v>544</v>
      </c>
      <c r="B315" s="3" t="s">
        <v>81</v>
      </c>
      <c r="C315" s="4" t="s">
        <v>542</v>
      </c>
      <c r="D315" s="5">
        <v>5.68</v>
      </c>
      <c r="E315" s="7">
        <v>3.35</v>
      </c>
    </row>
    <row r="316" spans="1:5" ht="16.5" thickBot="1">
      <c r="A316" s="2" t="s">
        <v>545</v>
      </c>
      <c r="B316" s="3" t="s">
        <v>81</v>
      </c>
      <c r="C316" s="4" t="s">
        <v>546</v>
      </c>
      <c r="D316" s="5">
        <v>6.83</v>
      </c>
      <c r="E316" s="7">
        <v>3.35</v>
      </c>
    </row>
    <row r="317" spans="1:5" ht="16.5" thickBot="1">
      <c r="A317" s="2" t="s">
        <v>547</v>
      </c>
      <c r="B317" s="3" t="s">
        <v>81</v>
      </c>
      <c r="C317" s="4" t="s">
        <v>546</v>
      </c>
      <c r="D317" s="5">
        <v>6.23</v>
      </c>
      <c r="E317" s="6">
        <v>3.35</v>
      </c>
    </row>
    <row r="318" spans="1:5" ht="16.5" thickBot="1">
      <c r="A318" s="2" t="s">
        <v>548</v>
      </c>
      <c r="B318" s="3" t="s">
        <v>61</v>
      </c>
      <c r="C318" s="4" t="s">
        <v>549</v>
      </c>
      <c r="D318" s="8">
        <v>0.26700000000000002</v>
      </c>
      <c r="E318" s="7">
        <v>2</v>
      </c>
    </row>
    <row r="319" spans="1:5" ht="16.5" thickBot="1">
      <c r="A319" s="2" t="s">
        <v>550</v>
      </c>
      <c r="B319" s="3" t="s">
        <v>61</v>
      </c>
      <c r="C319" s="4" t="s">
        <v>549</v>
      </c>
      <c r="D319" s="8">
        <v>0.13500000000000001</v>
      </c>
      <c r="E319" s="6">
        <v>2</v>
      </c>
    </row>
    <row r="320" spans="1:5" ht="16.5" thickBot="1">
      <c r="A320" s="2" t="s">
        <v>551</v>
      </c>
      <c r="B320" s="3" t="s">
        <v>61</v>
      </c>
      <c r="C320" s="4" t="s">
        <v>549</v>
      </c>
      <c r="D320" s="8">
        <v>0.443</v>
      </c>
      <c r="E320" s="7">
        <v>2</v>
      </c>
    </row>
    <row r="321" spans="1:5" ht="16.5" thickBot="1">
      <c r="A321" s="2" t="s">
        <v>552</v>
      </c>
      <c r="B321" s="3" t="s">
        <v>61</v>
      </c>
      <c r="C321" s="4" t="s">
        <v>549</v>
      </c>
      <c r="D321" s="8">
        <v>0.627</v>
      </c>
      <c r="E321" s="7">
        <v>2</v>
      </c>
    </row>
    <row r="322" spans="1:5" ht="16.5" thickBot="1">
      <c r="A322" s="2" t="s">
        <v>553</v>
      </c>
      <c r="B322" s="3" t="s">
        <v>61</v>
      </c>
      <c r="C322" s="4" t="s">
        <v>554</v>
      </c>
      <c r="D322" s="8">
        <v>0.32800000000000001</v>
      </c>
      <c r="E322" s="6">
        <v>2</v>
      </c>
    </row>
    <row r="323" spans="1:5" ht="16.5" thickBot="1">
      <c r="A323" s="2" t="s">
        <v>555</v>
      </c>
      <c r="B323" s="3" t="s">
        <v>61</v>
      </c>
      <c r="C323" s="4" t="s">
        <v>554</v>
      </c>
      <c r="D323" s="8">
        <v>0.193</v>
      </c>
      <c r="E323" s="6">
        <v>2</v>
      </c>
    </row>
    <row r="324" spans="1:5" ht="16.5" thickBot="1">
      <c r="A324" s="2" t="s">
        <v>556</v>
      </c>
      <c r="B324" s="3" t="s">
        <v>61</v>
      </c>
      <c r="C324" s="4" t="s">
        <v>554</v>
      </c>
      <c r="D324" s="8">
        <v>0.45500000000000002</v>
      </c>
      <c r="E324" s="6">
        <v>2</v>
      </c>
    </row>
    <row r="325" spans="1:5" ht="16.5" thickBot="1">
      <c r="A325" s="2" t="s">
        <v>557</v>
      </c>
      <c r="B325" s="3" t="s">
        <v>61</v>
      </c>
      <c r="C325" s="4" t="s">
        <v>554</v>
      </c>
      <c r="D325" s="8">
        <v>0.10199999999999999</v>
      </c>
      <c r="E325" s="6">
        <v>2</v>
      </c>
    </row>
    <row r="326" spans="1:5" ht="16.5" thickBot="1">
      <c r="A326" s="2" t="s">
        <v>558</v>
      </c>
      <c r="B326" s="3" t="s">
        <v>61</v>
      </c>
      <c r="C326" s="4" t="s">
        <v>559</v>
      </c>
      <c r="D326" s="5">
        <v>0.67</v>
      </c>
      <c r="E326" s="7">
        <v>2</v>
      </c>
    </row>
    <row r="327" spans="1:5" ht="16.5" thickBot="1">
      <c r="A327" s="2" t="s">
        <v>560</v>
      </c>
      <c r="B327" s="3" t="s">
        <v>61</v>
      </c>
      <c r="C327" s="4" t="s">
        <v>559</v>
      </c>
      <c r="D327" s="8">
        <v>0.41699999999999998</v>
      </c>
      <c r="E327" s="7">
        <v>2</v>
      </c>
    </row>
    <row r="328" spans="1:5" ht="16.5" thickBot="1">
      <c r="A328" s="2" t="s">
        <v>561</v>
      </c>
      <c r="B328" s="3" t="s">
        <v>61</v>
      </c>
      <c r="C328" s="4" t="s">
        <v>559</v>
      </c>
      <c r="D328" s="5">
        <v>1.02</v>
      </c>
      <c r="E328" s="7">
        <v>2</v>
      </c>
    </row>
    <row r="329" spans="1:5" ht="16.5" thickBot="1">
      <c r="A329" s="2" t="s">
        <v>562</v>
      </c>
      <c r="B329" s="3" t="s">
        <v>61</v>
      </c>
      <c r="C329" s="4" t="s">
        <v>559</v>
      </c>
      <c r="D329" s="8">
        <v>0.21199999999999999</v>
      </c>
      <c r="E329" s="6">
        <v>2</v>
      </c>
    </row>
    <row r="330" spans="1:5" ht="16.5" thickBot="1">
      <c r="A330" s="2" t="s">
        <v>563</v>
      </c>
      <c r="B330" s="3" t="s">
        <v>61</v>
      </c>
      <c r="C330" s="4" t="s">
        <v>564</v>
      </c>
      <c r="D330" s="8">
        <v>0.29199999999999998</v>
      </c>
      <c r="E330" s="7">
        <v>2</v>
      </c>
    </row>
    <row r="331" spans="1:5" ht="16.5" thickBot="1">
      <c r="A331" s="2" t="s">
        <v>565</v>
      </c>
      <c r="B331" s="3" t="s">
        <v>61</v>
      </c>
      <c r="C331" s="4" t="s">
        <v>564</v>
      </c>
      <c r="D331" s="8">
        <v>0.47299999999999998</v>
      </c>
      <c r="E331" s="7">
        <v>2</v>
      </c>
    </row>
    <row r="332" spans="1:5" ht="16.5" thickBot="1">
      <c r="A332" s="2" t="s">
        <v>566</v>
      </c>
      <c r="B332" s="3" t="s">
        <v>61</v>
      </c>
      <c r="C332" s="4" t="s">
        <v>564</v>
      </c>
      <c r="D332" s="8">
        <v>0.70799999999999996</v>
      </c>
      <c r="E332" s="7">
        <v>2</v>
      </c>
    </row>
    <row r="333" spans="1:5" ht="16.5" thickBot="1">
      <c r="A333" s="2" t="s">
        <v>567</v>
      </c>
      <c r="B333" s="3" t="s">
        <v>61</v>
      </c>
      <c r="C333" s="4" t="s">
        <v>564</v>
      </c>
      <c r="D333" s="5">
        <v>0.16</v>
      </c>
      <c r="E333" s="7">
        <v>2</v>
      </c>
    </row>
    <row r="334" spans="1:5" ht="48" thickBot="1">
      <c r="A334" s="2" t="s">
        <v>568</v>
      </c>
      <c r="B334" s="3" t="s">
        <v>569</v>
      </c>
      <c r="C334" s="4" t="s">
        <v>570</v>
      </c>
      <c r="D334" s="5">
        <v>10.9</v>
      </c>
      <c r="E334" s="7">
        <v>3.96</v>
      </c>
    </row>
    <row r="335" spans="1:5" ht="48" thickBot="1">
      <c r="A335" s="2" t="s">
        <v>571</v>
      </c>
      <c r="B335" s="3" t="s">
        <v>569</v>
      </c>
      <c r="C335" s="4" t="s">
        <v>570</v>
      </c>
      <c r="D335" s="5">
        <v>8.68</v>
      </c>
      <c r="E335" s="7">
        <v>3.96</v>
      </c>
    </row>
    <row r="336" spans="1:5" ht="48" thickBot="1">
      <c r="A336" s="2" t="s">
        <v>572</v>
      </c>
      <c r="B336" s="3" t="s">
        <v>569</v>
      </c>
      <c r="C336" s="4" t="s">
        <v>570</v>
      </c>
      <c r="D336" s="5">
        <v>6.78</v>
      </c>
      <c r="E336" s="7">
        <v>3.96</v>
      </c>
    </row>
    <row r="337" spans="1:5" ht="16.5" thickBot="1">
      <c r="A337" s="2" t="s">
        <v>573</v>
      </c>
      <c r="B337" s="3" t="s">
        <v>574</v>
      </c>
      <c r="C337" s="4" t="s">
        <v>575</v>
      </c>
      <c r="D337" s="5">
        <v>21.5</v>
      </c>
      <c r="E337" s="6">
        <v>3.5</v>
      </c>
    </row>
    <row r="338" spans="1:5" ht="16.5" thickBot="1">
      <c r="A338" s="2" t="s">
        <v>576</v>
      </c>
      <c r="B338" s="3" t="s">
        <v>574</v>
      </c>
      <c r="C338" s="4" t="s">
        <v>575</v>
      </c>
      <c r="D338" s="5">
        <v>36.9</v>
      </c>
      <c r="E338" s="6">
        <v>3.5</v>
      </c>
    </row>
    <row r="339" spans="1:5" ht="16.5" thickBot="1">
      <c r="A339" s="2" t="s">
        <v>577</v>
      </c>
      <c r="B339" s="3" t="s">
        <v>574</v>
      </c>
      <c r="C339" s="4" t="s">
        <v>578</v>
      </c>
      <c r="D339" s="5">
        <v>23.1</v>
      </c>
      <c r="E339" s="6">
        <v>3.5</v>
      </c>
    </row>
    <row r="340" spans="1:5" ht="16.5" thickBot="1">
      <c r="A340" s="2" t="s">
        <v>579</v>
      </c>
      <c r="B340" s="3" t="s">
        <v>574</v>
      </c>
      <c r="C340" s="4" t="s">
        <v>578</v>
      </c>
      <c r="D340" s="5">
        <v>38.5</v>
      </c>
      <c r="E340" s="6">
        <v>3.5</v>
      </c>
    </row>
    <row r="341" spans="1:5" ht="16.5" thickBot="1">
      <c r="A341" s="2" t="s">
        <v>580</v>
      </c>
      <c r="B341" s="3" t="s">
        <v>574</v>
      </c>
      <c r="C341" s="4" t="s">
        <v>581</v>
      </c>
      <c r="D341" s="5">
        <v>26.5</v>
      </c>
      <c r="E341" s="6">
        <v>3.5</v>
      </c>
    </row>
    <row r="342" spans="1:5" ht="16.5" thickBot="1">
      <c r="A342" s="2" t="s">
        <v>582</v>
      </c>
      <c r="B342" s="3" t="s">
        <v>574</v>
      </c>
      <c r="C342" s="4" t="s">
        <v>581</v>
      </c>
      <c r="D342" s="5">
        <v>43.5</v>
      </c>
      <c r="E342" s="6">
        <v>3.5</v>
      </c>
    </row>
    <row r="343" spans="1:5" ht="16.5" thickBot="1">
      <c r="A343" s="2" t="s">
        <v>583</v>
      </c>
      <c r="B343" s="3" t="s">
        <v>574</v>
      </c>
      <c r="C343" s="4" t="s">
        <v>584</v>
      </c>
      <c r="D343" s="5">
        <v>27.2</v>
      </c>
      <c r="E343" s="6">
        <v>3.5</v>
      </c>
    </row>
    <row r="344" spans="1:5" ht="16.5" thickBot="1">
      <c r="A344" s="2" t="s">
        <v>585</v>
      </c>
      <c r="B344" s="3" t="s">
        <v>574</v>
      </c>
      <c r="C344" s="4" t="s">
        <v>584</v>
      </c>
      <c r="D344" s="5">
        <v>44.3</v>
      </c>
      <c r="E344" s="6">
        <v>3.5</v>
      </c>
    </row>
    <row r="345" spans="1:5" ht="30.75" thickBot="1">
      <c r="A345" s="2" t="s">
        <v>586</v>
      </c>
      <c r="B345" s="3" t="s">
        <v>574</v>
      </c>
      <c r="C345" s="4" t="s">
        <v>587</v>
      </c>
      <c r="D345" s="5">
        <v>42.7</v>
      </c>
      <c r="E345" s="6">
        <v>3.5</v>
      </c>
    </row>
    <row r="346" spans="1:5" ht="30.75" thickBot="1">
      <c r="A346" s="2" t="s">
        <v>588</v>
      </c>
      <c r="B346" s="3" t="s">
        <v>574</v>
      </c>
      <c r="C346" s="4" t="s">
        <v>587</v>
      </c>
      <c r="D346" s="5">
        <v>77.7</v>
      </c>
      <c r="E346" s="6">
        <v>3.5</v>
      </c>
    </row>
    <row r="347" spans="1:5" ht="30.75" thickBot="1">
      <c r="A347" s="2" t="s">
        <v>589</v>
      </c>
      <c r="B347" s="3" t="s">
        <v>574</v>
      </c>
      <c r="C347" s="4" t="s">
        <v>590</v>
      </c>
      <c r="D347" s="5">
        <v>46.2</v>
      </c>
      <c r="E347" s="6">
        <v>3.5</v>
      </c>
    </row>
    <row r="348" spans="1:5" ht="30.75" thickBot="1">
      <c r="A348" s="2" t="s">
        <v>591</v>
      </c>
      <c r="B348" s="3" t="s">
        <v>574</v>
      </c>
      <c r="C348" s="4" t="s">
        <v>590</v>
      </c>
      <c r="D348" s="5">
        <v>81.2</v>
      </c>
      <c r="E348" s="6">
        <v>3.5</v>
      </c>
    </row>
    <row r="349" spans="1:5" ht="30.75" thickBot="1">
      <c r="A349" s="2" t="s">
        <v>592</v>
      </c>
      <c r="B349" s="3" t="s">
        <v>574</v>
      </c>
      <c r="C349" s="4" t="s">
        <v>593</v>
      </c>
      <c r="D349" s="5">
        <v>51.9</v>
      </c>
      <c r="E349" s="6">
        <v>3.5</v>
      </c>
    </row>
    <row r="350" spans="1:5" ht="30.75" thickBot="1">
      <c r="A350" s="2" t="s">
        <v>594</v>
      </c>
      <c r="B350" s="3" t="s">
        <v>574</v>
      </c>
      <c r="C350" s="4" t="s">
        <v>593</v>
      </c>
      <c r="D350" s="5">
        <v>87.7</v>
      </c>
      <c r="E350" s="6">
        <v>3.5</v>
      </c>
    </row>
    <row r="351" spans="1:5" ht="30.75" thickBot="1">
      <c r="A351" s="2" t="s">
        <v>595</v>
      </c>
      <c r="B351" s="3" t="s">
        <v>574</v>
      </c>
      <c r="C351" s="4" t="s">
        <v>596</v>
      </c>
      <c r="D351" s="5">
        <v>53.7</v>
      </c>
      <c r="E351" s="6">
        <v>3.5</v>
      </c>
    </row>
    <row r="352" spans="1:5" ht="30.75" thickBot="1">
      <c r="A352" s="2" t="s">
        <v>597</v>
      </c>
      <c r="B352" s="3" t="s">
        <v>574</v>
      </c>
      <c r="C352" s="4" t="s">
        <v>596</v>
      </c>
      <c r="D352" s="5">
        <v>89.5</v>
      </c>
      <c r="E352" s="6">
        <v>3.5</v>
      </c>
    </row>
    <row r="353" spans="1:5" ht="30.75" thickBot="1">
      <c r="A353" s="2" t="s">
        <v>598</v>
      </c>
      <c r="B353" s="3" t="s">
        <v>574</v>
      </c>
      <c r="C353" s="4" t="s">
        <v>599</v>
      </c>
      <c r="D353" s="5">
        <v>23.1</v>
      </c>
      <c r="E353" s="6">
        <v>3.5</v>
      </c>
    </row>
    <row r="354" spans="1:5" ht="30.75" thickBot="1">
      <c r="A354" s="2" t="s">
        <v>600</v>
      </c>
      <c r="B354" s="3" t="s">
        <v>574</v>
      </c>
      <c r="C354" s="4" t="s">
        <v>601</v>
      </c>
      <c r="D354" s="5">
        <v>24.5</v>
      </c>
      <c r="E354" s="6">
        <v>3.5</v>
      </c>
    </row>
    <row r="355" spans="1:5" ht="30.75" thickBot="1">
      <c r="A355" s="2" t="s">
        <v>602</v>
      </c>
      <c r="B355" s="3" t="s">
        <v>574</v>
      </c>
      <c r="C355" s="4" t="s">
        <v>603</v>
      </c>
      <c r="D355" s="5">
        <v>29</v>
      </c>
      <c r="E355" s="6">
        <v>3.5</v>
      </c>
    </row>
    <row r="356" spans="1:5" ht="30.75" thickBot="1">
      <c r="A356" s="2" t="s">
        <v>604</v>
      </c>
      <c r="B356" s="3" t="s">
        <v>574</v>
      </c>
      <c r="C356" s="4" t="s">
        <v>605</v>
      </c>
      <c r="D356" s="5">
        <v>29.6</v>
      </c>
      <c r="E356" s="6">
        <v>3.5</v>
      </c>
    </row>
    <row r="357" spans="1:5" ht="16.5" thickBot="1">
      <c r="A357" s="2" t="s">
        <v>606</v>
      </c>
      <c r="B357" s="3" t="s">
        <v>61</v>
      </c>
      <c r="C357" s="4" t="s">
        <v>607</v>
      </c>
      <c r="D357" s="5">
        <v>9.7799999999999994</v>
      </c>
      <c r="E357" s="6">
        <v>3.5</v>
      </c>
    </row>
    <row r="358" spans="1:5" ht="16.5" thickBot="1">
      <c r="A358" s="2" t="s">
        <v>608</v>
      </c>
      <c r="B358" s="3" t="s">
        <v>61</v>
      </c>
      <c r="C358" s="4" t="s">
        <v>609</v>
      </c>
      <c r="D358" s="5">
        <v>2.6</v>
      </c>
      <c r="E358" s="6">
        <v>3.5</v>
      </c>
    </row>
    <row r="359" spans="1:5" ht="16.5" thickBot="1">
      <c r="A359" s="2" t="s">
        <v>610</v>
      </c>
      <c r="B359" s="3" t="s">
        <v>61</v>
      </c>
      <c r="C359" s="4" t="s">
        <v>611</v>
      </c>
      <c r="D359" s="5">
        <v>1.9</v>
      </c>
      <c r="E359" s="6">
        <v>3.77</v>
      </c>
    </row>
    <row r="360" spans="1:5" ht="16.5" thickBot="1">
      <c r="A360" s="2" t="s">
        <v>612</v>
      </c>
      <c r="B360" s="3" t="s">
        <v>61</v>
      </c>
      <c r="C360" s="4" t="s">
        <v>609</v>
      </c>
      <c r="D360" s="5">
        <v>3.33</v>
      </c>
      <c r="E360" s="6">
        <v>3.5</v>
      </c>
    </row>
    <row r="361" spans="1:5" ht="16.5" thickBot="1">
      <c r="A361" s="2" t="s">
        <v>613</v>
      </c>
      <c r="B361" s="3" t="s">
        <v>61</v>
      </c>
      <c r="C361" s="4" t="s">
        <v>611</v>
      </c>
      <c r="D361" s="5">
        <v>2.6</v>
      </c>
      <c r="E361" s="6">
        <v>3.77</v>
      </c>
    </row>
    <row r="362" spans="1:5" ht="16.5" thickBot="1">
      <c r="A362" s="2" t="s">
        <v>614</v>
      </c>
      <c r="B362" s="3" t="s">
        <v>61</v>
      </c>
      <c r="C362" s="4" t="s">
        <v>607</v>
      </c>
      <c r="D362" s="5">
        <v>6.83</v>
      </c>
      <c r="E362" s="6">
        <v>3.5</v>
      </c>
    </row>
    <row r="363" spans="1:5" ht="16.5" thickBot="1">
      <c r="A363" s="2" t="s">
        <v>615</v>
      </c>
      <c r="B363" s="3" t="s">
        <v>61</v>
      </c>
      <c r="C363" s="4" t="s">
        <v>616</v>
      </c>
      <c r="D363" s="5">
        <v>7.38</v>
      </c>
      <c r="E363" s="6">
        <v>3.5</v>
      </c>
    </row>
    <row r="364" spans="1:5" ht="16.5" thickBot="1">
      <c r="A364" s="2" t="s">
        <v>617</v>
      </c>
      <c r="B364" s="3" t="s">
        <v>61</v>
      </c>
      <c r="C364" s="4" t="s">
        <v>616</v>
      </c>
      <c r="D364" s="5">
        <v>10.5</v>
      </c>
      <c r="E364" s="6">
        <v>3.5</v>
      </c>
    </row>
    <row r="365" spans="1:5" ht="16.5" thickBot="1">
      <c r="A365" s="2" t="s">
        <v>618</v>
      </c>
      <c r="B365" s="3" t="s">
        <v>61</v>
      </c>
      <c r="C365" s="4" t="s">
        <v>619</v>
      </c>
      <c r="D365" s="5">
        <v>1.85</v>
      </c>
      <c r="E365" s="6">
        <v>3.5</v>
      </c>
    </row>
    <row r="366" spans="1:5" ht="16.5" thickBot="1">
      <c r="A366" s="2" t="s">
        <v>620</v>
      </c>
      <c r="B366" s="3" t="s">
        <v>61</v>
      </c>
      <c r="C366" s="4" t="s">
        <v>619</v>
      </c>
      <c r="D366" s="5">
        <v>1.97</v>
      </c>
      <c r="E366" s="6">
        <v>3.5</v>
      </c>
    </row>
    <row r="367" spans="1:5" ht="16.5" thickBot="1">
      <c r="A367" s="2" t="s">
        <v>621</v>
      </c>
      <c r="B367" s="3" t="s">
        <v>61</v>
      </c>
      <c r="C367" s="4" t="s">
        <v>619</v>
      </c>
      <c r="D367" s="5">
        <v>2.15</v>
      </c>
      <c r="E367" s="6">
        <v>3.5</v>
      </c>
    </row>
    <row r="368" spans="1:5" ht="16.5" thickBot="1">
      <c r="A368" s="2" t="s">
        <v>622</v>
      </c>
      <c r="B368" s="3" t="s">
        <v>61</v>
      </c>
      <c r="C368" s="4" t="s">
        <v>623</v>
      </c>
      <c r="D368" s="5">
        <v>1.19</v>
      </c>
      <c r="E368" s="6">
        <v>3.5</v>
      </c>
    </row>
    <row r="369" spans="1:5" ht="16.5" thickBot="1">
      <c r="A369" s="2" t="s">
        <v>624</v>
      </c>
      <c r="B369" s="3" t="s">
        <v>61</v>
      </c>
      <c r="C369" s="4" t="s">
        <v>623</v>
      </c>
      <c r="D369" s="5">
        <v>1.31</v>
      </c>
      <c r="E369" s="6">
        <v>3.5</v>
      </c>
    </row>
    <row r="370" spans="1:5" ht="16.5" thickBot="1">
      <c r="A370" s="2" t="s">
        <v>625</v>
      </c>
      <c r="B370" s="3" t="s">
        <v>61</v>
      </c>
      <c r="C370" s="4" t="s">
        <v>623</v>
      </c>
      <c r="D370" s="5">
        <v>1.49</v>
      </c>
      <c r="E370" s="6">
        <v>3.5</v>
      </c>
    </row>
    <row r="371" spans="1:5" ht="16.5" thickBot="1">
      <c r="A371" s="2" t="s">
        <v>626</v>
      </c>
      <c r="B371" s="3" t="s">
        <v>61</v>
      </c>
      <c r="C371" s="4" t="s">
        <v>627</v>
      </c>
      <c r="D371" s="5">
        <v>2.97</v>
      </c>
      <c r="E371" s="6">
        <v>3.5</v>
      </c>
    </row>
    <row r="372" spans="1:5" ht="16.5" thickBot="1">
      <c r="A372" s="2" t="s">
        <v>628</v>
      </c>
      <c r="B372" s="3" t="s">
        <v>61</v>
      </c>
      <c r="C372" s="4" t="s">
        <v>627</v>
      </c>
      <c r="D372" s="5">
        <v>5.57</v>
      </c>
      <c r="E372" s="6">
        <v>3.27</v>
      </c>
    </row>
    <row r="373" spans="1:5" ht="16.5" thickBot="1">
      <c r="A373" s="2" t="s">
        <v>629</v>
      </c>
      <c r="B373" s="3" t="s">
        <v>61</v>
      </c>
      <c r="C373" s="4" t="s">
        <v>627</v>
      </c>
      <c r="D373" s="5">
        <v>3.73</v>
      </c>
      <c r="E373" s="6">
        <v>3.5</v>
      </c>
    </row>
    <row r="374" spans="1:5" ht="16.5" thickBot="1">
      <c r="A374" s="2" t="s">
        <v>630</v>
      </c>
      <c r="B374" s="3" t="s">
        <v>58</v>
      </c>
      <c r="C374" s="4" t="s">
        <v>631</v>
      </c>
      <c r="D374" s="5">
        <v>5.0999999999999996</v>
      </c>
      <c r="E374" s="6">
        <v>3.5</v>
      </c>
    </row>
    <row r="375" spans="1:5" ht="16.5" thickBot="1">
      <c r="A375" s="2" t="s">
        <v>632</v>
      </c>
      <c r="B375" s="3" t="s">
        <v>58</v>
      </c>
      <c r="C375" s="4" t="s">
        <v>631</v>
      </c>
      <c r="D375" s="5">
        <v>7.4</v>
      </c>
      <c r="E375" s="6">
        <v>3.27</v>
      </c>
    </row>
    <row r="376" spans="1:5" ht="16.5" thickBot="1">
      <c r="A376" s="2" t="s">
        <v>633</v>
      </c>
      <c r="B376" s="3" t="s">
        <v>58</v>
      </c>
      <c r="C376" s="4" t="s">
        <v>631</v>
      </c>
      <c r="D376" s="5">
        <v>4.28</v>
      </c>
      <c r="E376" s="6">
        <v>3.5</v>
      </c>
    </row>
    <row r="377" spans="1:5" ht="16.5" thickBot="1">
      <c r="A377" s="2" t="s">
        <v>634</v>
      </c>
      <c r="B377" s="3" t="s">
        <v>61</v>
      </c>
      <c r="C377" s="4" t="s">
        <v>635</v>
      </c>
      <c r="D377" s="5">
        <v>1.93</v>
      </c>
      <c r="E377" s="6">
        <v>3.5</v>
      </c>
    </row>
    <row r="378" spans="1:5" ht="16.5" thickBot="1">
      <c r="A378" s="2" t="s">
        <v>636</v>
      </c>
      <c r="B378" s="3" t="s">
        <v>61</v>
      </c>
      <c r="C378" s="4" t="s">
        <v>635</v>
      </c>
      <c r="D378" s="5">
        <v>3.5</v>
      </c>
      <c r="E378" s="6">
        <v>3.27</v>
      </c>
    </row>
    <row r="379" spans="1:5" ht="16.5" thickBot="1">
      <c r="A379" s="2" t="s">
        <v>637</v>
      </c>
      <c r="B379" s="3" t="s">
        <v>61</v>
      </c>
      <c r="C379" s="4" t="s">
        <v>635</v>
      </c>
      <c r="D379" s="5">
        <v>2.72</v>
      </c>
      <c r="E379" s="6">
        <v>3.5</v>
      </c>
    </row>
    <row r="380" spans="1:5" ht="15.75">
      <c r="A380" s="2" t="s">
        <v>638</v>
      </c>
      <c r="B380" s="3" t="s">
        <v>61</v>
      </c>
      <c r="C380" s="4" t="s">
        <v>639</v>
      </c>
      <c r="D380" s="5">
        <v>6.68</v>
      </c>
      <c r="E380" s="17">
        <v>3.27</v>
      </c>
    </row>
    <row r="381" spans="1:5" ht="31.5">
      <c r="A381" s="18" t="s">
        <v>640</v>
      </c>
      <c r="B381" s="19" t="s">
        <v>641</v>
      </c>
      <c r="C381" s="20" t="s">
        <v>642</v>
      </c>
      <c r="D381" s="21">
        <v>15.1</v>
      </c>
      <c r="E381" s="22">
        <v>4</v>
      </c>
    </row>
    <row r="382" spans="1:5" ht="15.75">
      <c r="A382" s="18" t="s">
        <v>643</v>
      </c>
      <c r="B382" s="19" t="s">
        <v>58</v>
      </c>
      <c r="C382" s="20" t="s">
        <v>644</v>
      </c>
      <c r="D382" s="21">
        <v>10.9</v>
      </c>
      <c r="E382" s="23">
        <v>3.3</v>
      </c>
    </row>
    <row r="383" spans="1:5" ht="15.75">
      <c r="A383" s="18" t="s">
        <v>645</v>
      </c>
      <c r="B383" s="19" t="s">
        <v>58</v>
      </c>
      <c r="C383" s="20" t="s">
        <v>646</v>
      </c>
      <c r="D383" s="21">
        <v>16.600000000000001</v>
      </c>
      <c r="E383" s="22">
        <v>3</v>
      </c>
    </row>
    <row r="384" spans="1:5" ht="15.75">
      <c r="A384" s="18" t="s">
        <v>647</v>
      </c>
      <c r="B384" s="19" t="s">
        <v>32</v>
      </c>
      <c r="C384" s="20" t="s">
        <v>648</v>
      </c>
      <c r="D384" s="21">
        <v>0.84</v>
      </c>
      <c r="E384" s="21">
        <v>4.7</v>
      </c>
    </row>
  </sheetData>
  <sheetProtection selectLockedCells="1"/>
  <mergeCells count="9">
    <mergeCell ref="J1:J2"/>
    <mergeCell ref="K1:K2"/>
    <mergeCell ref="L1:L2"/>
    <mergeCell ref="A1:A2"/>
    <mergeCell ref="B1:B2"/>
    <mergeCell ref="C1:C2"/>
    <mergeCell ref="D1:D2"/>
    <mergeCell ref="E1:E2"/>
    <mergeCell ref="I1:I2"/>
  </mergeCells>
  <pageMargins left="0.7" right="0.7" top="0.75" bottom="0.75" header="0.3" footer="0.3"/>
  <pageSetup paperSize="9" scale="12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1</vt:lpstr>
      <vt:lpstr>2</vt:lpstr>
      <vt:lpstr>3</vt:lpstr>
      <vt:lpstr>4</vt:lpstr>
      <vt:lpstr>5</vt:lpstr>
      <vt:lpstr>Работы</vt:lpstr>
      <vt:lpstr>Работы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Леонтьев Денис Андреевич</dc:creator>
  <cp:lastModifiedBy>user</cp:lastModifiedBy>
  <cp:lastPrinted>2017-11-24T05:56:04Z</cp:lastPrinted>
  <dcterms:created xsi:type="dcterms:W3CDTF">2017-11-13T06:16:44Z</dcterms:created>
  <dcterms:modified xsi:type="dcterms:W3CDTF">2017-11-24T08:13:29Z</dcterms:modified>
</cp:coreProperties>
</file>