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20" yWindow="420" windowWidth="9720" windowHeight="7020" activeTab="1"/>
  </bookViews>
  <sheets>
    <sheet name="График ТО кусты" sheetId="55" r:id="rId1"/>
    <sheet name="Акты_ТО-2-3" sheetId="58" r:id="rId2"/>
  </sheets>
  <definedNames>
    <definedName name="_xlnm._FilterDatabase" localSheetId="0" hidden="1">'График ТО кусты'!$A$5:$N$32</definedName>
    <definedName name="кусты">'График ТО кусты'!$B$5:$B$32</definedName>
    <definedName name="месяц">'График ТО кусты'!$C$4:$N$4</definedName>
    <definedName name="результат">'График ТО кусты'!$P$5:$P$32</definedName>
    <definedName name="ТО">'График ТО кусты'!$C$5:$N$32</definedName>
    <definedName name="ТОк01">'Акты_ТО-2-3'!$1:$27</definedName>
    <definedName name="ТОк010а">'Акты_ТО-2-3'!$190:$215</definedName>
    <definedName name="ТОк010б">'Акты_ТО-2-3'!$216:$243</definedName>
    <definedName name="ТОк011">'Акты_ТО-2-3'!$244:$270</definedName>
    <definedName name="ТОк012">'Акты_ТО-2-3'!$271:$297</definedName>
    <definedName name="ТОк013">'Акты_ТО-2-3'!$298:$324</definedName>
    <definedName name="ТОк014">'Акты_ТО-2-3'!$325:$351</definedName>
    <definedName name="ТОк019">'Акты_ТО-2-3'!$352:$378</definedName>
    <definedName name="ТОк02">'Акты_ТО-2-3'!$28:$54</definedName>
    <definedName name="ТОк03">'Акты_ТО-2-3'!$55:$81</definedName>
    <definedName name="ТОк030">'Акты_ТО-2-3'!$379:$405</definedName>
    <definedName name="ТОк04">'Акты_ТО-2-3'!$82:$108</definedName>
    <definedName name="ТОк056">'Акты_ТО-2-3'!$406:$432</definedName>
    <definedName name="ТОк06">'Акты_ТО-2-3'!$109:$135</definedName>
    <definedName name="ТОк06р">'Акты_ТО-2-3'!$136:$162</definedName>
    <definedName name="ТОк09">'Акты_ТО-2-3'!$163:$189</definedName>
    <definedName name="ТОк10а">'Акты_ТО-2-3'!#REF!</definedName>
    <definedName name="ТОк10в">'Акты_ТО-2-3'!#REF!</definedName>
    <definedName name="ТОк11а">'Акты_ТО-2-3'!#REF!</definedName>
    <definedName name="ТОк11б">'Акты_ТО-2-3'!#REF!</definedName>
    <definedName name="ТОк12а">'Акты_ТО-2-3'!#REF!</definedName>
    <definedName name="ТОк13в">'Акты_ТО-2-3'!#REF!</definedName>
    <definedName name="ТОк14а">'Акты_ТО-2-3'!#REF!</definedName>
    <definedName name="ТОк14ар">'Акты_ТО-2-3'!#REF!</definedName>
    <definedName name="ТОк14б">'Акты_ТО-2-3'!#REF!</definedName>
    <definedName name="ТОк15а">'Акты_ТО-2-3'!#REF!</definedName>
    <definedName name="ТОк15б">'Акты_ТО-2-3'!#REF!</definedName>
    <definedName name="ТОк1а">'Акты_ТО-2-3'!$433:$459</definedName>
    <definedName name="ТОк1б">'Акты_ТО-2-3'!$460:$486</definedName>
    <definedName name="ТОк1в">'Акты_ТО-2-3'!$487:$513</definedName>
    <definedName name="ТОк2а">'Акты_ТО-2-3'!$514:$540</definedName>
    <definedName name="ТОк2б">'Акты_ТО-2-3'!$541:$567</definedName>
    <definedName name="ТОк2в">'Акты_ТО-2-3'!$568:$594</definedName>
    <definedName name="ТОк3а">'Акты_ТО-2-3'!$595:$621</definedName>
    <definedName name="ТОк3в">'Акты_ТО-2-3'!$622:$648</definedName>
    <definedName name="ТОк3г">'Акты_ТО-2-3'!$649:$675</definedName>
    <definedName name="ТОк4а">'Акты_ТО-2-3'!$676:$702</definedName>
    <definedName name="ТОк4б">'Акты_ТО-2-3'!$703:$729</definedName>
    <definedName name="ТОк4в">'Акты_ТО-2-3'!$730:$756</definedName>
    <definedName name="ТОк5а">'Акты_ТО-2-3'!#REF!</definedName>
    <definedName name="ТОк5б">'Акты_ТО-2-3'!#REF!</definedName>
    <definedName name="ТОк5в">'Акты_ТО-2-3'!#REF!</definedName>
    <definedName name="ТОк6а">'Акты_ТО-2-3'!#REF!</definedName>
    <definedName name="ТОк7б">'Акты_ТО-2-3'!#REF!</definedName>
    <definedName name="ТОк8а">'Акты_ТО-2-3'!#REF!</definedName>
    <definedName name="ТОк8б">'Акты_ТО-2-3'!#REF!</definedName>
    <definedName name="ТОк8в">'Акты_ТО-2-3'!#REF!</definedName>
    <definedName name="ТОк9а">'Акты_ТО-2-3'!#REF!</definedName>
    <definedName name="ТОк9б">'Акты_ТО-2-3'!#REF!</definedName>
    <definedName name="ТОк9в">'Акты_ТО-2-3'!#REF!</definedName>
  </definedNames>
  <calcPr calcId="145621" fullCalcOnLoad="1"/>
</workbook>
</file>

<file path=xl/calcChain.xml><?xml version="1.0" encoding="utf-8"?>
<calcChain xmlns="http://schemas.openxmlformats.org/spreadsheetml/2006/main">
  <c r="H735" i="58" l="1"/>
  <c r="H708" i="58"/>
  <c r="H681" i="58"/>
  <c r="H654" i="58"/>
  <c r="H627" i="58"/>
  <c r="H600" i="58"/>
  <c r="H573" i="58"/>
  <c r="H546" i="58"/>
  <c r="H519" i="58"/>
  <c r="H492" i="58"/>
  <c r="H465" i="58"/>
  <c r="H438" i="58"/>
  <c r="H411" i="58"/>
  <c r="H384" i="58"/>
  <c r="H357" i="58"/>
  <c r="H330" i="58"/>
  <c r="H303" i="58"/>
  <c r="H276" i="58"/>
  <c r="H249" i="58"/>
  <c r="H222" i="58"/>
  <c r="H195" i="58"/>
  <c r="H168" i="58"/>
  <c r="H141" i="58"/>
  <c r="H114" i="58"/>
  <c r="H87" i="58"/>
  <c r="H60" i="58"/>
  <c r="H33" i="58"/>
  <c r="H736" i="58"/>
  <c r="H709" i="58"/>
  <c r="H682" i="58"/>
  <c r="H655" i="58"/>
  <c r="H628" i="58"/>
  <c r="H601" i="58"/>
  <c r="H574" i="58"/>
  <c r="H547" i="58"/>
  <c r="H520" i="58"/>
  <c r="H493" i="58"/>
  <c r="H466" i="58"/>
  <c r="H439" i="58"/>
  <c r="H412" i="58"/>
  <c r="H385" i="58"/>
  <c r="H358" i="58"/>
  <c r="H331" i="58"/>
  <c r="H304" i="58"/>
  <c r="H277" i="58"/>
  <c r="H250" i="58"/>
  <c r="H223" i="58"/>
  <c r="H196" i="58"/>
  <c r="H169" i="58"/>
  <c r="H142" i="58"/>
  <c r="H115" i="58"/>
  <c r="H61" i="58"/>
  <c r="H34" i="58"/>
  <c r="H88" i="58"/>
  <c r="N739" i="58"/>
  <c r="N712" i="58"/>
  <c r="N685" i="58"/>
  <c r="N658" i="58"/>
  <c r="N631" i="58"/>
  <c r="N604" i="58"/>
  <c r="N577" i="58"/>
  <c r="N550" i="58"/>
  <c r="N523" i="58"/>
  <c r="N496" i="58"/>
  <c r="N469" i="58"/>
  <c r="N442" i="58"/>
  <c r="N415" i="58"/>
  <c r="N388" i="58"/>
  <c r="N361" i="58"/>
  <c r="N334" i="58"/>
  <c r="N307" i="58"/>
  <c r="N280" i="58"/>
  <c r="N253" i="58"/>
  <c r="N226" i="58"/>
  <c r="N199" i="58"/>
  <c r="N172" i="58"/>
  <c r="N145" i="58"/>
  <c r="N118" i="58"/>
  <c r="N91" i="58"/>
  <c r="H416" i="58"/>
  <c r="H389" i="58"/>
  <c r="H362" i="58"/>
  <c r="H335" i="58"/>
  <c r="H740" i="58" s="1"/>
  <c r="H308" i="58"/>
  <c r="H281" i="58"/>
  <c r="H254" i="58"/>
  <c r="H227" i="58"/>
  <c r="H632" i="58" s="1"/>
  <c r="H200" i="58"/>
  <c r="H173" i="58"/>
  <c r="H146" i="58"/>
  <c r="H119" i="58"/>
  <c r="H524" i="58" s="1"/>
  <c r="H92" i="58"/>
  <c r="H65" i="58"/>
  <c r="H443" i="58" s="1"/>
  <c r="N64" i="58"/>
  <c r="H38" i="58"/>
  <c r="N37" i="58"/>
  <c r="H37" i="58"/>
  <c r="H64" i="58" s="1"/>
  <c r="H91" i="58" s="1"/>
  <c r="H118" i="58" s="1"/>
  <c r="H145" i="58" s="1"/>
  <c r="H172" i="58" s="1"/>
  <c r="H199" i="58" s="1"/>
  <c r="H226" i="58" s="1"/>
  <c r="H253" i="58" s="1"/>
  <c r="H280" i="58" s="1"/>
  <c r="H307" i="58" s="1"/>
  <c r="H334" i="58" s="1"/>
  <c r="H361" i="58" s="1"/>
  <c r="H388" i="58" s="1"/>
  <c r="H415" i="58" s="1"/>
  <c r="H442" i="58" s="1"/>
  <c r="H469" i="58" s="1"/>
  <c r="H496" i="58" s="1"/>
  <c r="H523" i="58" s="1"/>
  <c r="H550" i="58" s="1"/>
  <c r="H577" i="58" s="1"/>
  <c r="H604" i="58" s="1"/>
  <c r="H631" i="58" s="1"/>
  <c r="H658" i="58" s="1"/>
  <c r="H685" i="58" s="1"/>
  <c r="H712" i="58" s="1"/>
  <c r="H739" i="58" s="1"/>
  <c r="Z26" i="58"/>
  <c r="Z53" i="58" s="1"/>
  <c r="Q26" i="58"/>
  <c r="Q674" i="58" s="1"/>
  <c r="Z25" i="58"/>
  <c r="Q25" i="58"/>
  <c r="J25" i="58"/>
  <c r="J673" i="58" s="1"/>
  <c r="A25" i="58"/>
  <c r="A727" i="58" s="1"/>
  <c r="Z24" i="58"/>
  <c r="Q24" i="58"/>
  <c r="J24" i="58"/>
  <c r="J132" i="58" s="1"/>
  <c r="A24" i="58"/>
  <c r="A51" i="58" s="1"/>
  <c r="A22" i="58"/>
  <c r="N10" i="58"/>
  <c r="H9" i="58"/>
  <c r="H198" i="58" s="1"/>
  <c r="AD2" i="58"/>
  <c r="AD650" i="58" s="1"/>
  <c r="P657" i="58" s="1"/>
  <c r="Z375" i="58"/>
  <c r="Z349" i="58"/>
  <c r="H306" i="58"/>
  <c r="Z485" i="58"/>
  <c r="Q53" i="58"/>
  <c r="Z80" i="58"/>
  <c r="H252" i="58"/>
  <c r="H63" i="58"/>
  <c r="H144" i="58"/>
  <c r="Z376" i="58"/>
  <c r="H549" i="58"/>
  <c r="J160" i="58"/>
  <c r="Z188" i="58"/>
  <c r="Z296" i="58"/>
  <c r="J402" i="58"/>
  <c r="Z701" i="58"/>
  <c r="H684" i="58"/>
  <c r="H738" i="58"/>
  <c r="H711" i="58"/>
  <c r="H468" i="58"/>
  <c r="H414" i="58"/>
  <c r="H522" i="58"/>
  <c r="A753" i="58"/>
  <c r="A645" i="58"/>
  <c r="A537" i="58"/>
  <c r="A375" i="58"/>
  <c r="A240" i="58"/>
  <c r="A132" i="58"/>
  <c r="A429" i="58"/>
  <c r="A673" i="58"/>
  <c r="A565" i="58"/>
  <c r="A430" i="58"/>
  <c r="A268" i="58"/>
  <c r="A160" i="58"/>
  <c r="A376" i="58"/>
  <c r="Q728" i="58"/>
  <c r="Q620" i="58"/>
  <c r="Q512" i="58"/>
  <c r="Q323" i="58"/>
  <c r="Q215" i="58"/>
  <c r="Q107" i="58"/>
  <c r="Q377" i="58"/>
  <c r="J105" i="58"/>
  <c r="H117" i="58"/>
  <c r="H551" i="58"/>
  <c r="H578" i="58"/>
  <c r="J241" i="58"/>
  <c r="Z269" i="58"/>
  <c r="H659" i="58"/>
  <c r="H686" i="58"/>
  <c r="J321" i="58"/>
  <c r="J349" i="58"/>
  <c r="J430" i="58"/>
  <c r="J456" i="58"/>
  <c r="AD704" i="58"/>
  <c r="P711" i="58" s="1"/>
  <c r="AD596" i="58"/>
  <c r="P603" i="58" s="1"/>
  <c r="AD488" i="58"/>
  <c r="P495" i="58" s="1"/>
  <c r="AD380" i="58"/>
  <c r="P387" i="58" s="1"/>
  <c r="AD272" i="58"/>
  <c r="P279" i="58" s="1"/>
  <c r="AD164" i="58"/>
  <c r="P171" i="58" s="1"/>
  <c r="AD56" i="58"/>
  <c r="P63" i="58" s="1"/>
  <c r="J700" i="58"/>
  <c r="J592" i="58"/>
  <c r="J754" i="58"/>
  <c r="J727" i="58"/>
  <c r="J457" i="58"/>
  <c r="J403" i="58"/>
  <c r="J186" i="58"/>
  <c r="J214" i="58"/>
  <c r="J322" i="58"/>
  <c r="Z458" i="58"/>
  <c r="A751" i="58"/>
  <c r="A724" i="58"/>
  <c r="A697" i="58"/>
  <c r="A670" i="58"/>
  <c r="A643" i="58"/>
  <c r="A616" i="58"/>
  <c r="A589" i="58"/>
  <c r="A562" i="58"/>
  <c r="A535" i="58"/>
  <c r="A508" i="58"/>
  <c r="A481" i="58"/>
  <c r="A454" i="58"/>
  <c r="A427" i="58"/>
  <c r="A400" i="58"/>
  <c r="A346" i="58"/>
  <c r="A373" i="58"/>
  <c r="A319" i="58"/>
  <c r="A292" i="58"/>
  <c r="A265" i="58"/>
  <c r="A238" i="58"/>
  <c r="A211" i="58"/>
  <c r="A184" i="58"/>
  <c r="A157" i="58"/>
  <c r="A130" i="58"/>
  <c r="A103" i="58"/>
  <c r="A76" i="58"/>
  <c r="A49" i="58"/>
  <c r="J699" i="58"/>
  <c r="J591" i="58"/>
  <c r="J753" i="58"/>
  <c r="J726" i="58"/>
  <c r="J348" i="58"/>
  <c r="Z755" i="58"/>
  <c r="Z512" i="58"/>
  <c r="Z350" i="58"/>
  <c r="Z431" i="58"/>
  <c r="Z377" i="58"/>
  <c r="J78" i="58"/>
  <c r="J106" i="58"/>
  <c r="J79" i="58"/>
  <c r="Z107" i="58"/>
  <c r="Z215" i="58"/>
  <c r="J267" i="58"/>
  <c r="Z323" i="58"/>
  <c r="H441" i="58"/>
  <c r="Q726" i="58"/>
  <c r="Q618" i="58"/>
  <c r="Q510" i="58"/>
  <c r="Q402" i="58"/>
  <c r="Q754" i="58"/>
  <c r="Q646" i="58"/>
  <c r="Q538" i="58"/>
  <c r="Q430" i="58"/>
  <c r="Q51" i="58"/>
  <c r="Q105" i="58"/>
  <c r="Q159" i="58"/>
  <c r="Q213" i="58"/>
  <c r="Q267" i="58"/>
  <c r="Q321" i="58"/>
  <c r="Z753" i="58"/>
  <c r="Z726" i="58"/>
  <c r="Z699" i="58"/>
  <c r="Z672" i="58"/>
  <c r="Z645" i="58"/>
  <c r="Z618" i="58"/>
  <c r="Z591" i="58"/>
  <c r="Z564" i="58"/>
  <c r="Z537" i="58"/>
  <c r="Z510" i="58"/>
  <c r="Z483" i="58"/>
  <c r="Z456" i="58"/>
  <c r="Z429" i="58"/>
  <c r="Z402" i="58"/>
  <c r="Z754" i="58"/>
  <c r="Z727" i="58"/>
  <c r="Z700" i="58"/>
  <c r="Z673" i="58"/>
  <c r="Z646" i="58"/>
  <c r="Z619" i="58"/>
  <c r="Z592" i="58"/>
  <c r="Z565" i="58"/>
  <c r="Z538" i="58"/>
  <c r="Z511" i="58"/>
  <c r="Z484" i="58"/>
  <c r="Z457" i="58"/>
  <c r="Z430" i="58"/>
  <c r="Z403" i="58"/>
  <c r="Z51" i="58"/>
  <c r="Z52" i="58"/>
  <c r="Z78" i="58"/>
  <c r="Z79" i="58"/>
  <c r="Z105" i="58"/>
  <c r="Z106" i="58"/>
  <c r="Z132" i="58"/>
  <c r="Z133" i="58"/>
  <c r="Z159" i="58"/>
  <c r="Z160" i="58"/>
  <c r="Z186" i="58"/>
  <c r="Z187" i="58"/>
  <c r="Z213" i="58"/>
  <c r="Z214" i="58"/>
  <c r="Z240" i="58"/>
  <c r="Z241" i="58"/>
  <c r="Z267" i="58"/>
  <c r="Z268" i="58"/>
  <c r="Z294" i="58"/>
  <c r="Z295" i="58"/>
  <c r="Z321" i="58"/>
  <c r="Z322" i="58"/>
  <c r="Z348" i="58"/>
  <c r="P8" i="55"/>
  <c r="P84" i="58" s="1"/>
  <c r="O93" i="58" s="1"/>
  <c r="C34" i="55"/>
  <c r="P27" i="55"/>
  <c r="P597" i="58" s="1"/>
  <c r="O606" i="58" s="1"/>
  <c r="P26" i="55"/>
  <c r="P570" i="58" s="1"/>
  <c r="O579" i="58" s="1"/>
  <c r="P25" i="55"/>
  <c r="P543" i="58" s="1"/>
  <c r="O552" i="58" s="1"/>
  <c r="P24" i="55"/>
  <c r="P516" i="58" s="1"/>
  <c r="O525" i="58" s="1"/>
  <c r="P23" i="55"/>
  <c r="P489" i="58"/>
  <c r="O498" i="58" s="1"/>
  <c r="P22" i="55"/>
  <c r="P462" i="58" s="1"/>
  <c r="O471" i="58" s="1"/>
  <c r="P21" i="55"/>
  <c r="P435" i="58" s="1"/>
  <c r="O444" i="58" s="1"/>
  <c r="P20" i="55"/>
  <c r="P408" i="58" s="1"/>
  <c r="O417" i="58" s="1"/>
  <c r="P19" i="55"/>
  <c r="P381" i="58"/>
  <c r="O390" i="58" s="1"/>
  <c r="P15" i="55"/>
  <c r="P273" i="58"/>
  <c r="O282" i="58" s="1"/>
  <c r="P14" i="55"/>
  <c r="P5" i="55"/>
  <c r="P10" i="55"/>
  <c r="P138" i="58"/>
  <c r="O147" i="58" s="1"/>
  <c r="N36" i="55"/>
  <c r="P31" i="55"/>
  <c r="P705" i="58" s="1"/>
  <c r="O714" i="58" s="1"/>
  <c r="D36" i="55"/>
  <c r="E36" i="55"/>
  <c r="F36" i="55"/>
  <c r="G36" i="55"/>
  <c r="H36" i="55"/>
  <c r="I36" i="55"/>
  <c r="J36" i="55"/>
  <c r="K36" i="55"/>
  <c r="L36" i="55"/>
  <c r="M36" i="55"/>
  <c r="D35" i="55"/>
  <c r="E35" i="55"/>
  <c r="F35" i="55"/>
  <c r="G35" i="55"/>
  <c r="H35" i="55"/>
  <c r="I35" i="55"/>
  <c r="J35" i="55"/>
  <c r="K35" i="55"/>
  <c r="L35" i="55"/>
  <c r="M35" i="55"/>
  <c r="N35" i="55"/>
  <c r="E34" i="55"/>
  <c r="F34" i="55"/>
  <c r="G34" i="55"/>
  <c r="H34" i="55"/>
  <c r="I34" i="55"/>
  <c r="J34" i="55"/>
  <c r="K34" i="55"/>
  <c r="L34" i="55"/>
  <c r="M34" i="55"/>
  <c r="N34" i="55"/>
  <c r="D34" i="55"/>
  <c r="C36" i="55"/>
  <c r="C35" i="55"/>
  <c r="P17" i="55"/>
  <c r="P327" i="58"/>
  <c r="O336" i="58" s="1"/>
  <c r="P7" i="55"/>
  <c r="P9" i="55"/>
  <c r="P111" i="58" s="1"/>
  <c r="O120" i="58" s="1"/>
  <c r="P11" i="55"/>
  <c r="P165" i="58" s="1"/>
  <c r="O174" i="58" s="1"/>
  <c r="P12" i="55"/>
  <c r="P192" i="58"/>
  <c r="O201" i="58" s="1"/>
  <c r="P13" i="55"/>
  <c r="P219" i="58" s="1"/>
  <c r="O228" i="58" s="1"/>
  <c r="P16" i="55"/>
  <c r="P300" i="58" s="1"/>
  <c r="O309" i="58" s="1"/>
  <c r="P18" i="55"/>
  <c r="P354" i="58" s="1"/>
  <c r="O363" i="58" s="1"/>
  <c r="P29" i="55"/>
  <c r="P651" i="58"/>
  <c r="P32" i="55"/>
  <c r="P732" i="58" s="1"/>
  <c r="O741" i="58" s="1"/>
  <c r="P28" i="55"/>
  <c r="P30" i="55"/>
  <c r="P678" i="58" s="1"/>
  <c r="O687" i="58" s="1"/>
  <c r="P6" i="55"/>
  <c r="P246" i="58"/>
  <c r="O255" i="58" s="1"/>
  <c r="O660" i="58"/>
  <c r="P57" i="58"/>
  <c r="O66" i="58" s="1"/>
  <c r="P3" i="58"/>
  <c r="O12" i="58" s="1"/>
  <c r="P30" i="58"/>
  <c r="O39" i="58" s="1"/>
  <c r="Q34" i="55"/>
  <c r="AD83" i="58" l="1"/>
  <c r="P90" i="58" s="1"/>
  <c r="AD299" i="58"/>
  <c r="P306" i="58" s="1"/>
  <c r="AD407" i="58"/>
  <c r="P414" i="58" s="1"/>
  <c r="AD623" i="58"/>
  <c r="P630" i="58" s="1"/>
  <c r="AD731" i="58"/>
  <c r="P738" i="58" s="1"/>
  <c r="Q431" i="58"/>
  <c r="Q242" i="58"/>
  <c r="Q539" i="58"/>
  <c r="Q755" i="58"/>
  <c r="A187" i="58"/>
  <c r="A484" i="58"/>
  <c r="A592" i="58"/>
  <c r="A483" i="58"/>
  <c r="A159" i="58"/>
  <c r="A402" i="58"/>
  <c r="A564" i="58"/>
  <c r="A672" i="58"/>
  <c r="J187" i="58"/>
  <c r="Z620" i="58"/>
  <c r="Z593" i="58"/>
  <c r="H279" i="58"/>
  <c r="J159" i="58"/>
  <c r="Z134" i="58"/>
  <c r="Z674" i="58"/>
  <c r="Z647" i="58"/>
  <c r="Z728" i="58"/>
  <c r="J618" i="58"/>
  <c r="J483" i="58"/>
  <c r="J672" i="58"/>
  <c r="H605" i="58"/>
  <c r="Z242" i="58"/>
  <c r="J646" i="58"/>
  <c r="J619" i="58"/>
  <c r="J484" i="58"/>
  <c r="AD29" i="58"/>
  <c r="P36" i="58" s="1"/>
  <c r="AD137" i="58"/>
  <c r="P144" i="58" s="1"/>
  <c r="AD245" i="58"/>
  <c r="P252" i="58" s="1"/>
  <c r="AD353" i="58"/>
  <c r="P360" i="58" s="1"/>
  <c r="AD461" i="58"/>
  <c r="P468" i="58" s="1"/>
  <c r="AD569" i="58"/>
  <c r="P576" i="58" s="1"/>
  <c r="AD677" i="58"/>
  <c r="P684" i="58" s="1"/>
  <c r="H497" i="58"/>
  <c r="H387" i="58"/>
  <c r="J213" i="58"/>
  <c r="J133" i="58"/>
  <c r="J51" i="58"/>
  <c r="Q80" i="58"/>
  <c r="Q188" i="58"/>
  <c r="Q296" i="58"/>
  <c r="Q485" i="58"/>
  <c r="Q593" i="58"/>
  <c r="Q701" i="58"/>
  <c r="A457" i="58"/>
  <c r="A133" i="58"/>
  <c r="A241" i="58"/>
  <c r="A349" i="58"/>
  <c r="A538" i="58"/>
  <c r="A646" i="58"/>
  <c r="A754" i="58"/>
  <c r="A105" i="58"/>
  <c r="A213" i="58"/>
  <c r="A321" i="58"/>
  <c r="A510" i="58"/>
  <c r="A618" i="58"/>
  <c r="A726" i="58"/>
  <c r="H360" i="58"/>
  <c r="H603" i="58"/>
  <c r="H576" i="58"/>
  <c r="J537" i="58"/>
  <c r="J240" i="58"/>
  <c r="H90" i="58"/>
  <c r="H171" i="58"/>
  <c r="H36" i="58"/>
  <c r="A348" i="58"/>
  <c r="J375" i="58"/>
  <c r="AD191" i="58"/>
  <c r="P198" i="58" s="1"/>
  <c r="AD515" i="58"/>
  <c r="P522" i="58" s="1"/>
  <c r="Q134" i="58"/>
  <c r="Q404" i="58"/>
  <c r="Q647" i="58"/>
  <c r="A79" i="58"/>
  <c r="A295" i="58"/>
  <c r="A700" i="58"/>
  <c r="A267" i="58"/>
  <c r="A52" i="58"/>
  <c r="H657" i="58"/>
  <c r="J295" i="58"/>
  <c r="J52" i="58"/>
  <c r="Z566" i="58"/>
  <c r="Z539" i="58"/>
  <c r="J510" i="58"/>
  <c r="J429" i="58"/>
  <c r="J564" i="58"/>
  <c r="J294" i="58"/>
  <c r="J538" i="58"/>
  <c r="J511" i="58"/>
  <c r="J376" i="58"/>
  <c r="P9" i="58"/>
  <c r="AD110" i="58"/>
  <c r="P117" i="58" s="1"/>
  <c r="AD218" i="58"/>
  <c r="P225" i="58" s="1"/>
  <c r="AD326" i="58"/>
  <c r="P333" i="58" s="1"/>
  <c r="AD434" i="58"/>
  <c r="P441" i="58" s="1"/>
  <c r="AD542" i="58"/>
  <c r="P549" i="58" s="1"/>
  <c r="J645" i="58"/>
  <c r="Z404" i="58"/>
  <c r="H225" i="58"/>
  <c r="Z161" i="58"/>
  <c r="Q350" i="58"/>
  <c r="Q161" i="58"/>
  <c r="Q269" i="58"/>
  <c r="Q458" i="58"/>
  <c r="Q566" i="58"/>
  <c r="A403" i="58"/>
  <c r="A106" i="58"/>
  <c r="A214" i="58"/>
  <c r="A322" i="58"/>
  <c r="A511" i="58"/>
  <c r="A619" i="58"/>
  <c r="A78" i="58"/>
  <c r="A186" i="58"/>
  <c r="A294" i="58"/>
  <c r="A456" i="58"/>
  <c r="A591" i="58"/>
  <c r="A699" i="58"/>
  <c r="H630" i="58"/>
  <c r="H495" i="58"/>
  <c r="H333" i="58"/>
  <c r="J565" i="58"/>
  <c r="J268" i="58"/>
  <c r="H713" i="58"/>
  <c r="Q36" i="55"/>
  <c r="Q35" i="55"/>
  <c r="Q37" i="55" s="1"/>
  <c r="Q322" i="58"/>
  <c r="Q268" i="58"/>
  <c r="Q214" i="58"/>
  <c r="Q160" i="58"/>
  <c r="Q106" i="58"/>
  <c r="Q52" i="58"/>
  <c r="Q403" i="58"/>
  <c r="Q511" i="58"/>
  <c r="Q619" i="58"/>
  <c r="Q727" i="58"/>
  <c r="Q375" i="58"/>
  <c r="Q483" i="58"/>
  <c r="Q591" i="58"/>
  <c r="Q699" i="58"/>
  <c r="Q295" i="58"/>
  <c r="Q241" i="58"/>
  <c r="Q187" i="58"/>
  <c r="Q133" i="58"/>
  <c r="Q79" i="58"/>
  <c r="Q349" i="58"/>
  <c r="Q457" i="58"/>
  <c r="Q565" i="58"/>
  <c r="Q673" i="58"/>
  <c r="Q429" i="58"/>
  <c r="Q537" i="58"/>
  <c r="Q645" i="58"/>
  <c r="Q753" i="58"/>
  <c r="Q294" i="58"/>
  <c r="Q240" i="58"/>
  <c r="Q186" i="58"/>
  <c r="Q132" i="58"/>
  <c r="Q78" i="58"/>
  <c r="Q376" i="58"/>
  <c r="Q484" i="58"/>
  <c r="Q592" i="58"/>
  <c r="Q700" i="58"/>
  <c r="Q348" i="58"/>
  <c r="Q456" i="58"/>
  <c r="Q564" i="58"/>
  <c r="Q672" i="58"/>
  <c r="H470" i="58"/>
  <c r="P624" i="58"/>
  <c r="O633" i="58" s="1"/>
</calcChain>
</file>

<file path=xl/comments1.xml><?xml version="1.0" encoding="utf-8"?>
<comments xmlns="http://schemas.openxmlformats.org/spreadsheetml/2006/main">
  <authors>
    <author>Ходырев ИМ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Ходырев ИМ:</t>
        </r>
        <r>
          <rPr>
            <sz val="9"/>
            <color indexed="81"/>
            <rFont val="Tahoma"/>
            <family val="2"/>
            <charset val="204"/>
          </rPr>
          <t xml:space="preserve">
Временная консервация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Ходырев ИМ:</t>
        </r>
        <r>
          <rPr>
            <sz val="9"/>
            <color indexed="81"/>
            <rFont val="Tahoma"/>
            <family val="2"/>
            <charset val="204"/>
          </rPr>
          <t xml:space="preserve">
Временная консервация</t>
        </r>
      </text>
    </comment>
  </commentList>
</comments>
</file>

<file path=xl/sharedStrings.xml><?xml version="1.0" encoding="utf-8"?>
<sst xmlns="http://schemas.openxmlformats.org/spreadsheetml/2006/main" count="644" uniqueCount="77">
  <si>
    <t>А К Т</t>
  </si>
  <si>
    <t>Заказчик:</t>
  </si>
  <si>
    <t>Подрядчик:</t>
  </si>
  <si>
    <t>Период проведения ТО:</t>
  </si>
  <si>
    <t>Наименование объекта:</t>
  </si>
  <si>
    <t>Месторождение:</t>
  </si>
  <si>
    <t>Заключение:</t>
  </si>
  <si>
    <t>Примечание:</t>
  </si>
  <si>
    <t>ООО "НоябрьскНефтеГазАвтоматика",  цех №7</t>
  </si>
  <si>
    <t>июль</t>
  </si>
  <si>
    <t>График ППР</t>
  </si>
  <si>
    <t>№ п/п</t>
  </si>
  <si>
    <t>Намиенование объектов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</si>
  <si>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</si>
  <si>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</si>
  <si>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</si>
  <si>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</si>
  <si>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</si>
  <si>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</si>
  <si>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</si>
  <si>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</si>
  <si>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</si>
  <si>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</si>
  <si>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</si>
  <si>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ТО-2</t>
  </si>
  <si>
    <t>ТО-1</t>
  </si>
  <si>
    <t>ТО-3</t>
  </si>
  <si>
    <t>всего</t>
  </si>
  <si>
    <t>от "____" ______________</t>
  </si>
  <si>
    <t>выполненных работ по</t>
  </si>
  <si>
    <t>средств измерений и автоматики</t>
  </si>
  <si>
    <t>Выполнены работы в объеме</t>
  </si>
  <si>
    <t>Средства измерений и автоматики находятся</t>
  </si>
  <si>
    <t>в исправном состоянии и пригодны для дальнейшей эксплуатации.</t>
  </si>
  <si>
    <t xml:space="preserve"> - Техническое обслуживание кабельной продукции проведено в полном объеме согласно РД-2004 года.</t>
  </si>
  <si>
    <t>Представители цеха №7 ООО "ННГА"</t>
  </si>
  <si>
    <t>Мастер ДНГиК</t>
  </si>
  <si>
    <t>Представители ООО "ННГА"</t>
  </si>
  <si>
    <t>Сл. КИПиА</t>
  </si>
  <si>
    <t>оператор ДНГ</t>
  </si>
  <si>
    <t>Мастер</t>
  </si>
  <si>
    <t>Кустовая площадка № 01</t>
  </si>
  <si>
    <t>Кустовая площадка № 02</t>
  </si>
  <si>
    <r>
      <t xml:space="preserve">Кустовая площадка № 03 </t>
    </r>
    <r>
      <rPr>
        <sz val="8"/>
        <rFont val="Arial"/>
        <family val="2"/>
        <charset val="204"/>
      </rPr>
      <t>(1)</t>
    </r>
  </si>
  <si>
    <t>Кустовая площадка № 06</t>
  </si>
  <si>
    <r>
      <t xml:space="preserve">Кустовая площадка № 06 </t>
    </r>
    <r>
      <rPr>
        <sz val="8"/>
        <rFont val="Arial"/>
        <family val="2"/>
        <charset val="204"/>
      </rPr>
      <t>Р лин.</t>
    </r>
  </si>
  <si>
    <r>
      <t xml:space="preserve">Кустовая площадка № 09 </t>
    </r>
    <r>
      <rPr>
        <sz val="8"/>
        <rFont val="Arial"/>
        <family val="2"/>
        <charset val="204"/>
      </rPr>
      <t>(1, 2)</t>
    </r>
  </si>
  <si>
    <r>
      <t xml:space="preserve">Кустовая площадка № 010 А </t>
    </r>
    <r>
      <rPr>
        <sz val="8"/>
        <rFont val="Arial"/>
        <family val="2"/>
        <charset val="204"/>
      </rPr>
      <t>(1)</t>
    </r>
  </si>
  <si>
    <t>Кустовая площадка № 010 Б</t>
  </si>
  <si>
    <r>
      <t xml:space="preserve">Кустовая площадка № 011 </t>
    </r>
    <r>
      <rPr>
        <sz val="8"/>
        <rFont val="Arial"/>
        <family val="2"/>
        <charset val="204"/>
      </rPr>
      <t>(1, 2)</t>
    </r>
  </si>
  <si>
    <r>
      <t xml:space="preserve">Кустовая площадка № 012 </t>
    </r>
    <r>
      <rPr>
        <sz val="8"/>
        <rFont val="Arial"/>
        <family val="2"/>
        <charset val="204"/>
      </rPr>
      <t>(1)</t>
    </r>
  </si>
  <si>
    <t>Кустовая площадка № 013</t>
  </si>
  <si>
    <r>
      <t xml:space="preserve">Кустовая площадка № 014 </t>
    </r>
    <r>
      <rPr>
        <sz val="8"/>
        <rFont val="Arial"/>
        <family val="2"/>
        <charset val="204"/>
      </rPr>
      <t>(1, 2)</t>
    </r>
  </si>
  <si>
    <t>Кустовая площадка № 019</t>
  </si>
  <si>
    <t>Кустовая площадка № 030</t>
  </si>
  <si>
    <t>Кустовая площадка № 056</t>
  </si>
  <si>
    <r>
      <t xml:space="preserve">Кустовая площадка № 1 А </t>
    </r>
    <r>
      <rPr>
        <sz val="8"/>
        <rFont val="Arial"/>
        <family val="2"/>
        <charset val="204"/>
      </rPr>
      <t>(1)</t>
    </r>
  </si>
  <si>
    <r>
      <t xml:space="preserve">Кустовая площадка № 1 Б </t>
    </r>
    <r>
      <rPr>
        <sz val="8"/>
        <rFont val="Arial"/>
        <family val="2"/>
        <charset val="204"/>
      </rPr>
      <t>(1)</t>
    </r>
  </si>
  <si>
    <r>
      <t xml:space="preserve">Кустовая площадка № 1 В </t>
    </r>
    <r>
      <rPr>
        <sz val="8"/>
        <rFont val="Arial"/>
        <family val="2"/>
        <charset val="204"/>
      </rPr>
      <t>(1)</t>
    </r>
  </si>
  <si>
    <r>
      <t xml:space="preserve">Кустовая площадка № 2 А </t>
    </r>
    <r>
      <rPr>
        <sz val="8"/>
        <rFont val="Arial"/>
        <family val="2"/>
        <charset val="204"/>
      </rPr>
      <t>(2)</t>
    </r>
  </si>
  <si>
    <t>Кустовая площадка № 2 Б</t>
  </si>
  <si>
    <r>
      <t xml:space="preserve">Кустовая площадка № 2 В </t>
    </r>
    <r>
      <rPr>
        <sz val="8"/>
        <rFont val="Arial"/>
        <family val="2"/>
        <charset val="204"/>
      </rPr>
      <t>(1, 2)</t>
    </r>
  </si>
  <si>
    <r>
      <t xml:space="preserve">Кустовая площадка № 3 А </t>
    </r>
    <r>
      <rPr>
        <sz val="8"/>
        <rFont val="Arial"/>
        <family val="2"/>
        <charset val="204"/>
      </rPr>
      <t>(1)</t>
    </r>
  </si>
  <si>
    <r>
      <t xml:space="preserve">Кустовая площадка № 3 В </t>
    </r>
    <r>
      <rPr>
        <sz val="8"/>
        <rFont val="Arial"/>
        <family val="2"/>
        <charset val="204"/>
      </rPr>
      <t>(2)</t>
    </r>
  </si>
  <si>
    <r>
      <t xml:space="preserve">Кустовая площадка № 3 Г </t>
    </r>
    <r>
      <rPr>
        <sz val="8"/>
        <rFont val="Arial"/>
        <family val="2"/>
        <charset val="204"/>
      </rPr>
      <t>(2)</t>
    </r>
  </si>
  <si>
    <r>
      <t xml:space="preserve">Кустовая площадка № 4 А </t>
    </r>
    <r>
      <rPr>
        <sz val="8"/>
        <rFont val="Arial"/>
        <family val="2"/>
        <charset val="204"/>
      </rPr>
      <t>(1, 2, 3)</t>
    </r>
  </si>
  <si>
    <t>Кустовая площадка № 4 Б</t>
  </si>
  <si>
    <r>
      <t xml:space="preserve">Кустовая площадка № 4 В </t>
    </r>
    <r>
      <rPr>
        <sz val="8"/>
        <rFont val="Arial"/>
        <family val="2"/>
        <charset val="204"/>
      </rPr>
      <t>(2)</t>
    </r>
  </si>
  <si>
    <t>Кустовая площадка № 04</t>
  </si>
  <si>
    <t>Представители ЦДНГ-5:</t>
  </si>
  <si>
    <t>/                                 /</t>
  </si>
  <si>
    <t>2018 г.</t>
  </si>
  <si>
    <t>Митриев Д.И.</t>
  </si>
  <si>
    <t>Суторминское</t>
  </si>
  <si>
    <t xml:space="preserve">«Филиал «Газпромнефть-Муравленко» Акционерного общества </t>
  </si>
  <si>
    <t xml:space="preserve">«Газпромнефть-Ноябрьскнефтегаз». </t>
  </si>
  <si>
    <t>ЦДНГ-5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</si>
</sst>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</font>
    <font>
      <sz val="10"/>
      <name val="Arial Cyr"/>
      <charset val="204"/>
    </font>
    <font>
      <b/>
      <sz val="16"/>
      <name val="FreeSetCTT"/>
      <charset val="204"/>
    </font>
    <font>
      <sz val="10"/>
      <name val="FreeSetCTT"/>
      <charset val="204"/>
    </font>
    <font>
      <sz val="12"/>
      <name val="FreeSetCTT"/>
      <charset val="204"/>
    </font>
    <font>
      <b/>
      <sz val="12"/>
      <name val="FreeSetCTT"/>
      <charset val="204"/>
    </font>
    <font>
      <i/>
      <sz val="14"/>
      <name val="FreeSetCTT"/>
      <charset val="204"/>
    </font>
    <font>
      <b/>
      <i/>
      <sz val="14"/>
      <name val="FreeSetCTT"/>
      <charset val="204"/>
    </font>
    <font>
      <i/>
      <sz val="12"/>
      <name val="FreeSetCTT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93">
    <xf numFmtId="0" fontId="0" fillId="0" borderId="0" xfId="0"/>
    <xf numFmtId="0" fontId="3" fillId="0" borderId="0" xfId="3" applyFont="1"/>
    <xf numFmtId="0" fontId="3" fillId="0" borderId="0" xfId="3" applyFont="1" applyBorder="1"/>
    <xf numFmtId="0" fontId="3" fillId="0" borderId="0" xfId="3" applyFont="1" applyFill="1"/>
    <xf numFmtId="0" fontId="3" fillId="0" borderId="1" xfId="3" applyFont="1" applyBorder="1" applyAlignment="1"/>
    <xf numFmtId="0" fontId="4" fillId="0" borderId="0" xfId="3" applyFont="1"/>
    <xf numFmtId="0" fontId="4" fillId="0" borderId="2" xfId="3" applyFont="1" applyBorder="1"/>
    <xf numFmtId="0" fontId="4" fillId="0" borderId="3" xfId="3" applyFont="1" applyBorder="1"/>
    <xf numFmtId="0" fontId="3" fillId="0" borderId="4" xfId="3" applyFont="1" applyBorder="1"/>
    <xf numFmtId="0" fontId="4" fillId="0" borderId="3" xfId="3" applyFont="1" applyFill="1" applyBorder="1"/>
    <xf numFmtId="0" fontId="4" fillId="0" borderId="2" xfId="3" applyFont="1" applyFill="1" applyBorder="1"/>
    <xf numFmtId="0" fontId="0" fillId="0" borderId="0" xfId="0" applyProtection="1"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10" fillId="5" borderId="10" xfId="0" applyFont="1" applyFill="1" applyBorder="1" applyAlignment="1" applyProtection="1">
      <alignment horizontal="center" vertical="center"/>
      <protection hidden="1"/>
    </xf>
    <xf numFmtId="0" fontId="0" fillId="5" borderId="11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0" fillId="3" borderId="13" xfId="0" applyFill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Alignment="1" applyProtection="1"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0" fillId="0" borderId="5" xfId="0" applyFont="1" applyFill="1" applyBorder="1" applyProtection="1">
      <protection hidden="1"/>
    </xf>
    <xf numFmtId="0" fontId="10" fillId="6" borderId="5" xfId="0" applyFont="1" applyFill="1" applyBorder="1" applyAlignment="1" applyProtection="1">
      <alignment horizontal="center" vertical="center"/>
      <protection hidden="1"/>
    </xf>
    <xf numFmtId="0" fontId="0" fillId="6" borderId="5" xfId="0" applyFill="1" applyBorder="1" applyAlignment="1" applyProtection="1">
      <alignment horizontal="center" vertical="center"/>
      <protection hidden="1"/>
    </xf>
    <xf numFmtId="0" fontId="10" fillId="6" borderId="5" xfId="0" applyFont="1" applyFill="1" applyBorder="1" applyProtection="1">
      <protection hidden="1"/>
    </xf>
    <xf numFmtId="0" fontId="0" fillId="6" borderId="14" xfId="0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4" fillId="0" borderId="0" xfId="3" applyFont="1" applyAlignment="1">
      <alignment horizontal="left"/>
    </xf>
    <xf numFmtId="0" fontId="10" fillId="0" borderId="17" xfId="0" applyFont="1" applyBorder="1" applyAlignment="1" applyProtection="1">
      <alignment horizontal="center"/>
      <protection hidden="1"/>
    </xf>
    <xf numFmtId="0" fontId="10" fillId="0" borderId="9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18" xfId="0" applyFont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4" fillId="0" borderId="2" xfId="3" applyFont="1" applyBorder="1" applyAlignment="1">
      <alignment horizontal="left"/>
    </xf>
    <xf numFmtId="0" fontId="4" fillId="0" borderId="2" xfId="3" applyFont="1" applyBorder="1" applyAlignment="1">
      <alignment horizontal="center"/>
    </xf>
    <xf numFmtId="0" fontId="8" fillId="0" borderId="3" xfId="3" applyFont="1" applyBorder="1" applyAlignment="1">
      <alignment horizontal="left"/>
    </xf>
    <xf numFmtId="0" fontId="8" fillId="0" borderId="2" xfId="3" applyFont="1" applyBorder="1" applyAlignment="1">
      <alignment horizontal="left"/>
    </xf>
    <xf numFmtId="0" fontId="5" fillId="0" borderId="0" xfId="3" applyFont="1" applyAlignment="1">
      <alignment horizontal="left"/>
    </xf>
    <xf numFmtId="0" fontId="4" fillId="0" borderId="3" xfId="3" applyFont="1" applyBorder="1" applyAlignment="1">
      <alignment horizontal="left"/>
    </xf>
    <xf numFmtId="0" fontId="4" fillId="0" borderId="3" xfId="3" applyFont="1" applyBorder="1" applyAlignment="1">
      <alignment horizontal="right"/>
    </xf>
    <xf numFmtId="0" fontId="4" fillId="0" borderId="0" xfId="3" applyFont="1" applyAlignment="1">
      <alignment horizontal="left"/>
    </xf>
    <xf numFmtId="0" fontId="6" fillId="0" borderId="2" xfId="3" applyFont="1" applyBorder="1" applyAlignment="1">
      <alignment horizontal="left"/>
    </xf>
    <xf numFmtId="0" fontId="7" fillId="0" borderId="3" xfId="3" applyFont="1" applyBorder="1" applyAlignment="1">
      <alignment horizontal="left"/>
    </xf>
    <xf numFmtId="0" fontId="8" fillId="0" borderId="3" xfId="3" applyFont="1" applyBorder="1" applyAlignment="1">
      <alignment horizontal="center"/>
    </xf>
    <xf numFmtId="0" fontId="5" fillId="0" borderId="2" xfId="3" applyFont="1" applyBorder="1" applyAlignment="1">
      <alignment horizontal="left"/>
    </xf>
    <xf numFmtId="0" fontId="8" fillId="0" borderId="2" xfId="3" applyFont="1" applyBorder="1" applyAlignment="1">
      <alignment horizontal="center"/>
    </xf>
    <xf numFmtId="0" fontId="6" fillId="0" borderId="3" xfId="3" applyFont="1" applyBorder="1" applyAlignment="1">
      <alignment horizontal="left"/>
    </xf>
    <xf numFmtId="0" fontId="7" fillId="0" borderId="2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2" fillId="0" borderId="0" xfId="3" applyFont="1" applyFill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4" fillId="0" borderId="2" xfId="3" applyFont="1" applyFill="1" applyBorder="1" applyAlignment="1">
      <alignment horizontal="left"/>
    </xf>
    <xf numFmtId="0" fontId="4" fillId="0" borderId="2" xfId="3" applyFont="1" applyFill="1" applyBorder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left"/>
    </xf>
    <xf numFmtId="0" fontId="4" fillId="0" borderId="3" xfId="3" applyFont="1" applyFill="1" applyBorder="1" applyAlignment="1">
      <alignment horizontal="left"/>
    </xf>
    <xf numFmtId="0" fontId="4" fillId="0" borderId="3" xfId="3" applyNumberFormat="1" applyFont="1" applyFill="1" applyBorder="1" applyAlignment="1">
      <alignment horizontal="right"/>
    </xf>
    <xf numFmtId="0" fontId="4" fillId="0" borderId="3" xfId="3" applyFont="1" applyFill="1" applyBorder="1" applyAlignment="1">
      <alignment horizontal="right"/>
    </xf>
    <xf numFmtId="0" fontId="6" fillId="0" borderId="2" xfId="3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Обычный 3" xfId="2"/>
    <cellStyle name="Обычный_АКТ по НАСОСАМ ДНС, КНС, УПСВ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B050"/>
  </sheetPr>
  <dimension ref="A1:Q43"/>
  <sheetViews>
    <sheetView showGridLines="0" workbookViewId="0">
      <pane ySplit="4" topLeftCell="A5" activePane="bottomLeft" state="frozenSplit"/>
      <selection pane="bottomLeft" activeCell="D27" sqref="D27"/>
    </sheetView>
  </sheetViews>
  <sheetFormatPr defaultRowHeight="12.75"/>
  <cols>
    <col min="1" max="1" width="4.5703125" style="11" customWidth="1"/>
    <col min="2" max="2" width="35.28515625" style="11" customWidth="1"/>
    <col min="3" max="14" width="8.5703125" style="11" customWidth="1"/>
    <col min="15" max="15" width="2.7109375" style="11" customWidth="1"/>
    <col min="16" max="16" width="8.5703125" style="11" customWidth="1"/>
    <col min="17" max="17" width="7.85546875" style="11" customWidth="1"/>
    <col min="18" max="16384" width="9.140625" style="11"/>
  </cols>
  <sheetData>
    <row r="1" spans="1:17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7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ht="6.75" customHeight="1" thickBot="1"/>
    <row r="4" spans="1:17" ht="26.25" thickBot="1">
      <c r="A4" s="12" t="s">
        <v>11</v>
      </c>
      <c r="B4" s="13" t="s">
        <v>12</v>
      </c>
      <c r="C4" s="14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9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P4" s="15" t="s">
        <v>9</v>
      </c>
      <c r="Q4" s="16" t="s">
        <v>71</v>
      </c>
    </row>
    <row r="5" spans="1:17">
      <c r="A5" s="42">
        <v>1</v>
      </c>
      <c r="B5" s="43" t="s">
        <v>41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P5" s="44">
        <f>INDEX(ТО,ROW()-4,MATCH($P$4,месяц,0))</f>
        <v>0</v>
      </c>
    </row>
    <row r="6" spans="1:17">
      <c r="A6" s="42">
        <v>2</v>
      </c>
      <c r="B6" s="43" t="s">
        <v>42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P6" s="45">
        <f t="shared" ref="P6:P32" si="0">INDEX(ТО,ROW()-4,MATCH($P$4,месяц,0))</f>
        <v>0</v>
      </c>
    </row>
    <row r="7" spans="1:17">
      <c r="A7" s="13">
        <v>3</v>
      </c>
      <c r="B7" s="40" t="s">
        <v>43</v>
      </c>
      <c r="C7" s="17"/>
      <c r="D7" s="17"/>
      <c r="E7" s="19" t="s">
        <v>24</v>
      </c>
      <c r="F7" s="17"/>
      <c r="G7" s="17"/>
      <c r="H7" s="17" t="s">
        <v>25</v>
      </c>
      <c r="I7" s="17"/>
      <c r="J7" s="17"/>
      <c r="K7" s="18" t="s">
        <v>26</v>
      </c>
      <c r="L7" s="17"/>
      <c r="M7" s="17"/>
      <c r="N7" s="17" t="s">
        <v>25</v>
      </c>
      <c r="P7" s="20">
        <f t="shared" si="0"/>
        <v>0</v>
      </c>
    </row>
    <row r="8" spans="1:17">
      <c r="A8" s="13">
        <v>4</v>
      </c>
      <c r="B8" s="40" t="s">
        <v>68</v>
      </c>
      <c r="C8" s="17" t="s">
        <v>25</v>
      </c>
      <c r="D8" s="17"/>
      <c r="E8" s="17"/>
      <c r="F8" s="19" t="s">
        <v>24</v>
      </c>
      <c r="G8" s="17"/>
      <c r="H8" s="17"/>
      <c r="I8" s="17" t="s">
        <v>25</v>
      </c>
      <c r="J8" s="17"/>
      <c r="K8" s="17"/>
      <c r="L8" s="18" t="s">
        <v>26</v>
      </c>
      <c r="M8" s="17"/>
      <c r="N8" s="17"/>
      <c r="P8" s="20" t="str">
        <f t="shared" si="0"/>
        <v>ТО-1</v>
      </c>
    </row>
    <row r="9" spans="1:17">
      <c r="A9" s="13">
        <v>5</v>
      </c>
      <c r="B9" s="40" t="s">
        <v>44</v>
      </c>
      <c r="C9" s="17"/>
      <c r="D9" s="17"/>
      <c r="E9" s="17" t="s">
        <v>25</v>
      </c>
      <c r="F9" s="17"/>
      <c r="G9" s="17"/>
      <c r="H9" s="18" t="s">
        <v>26</v>
      </c>
      <c r="I9" s="17"/>
      <c r="J9" s="17"/>
      <c r="K9" s="17" t="s">
        <v>25</v>
      </c>
      <c r="L9" s="17"/>
      <c r="M9" s="17"/>
      <c r="N9" s="19" t="s">
        <v>24</v>
      </c>
      <c r="P9" s="20">
        <f t="shared" si="0"/>
        <v>0</v>
      </c>
    </row>
    <row r="10" spans="1:17">
      <c r="A10" s="13">
        <v>6</v>
      </c>
      <c r="B10" s="40" t="s">
        <v>45</v>
      </c>
      <c r="C10" s="17"/>
      <c r="D10" s="17"/>
      <c r="E10" s="17" t="s">
        <v>25</v>
      </c>
      <c r="F10" s="17"/>
      <c r="G10" s="17"/>
      <c r="H10" s="18" t="s">
        <v>26</v>
      </c>
      <c r="I10" s="17"/>
      <c r="J10" s="17"/>
      <c r="K10" s="17" t="s">
        <v>25</v>
      </c>
      <c r="L10" s="17"/>
      <c r="M10" s="17"/>
      <c r="N10" s="19" t="s">
        <v>24</v>
      </c>
      <c r="P10" s="20">
        <f>INDEX(ТО,ROW()-4,MATCH($P$4,месяц,0))</f>
        <v>0</v>
      </c>
    </row>
    <row r="11" spans="1:17">
      <c r="A11" s="13">
        <v>7</v>
      </c>
      <c r="B11" s="40" t="s">
        <v>46</v>
      </c>
      <c r="C11" s="17" t="s">
        <v>25</v>
      </c>
      <c r="D11" s="17"/>
      <c r="E11" s="17"/>
      <c r="F11" s="18" t="s">
        <v>26</v>
      </c>
      <c r="G11" s="17"/>
      <c r="H11" s="17"/>
      <c r="I11" s="17" t="s">
        <v>25</v>
      </c>
      <c r="J11" s="17"/>
      <c r="K11" s="17"/>
      <c r="L11" s="19" t="s">
        <v>24</v>
      </c>
      <c r="M11" s="17"/>
      <c r="N11" s="17"/>
      <c r="P11" s="20" t="str">
        <f t="shared" si="0"/>
        <v>ТО-1</v>
      </c>
    </row>
    <row r="12" spans="1:17">
      <c r="A12" s="13">
        <v>8</v>
      </c>
      <c r="B12" s="40" t="s">
        <v>47</v>
      </c>
      <c r="C12" s="19" t="s">
        <v>24</v>
      </c>
      <c r="D12" s="17"/>
      <c r="E12" s="17"/>
      <c r="F12" s="17" t="s">
        <v>25</v>
      </c>
      <c r="G12" s="17"/>
      <c r="H12" s="17"/>
      <c r="I12" s="18" t="s">
        <v>26</v>
      </c>
      <c r="J12" s="17"/>
      <c r="K12" s="17"/>
      <c r="L12" s="17" t="s">
        <v>25</v>
      </c>
      <c r="M12" s="17"/>
      <c r="N12" s="17"/>
      <c r="P12" s="20" t="str">
        <f t="shared" si="0"/>
        <v>ТО-3</v>
      </c>
    </row>
    <row r="13" spans="1:17">
      <c r="A13" s="13">
        <v>9</v>
      </c>
      <c r="B13" s="40" t="s">
        <v>48</v>
      </c>
      <c r="C13" s="17"/>
      <c r="D13" s="17"/>
      <c r="E13" s="17" t="s">
        <v>25</v>
      </c>
      <c r="F13" s="17"/>
      <c r="G13" s="17"/>
      <c r="H13" s="18" t="s">
        <v>26</v>
      </c>
      <c r="I13" s="17"/>
      <c r="J13" s="17"/>
      <c r="K13" s="17" t="s">
        <v>25</v>
      </c>
      <c r="L13" s="17"/>
      <c r="M13" s="17"/>
      <c r="N13" s="19" t="s">
        <v>24</v>
      </c>
      <c r="P13" s="20">
        <f t="shared" si="0"/>
        <v>0</v>
      </c>
    </row>
    <row r="14" spans="1:17">
      <c r="A14" s="13">
        <v>10</v>
      </c>
      <c r="B14" s="40" t="s">
        <v>49</v>
      </c>
      <c r="C14" s="17" t="s">
        <v>25</v>
      </c>
      <c r="D14" s="17"/>
      <c r="E14" s="17"/>
      <c r="F14" s="18" t="s">
        <v>26</v>
      </c>
      <c r="G14" s="17"/>
      <c r="H14" s="17"/>
      <c r="I14" s="17" t="s">
        <v>25</v>
      </c>
      <c r="J14" s="17"/>
      <c r="K14" s="17"/>
      <c r="L14" s="19" t="s">
        <v>24</v>
      </c>
      <c r="M14" s="17"/>
      <c r="N14" s="17"/>
      <c r="P14" s="20" t="str">
        <f t="shared" si="0"/>
        <v>ТО-1</v>
      </c>
    </row>
    <row r="15" spans="1:17">
      <c r="A15" s="13">
        <v>11</v>
      </c>
      <c r="B15" s="40" t="s">
        <v>50</v>
      </c>
      <c r="C15" s="17"/>
      <c r="D15" s="17"/>
      <c r="E15" s="17" t="s">
        <v>25</v>
      </c>
      <c r="F15" s="17"/>
      <c r="G15" s="17"/>
      <c r="H15" s="19" t="s">
        <v>24</v>
      </c>
      <c r="I15" s="17"/>
      <c r="J15" s="17"/>
      <c r="K15" s="17" t="s">
        <v>25</v>
      </c>
      <c r="L15" s="17"/>
      <c r="M15" s="17"/>
      <c r="N15" s="18" t="s">
        <v>26</v>
      </c>
      <c r="P15" s="20">
        <f t="shared" si="0"/>
        <v>0</v>
      </c>
    </row>
    <row r="16" spans="1:17">
      <c r="A16" s="13">
        <v>12</v>
      </c>
      <c r="B16" s="40" t="s">
        <v>51</v>
      </c>
      <c r="C16" s="17" t="s">
        <v>25</v>
      </c>
      <c r="D16" s="17"/>
      <c r="E16" s="17"/>
      <c r="F16" s="19" t="s">
        <v>24</v>
      </c>
      <c r="G16" s="17"/>
      <c r="H16" s="17"/>
      <c r="I16" s="17" t="s">
        <v>25</v>
      </c>
      <c r="J16" s="17"/>
      <c r="K16" s="17"/>
      <c r="L16" s="18" t="s">
        <v>26</v>
      </c>
      <c r="M16" s="17"/>
      <c r="N16" s="17"/>
      <c r="P16" s="20" t="str">
        <f t="shared" si="0"/>
        <v>ТО-1</v>
      </c>
    </row>
    <row r="17" spans="1:16">
      <c r="A17" s="13">
        <v>13</v>
      </c>
      <c r="B17" s="40" t="s">
        <v>52</v>
      </c>
      <c r="C17" s="17"/>
      <c r="D17" s="17"/>
      <c r="E17" s="17" t="s">
        <v>25</v>
      </c>
      <c r="F17" s="17"/>
      <c r="G17" s="17"/>
      <c r="H17" s="18" t="s">
        <v>26</v>
      </c>
      <c r="I17" s="17"/>
      <c r="J17" s="17"/>
      <c r="K17" s="17" t="s">
        <v>25</v>
      </c>
      <c r="L17" s="17"/>
      <c r="M17" s="17"/>
      <c r="N17" s="19" t="s">
        <v>24</v>
      </c>
      <c r="P17" s="20">
        <f t="shared" si="0"/>
        <v>0</v>
      </c>
    </row>
    <row r="18" spans="1:16">
      <c r="A18" s="13">
        <v>14</v>
      </c>
      <c r="B18" s="40" t="s">
        <v>53</v>
      </c>
      <c r="C18" s="19" t="s">
        <v>24</v>
      </c>
      <c r="D18" s="17"/>
      <c r="E18" s="17"/>
      <c r="F18" s="17" t="s">
        <v>25</v>
      </c>
      <c r="G18" s="17"/>
      <c r="H18" s="17"/>
      <c r="I18" s="18" t="s">
        <v>26</v>
      </c>
      <c r="J18" s="17"/>
      <c r="K18" s="17"/>
      <c r="L18" s="17" t="s">
        <v>25</v>
      </c>
      <c r="M18" s="17"/>
      <c r="N18" s="17"/>
      <c r="P18" s="20" t="str">
        <f t="shared" si="0"/>
        <v>ТО-3</v>
      </c>
    </row>
    <row r="19" spans="1:16">
      <c r="A19" s="13">
        <v>15</v>
      </c>
      <c r="B19" s="40" t="s">
        <v>54</v>
      </c>
      <c r="C19" s="17"/>
      <c r="D19" s="17" t="s">
        <v>25</v>
      </c>
      <c r="E19" s="17"/>
      <c r="F19" s="17"/>
      <c r="G19" s="19" t="s">
        <v>24</v>
      </c>
      <c r="H19" s="17"/>
      <c r="I19" s="17"/>
      <c r="J19" s="17" t="s">
        <v>25</v>
      </c>
      <c r="K19" s="17"/>
      <c r="L19" s="17"/>
      <c r="M19" s="18" t="s">
        <v>26</v>
      </c>
      <c r="N19" s="17"/>
      <c r="P19" s="20">
        <f>INDEX(ТО,ROW()-4,MATCH($P$4,месяц,0))</f>
        <v>0</v>
      </c>
    </row>
    <row r="20" spans="1:16">
      <c r="A20" s="13">
        <v>16</v>
      </c>
      <c r="B20" s="40" t="s">
        <v>55</v>
      </c>
      <c r="C20" s="17" t="s">
        <v>25</v>
      </c>
      <c r="D20" s="17"/>
      <c r="E20" s="17"/>
      <c r="F20" s="19" t="s">
        <v>24</v>
      </c>
      <c r="G20" s="17"/>
      <c r="H20" s="17"/>
      <c r="I20" s="17" t="s">
        <v>25</v>
      </c>
      <c r="J20" s="17"/>
      <c r="K20" s="17"/>
      <c r="L20" s="18" t="s">
        <v>26</v>
      </c>
      <c r="M20" s="17"/>
      <c r="N20" s="17"/>
      <c r="P20" s="20" t="str">
        <f t="shared" si="0"/>
        <v>ТО-1</v>
      </c>
    </row>
    <row r="21" spans="1:16">
      <c r="A21" s="13">
        <v>17</v>
      </c>
      <c r="B21" s="40" t="s">
        <v>56</v>
      </c>
      <c r="C21" s="17"/>
      <c r="D21" s="19" t="s">
        <v>24</v>
      </c>
      <c r="E21" s="17"/>
      <c r="F21" s="17"/>
      <c r="G21" s="17" t="s">
        <v>25</v>
      </c>
      <c r="H21" s="17"/>
      <c r="I21" s="17"/>
      <c r="J21" s="18" t="s">
        <v>26</v>
      </c>
      <c r="K21" s="17"/>
      <c r="L21" s="17"/>
      <c r="M21" s="17" t="s">
        <v>25</v>
      </c>
      <c r="N21" s="17"/>
      <c r="P21" s="20">
        <f t="shared" si="0"/>
        <v>0</v>
      </c>
    </row>
    <row r="22" spans="1:16">
      <c r="A22" s="13">
        <v>18</v>
      </c>
      <c r="B22" s="40" t="s">
        <v>57</v>
      </c>
      <c r="C22" s="17"/>
      <c r="D22" s="19" t="s">
        <v>24</v>
      </c>
      <c r="E22" s="17"/>
      <c r="F22" s="17"/>
      <c r="G22" s="17" t="s">
        <v>25</v>
      </c>
      <c r="H22" s="17"/>
      <c r="I22" s="17"/>
      <c r="J22" s="18" t="s">
        <v>26</v>
      </c>
      <c r="K22" s="17"/>
      <c r="L22" s="17"/>
      <c r="M22" s="17" t="s">
        <v>25</v>
      </c>
      <c r="N22" s="17"/>
      <c r="P22" s="20">
        <f t="shared" si="0"/>
        <v>0</v>
      </c>
    </row>
    <row r="23" spans="1:16">
      <c r="A23" s="13">
        <v>19</v>
      </c>
      <c r="B23" s="40" t="s">
        <v>58</v>
      </c>
      <c r="C23" s="17"/>
      <c r="D23" s="19" t="s">
        <v>24</v>
      </c>
      <c r="E23" s="17"/>
      <c r="F23" s="17"/>
      <c r="G23" s="17" t="s">
        <v>25</v>
      </c>
      <c r="H23" s="17"/>
      <c r="I23" s="17"/>
      <c r="J23" s="18" t="s">
        <v>26</v>
      </c>
      <c r="K23" s="17"/>
      <c r="L23" s="17"/>
      <c r="M23" s="17" t="s">
        <v>25</v>
      </c>
      <c r="N23" s="17"/>
      <c r="P23" s="20">
        <f t="shared" si="0"/>
        <v>0</v>
      </c>
    </row>
    <row r="24" spans="1:16">
      <c r="A24" s="13">
        <v>20</v>
      </c>
      <c r="B24" s="40" t="s">
        <v>59</v>
      </c>
      <c r="C24" s="17" t="s">
        <v>25</v>
      </c>
      <c r="D24" s="17"/>
      <c r="E24" s="17"/>
      <c r="F24" s="19" t="s">
        <v>24</v>
      </c>
      <c r="G24" s="17"/>
      <c r="H24" s="17"/>
      <c r="I24" s="17" t="s">
        <v>25</v>
      </c>
      <c r="J24" s="17"/>
      <c r="K24" s="17"/>
      <c r="L24" s="18" t="s">
        <v>26</v>
      </c>
      <c r="M24" s="17"/>
      <c r="N24" s="17"/>
      <c r="P24" s="20" t="str">
        <f t="shared" si="0"/>
        <v>ТО-1</v>
      </c>
    </row>
    <row r="25" spans="1:16">
      <c r="A25" s="13">
        <v>21</v>
      </c>
      <c r="B25" s="40" t="s">
        <v>60</v>
      </c>
      <c r="C25" s="17"/>
      <c r="D25" s="17" t="s">
        <v>25</v>
      </c>
      <c r="E25" s="17"/>
      <c r="F25" s="17"/>
      <c r="G25" s="19" t="s">
        <v>24</v>
      </c>
      <c r="H25" s="17"/>
      <c r="I25" s="17"/>
      <c r="J25" s="17" t="s">
        <v>25</v>
      </c>
      <c r="K25" s="17"/>
      <c r="L25" s="17"/>
      <c r="M25" s="18" t="s">
        <v>26</v>
      </c>
      <c r="N25" s="17"/>
      <c r="P25" s="20">
        <f t="shared" si="0"/>
        <v>0</v>
      </c>
    </row>
    <row r="26" spans="1:16">
      <c r="A26" s="13">
        <v>22</v>
      </c>
      <c r="B26" s="40" t="s">
        <v>61</v>
      </c>
      <c r="C26" s="17"/>
      <c r="D26" s="17" t="s">
        <v>25</v>
      </c>
      <c r="E26" s="17"/>
      <c r="F26" s="17"/>
      <c r="G26" s="18" t="s">
        <v>26</v>
      </c>
      <c r="H26" s="17"/>
      <c r="I26" s="17"/>
      <c r="J26" s="17" t="s">
        <v>25</v>
      </c>
      <c r="K26" s="17"/>
      <c r="L26" s="17"/>
      <c r="M26" s="19" t="s">
        <v>24</v>
      </c>
      <c r="N26" s="17"/>
      <c r="P26" s="20">
        <f t="shared" si="0"/>
        <v>0</v>
      </c>
    </row>
    <row r="27" spans="1:16">
      <c r="A27" s="13">
        <v>23</v>
      </c>
      <c r="B27" s="40" t="s">
        <v>62</v>
      </c>
      <c r="C27" s="17"/>
      <c r="D27" s="17" t="s">
        <v>25</v>
      </c>
      <c r="E27" s="17"/>
      <c r="F27" s="17"/>
      <c r="G27" s="19" t="s">
        <v>24</v>
      </c>
      <c r="H27" s="17"/>
      <c r="I27" s="17"/>
      <c r="J27" s="17" t="s">
        <v>25</v>
      </c>
      <c r="K27" s="17"/>
      <c r="L27" s="17"/>
      <c r="M27" s="18" t="s">
        <v>26</v>
      </c>
      <c r="N27" s="17"/>
      <c r="P27" s="20">
        <f t="shared" si="0"/>
        <v>0</v>
      </c>
    </row>
    <row r="28" spans="1:16">
      <c r="A28" s="13">
        <v>24</v>
      </c>
      <c r="B28" s="40" t="s">
        <v>63</v>
      </c>
      <c r="C28" s="17"/>
      <c r="D28" s="17"/>
      <c r="E28" s="19" t="s">
        <v>24</v>
      </c>
      <c r="F28" s="17"/>
      <c r="G28" s="17"/>
      <c r="H28" s="17" t="s">
        <v>25</v>
      </c>
      <c r="I28" s="17"/>
      <c r="J28" s="17"/>
      <c r="K28" s="18" t="s">
        <v>26</v>
      </c>
      <c r="L28" s="17"/>
      <c r="M28" s="17"/>
      <c r="N28" s="17" t="s">
        <v>25</v>
      </c>
      <c r="P28" s="20">
        <f t="shared" si="0"/>
        <v>0</v>
      </c>
    </row>
    <row r="29" spans="1:16">
      <c r="A29" s="13">
        <v>25</v>
      </c>
      <c r="B29" s="40" t="s">
        <v>64</v>
      </c>
      <c r="C29" s="17"/>
      <c r="D29" s="17" t="s">
        <v>25</v>
      </c>
      <c r="E29" s="17"/>
      <c r="F29" s="17"/>
      <c r="G29" s="19" t="s">
        <v>24</v>
      </c>
      <c r="H29" s="17"/>
      <c r="I29" s="17"/>
      <c r="J29" s="17" t="s">
        <v>25</v>
      </c>
      <c r="K29" s="17"/>
      <c r="L29" s="17"/>
      <c r="M29" s="18" t="s">
        <v>26</v>
      </c>
      <c r="N29" s="17"/>
      <c r="P29" s="20">
        <f t="shared" si="0"/>
        <v>0</v>
      </c>
    </row>
    <row r="30" spans="1:16">
      <c r="A30" s="13">
        <v>26</v>
      </c>
      <c r="B30" s="40" t="s">
        <v>65</v>
      </c>
      <c r="C30" s="18" t="s">
        <v>26</v>
      </c>
      <c r="D30" s="17"/>
      <c r="E30" s="17"/>
      <c r="F30" s="17" t="s">
        <v>25</v>
      </c>
      <c r="G30" s="17"/>
      <c r="H30" s="17"/>
      <c r="I30" s="19" t="s">
        <v>24</v>
      </c>
      <c r="J30" s="17"/>
      <c r="K30" s="17"/>
      <c r="L30" s="17" t="s">
        <v>25</v>
      </c>
      <c r="M30" s="17"/>
      <c r="N30" s="17"/>
      <c r="P30" s="20" t="str">
        <f t="shared" si="0"/>
        <v>ТО-2</v>
      </c>
    </row>
    <row r="31" spans="1:16">
      <c r="A31" s="13">
        <v>27</v>
      </c>
      <c r="B31" s="40" t="s">
        <v>66</v>
      </c>
      <c r="C31" s="18" t="s">
        <v>26</v>
      </c>
      <c r="D31" s="17"/>
      <c r="E31" s="17"/>
      <c r="F31" s="17" t="s">
        <v>25</v>
      </c>
      <c r="G31" s="17"/>
      <c r="H31" s="17"/>
      <c r="I31" s="19" t="s">
        <v>24</v>
      </c>
      <c r="J31" s="17"/>
      <c r="K31" s="17"/>
      <c r="L31" s="17" t="s">
        <v>25</v>
      </c>
      <c r="M31" s="17"/>
      <c r="N31" s="17"/>
      <c r="P31" s="20" t="str">
        <f t="shared" si="0"/>
        <v>ТО-2</v>
      </c>
    </row>
    <row r="32" spans="1:16">
      <c r="A32" s="13">
        <v>28</v>
      </c>
      <c r="B32" s="40" t="s">
        <v>67</v>
      </c>
      <c r="C32" s="18" t="s">
        <v>26</v>
      </c>
      <c r="D32" s="17"/>
      <c r="E32" s="17"/>
      <c r="F32" s="17" t="s">
        <v>25</v>
      </c>
      <c r="G32" s="17"/>
      <c r="H32" s="17"/>
      <c r="I32" s="19" t="s">
        <v>24</v>
      </c>
      <c r="J32" s="17"/>
      <c r="K32" s="17"/>
      <c r="L32" s="17" t="s">
        <v>25</v>
      </c>
      <c r="M32" s="17"/>
      <c r="N32" s="17"/>
      <c r="P32" s="20" t="str">
        <f t="shared" si="0"/>
        <v>ТО-2</v>
      </c>
    </row>
    <row r="33" spans="1:17" ht="9" customHeight="1" thickBot="1">
      <c r="A33" s="21"/>
      <c r="B33" s="22"/>
      <c r="C33" s="23"/>
      <c r="D33" s="23"/>
      <c r="E33" s="23"/>
      <c r="F33" s="24"/>
      <c r="G33" s="23"/>
      <c r="H33" s="23"/>
      <c r="I33" s="23"/>
      <c r="J33" s="23"/>
      <c r="K33" s="25"/>
      <c r="L33" s="25"/>
      <c r="M33" s="23"/>
      <c r="N33" s="23"/>
      <c r="P33" s="21"/>
    </row>
    <row r="34" spans="1:17">
      <c r="A34" s="26"/>
      <c r="B34" s="13" t="s">
        <v>25</v>
      </c>
      <c r="C34" s="13">
        <f>COUNTIF(C5:C32,"ТО-1")</f>
        <v>6</v>
      </c>
      <c r="D34" s="13">
        <f>COUNTIF(D5:D32,"ТО-1")</f>
        <v>5</v>
      </c>
      <c r="E34" s="13">
        <f>COUNTIF(E5:E32,"ТО-1")</f>
        <v>5</v>
      </c>
      <c r="F34" s="13">
        <f>COUNTIF(F5:F32,"ТО-1")</f>
        <v>5</v>
      </c>
      <c r="G34" s="13">
        <f>COUNTIF(G5:G32,"ТО-1")</f>
        <v>3</v>
      </c>
      <c r="H34" s="13">
        <f>COUNTIF(H5:H32,"ТО-1")</f>
        <v>2</v>
      </c>
      <c r="I34" s="13">
        <f>COUNTIF(I5:I32,"ТО-1")</f>
        <v>6</v>
      </c>
      <c r="J34" s="13">
        <f>COUNTIF(J5:J32,"ТО-1")</f>
        <v>5</v>
      </c>
      <c r="K34" s="13">
        <f>COUNTIF(K5:K32,"ТО-1")</f>
        <v>5</v>
      </c>
      <c r="L34" s="13">
        <f>COUNTIF(L5:L32,"ТО-1")</f>
        <v>5</v>
      </c>
      <c r="M34" s="13">
        <f>COUNTIF(M5:M32,"ТО-1")</f>
        <v>3</v>
      </c>
      <c r="N34" s="13">
        <f>COUNTIF(N5:N32,"ТО-1")</f>
        <v>2</v>
      </c>
      <c r="P34" s="27" t="s">
        <v>25</v>
      </c>
      <c r="Q34" s="28">
        <f>COUNTIF(результат,"ТО-1")</f>
        <v>6</v>
      </c>
    </row>
    <row r="35" spans="1:17">
      <c r="A35" s="26"/>
      <c r="B35" s="29" t="s">
        <v>24</v>
      </c>
      <c r="C35" s="29">
        <f>COUNTIF(C5:C32,"ТО-2")</f>
        <v>2</v>
      </c>
      <c r="D35" s="29">
        <f>COUNTIF(D5:D32,"ТО-2")</f>
        <v>3</v>
      </c>
      <c r="E35" s="29">
        <f>COUNTIF(E5:E32,"ТО-2")</f>
        <v>2</v>
      </c>
      <c r="F35" s="29">
        <f>COUNTIF(F5:F32,"ТО-2")</f>
        <v>4</v>
      </c>
      <c r="G35" s="29">
        <f>COUNTIF(G5:G32,"ТО-2")</f>
        <v>4</v>
      </c>
      <c r="H35" s="29">
        <f>COUNTIF(H5:H32,"ТО-2")</f>
        <v>1</v>
      </c>
      <c r="I35" s="29">
        <f>COUNTIF(I5:I32,"ТО-2")</f>
        <v>3</v>
      </c>
      <c r="J35" s="29">
        <f>COUNTIF(J5:J32,"ТО-2")</f>
        <v>0</v>
      </c>
      <c r="K35" s="29">
        <f>COUNTIF(K5:K32,"ТО-2")</f>
        <v>0</v>
      </c>
      <c r="L35" s="29">
        <f>COUNTIF(L5:L32,"ТО-2")</f>
        <v>2</v>
      </c>
      <c r="M35" s="29">
        <f>COUNTIF(M5:M32,"ТО-2")</f>
        <v>1</v>
      </c>
      <c r="N35" s="29">
        <f>COUNTIF(N5:N32,"ТО-2")</f>
        <v>4</v>
      </c>
      <c r="P35" s="30" t="s">
        <v>24</v>
      </c>
      <c r="Q35" s="31">
        <f>COUNTIF(результат,"ТО-2")</f>
        <v>3</v>
      </c>
    </row>
    <row r="36" spans="1:17" ht="13.5" thickBot="1">
      <c r="A36" s="26"/>
      <c r="B36" s="32" t="s">
        <v>26</v>
      </c>
      <c r="C36" s="32">
        <f>COUNTIF(C5:C32,"ТО-3")</f>
        <v>3</v>
      </c>
      <c r="D36" s="32">
        <f>COUNTIF(D5:D32,"ТО-3")</f>
        <v>0</v>
      </c>
      <c r="E36" s="32">
        <f>COUNTIF(E5:E32,"ТО-3")</f>
        <v>0</v>
      </c>
      <c r="F36" s="32">
        <f>COUNTIF(F5:F32,"ТО-3")</f>
        <v>2</v>
      </c>
      <c r="G36" s="32">
        <f>COUNTIF(G5:G32,"ТО-3")</f>
        <v>1</v>
      </c>
      <c r="H36" s="32">
        <f>COUNTIF(H5:H32,"ТО-3")</f>
        <v>4</v>
      </c>
      <c r="I36" s="32">
        <f>COUNTIF(I5:I32,"ТО-3")</f>
        <v>2</v>
      </c>
      <c r="J36" s="32">
        <f>COUNTIF(J5:J32,"ТО-3")</f>
        <v>3</v>
      </c>
      <c r="K36" s="32">
        <f>COUNTIF(K5:K32,"ТО-3")</f>
        <v>2</v>
      </c>
      <c r="L36" s="32">
        <f>COUNTIF(L5:L32,"ТО-3")</f>
        <v>4</v>
      </c>
      <c r="M36" s="32">
        <f>COUNTIF(M5:M32,"ТО-3")</f>
        <v>4</v>
      </c>
      <c r="N36" s="32">
        <f>COUNTIF(N5:N32,"ТО-3")</f>
        <v>1</v>
      </c>
      <c r="P36" s="33" t="s">
        <v>26</v>
      </c>
      <c r="Q36" s="34">
        <f>COUNTIF(результат,"ТО-3")</f>
        <v>2</v>
      </c>
    </row>
    <row r="37" spans="1:17" ht="13.5" thickBot="1">
      <c r="A37" s="26"/>
      <c r="B37" s="35"/>
      <c r="C37" s="21"/>
      <c r="P37" s="36" t="s">
        <v>27</v>
      </c>
      <c r="Q37" s="37">
        <f>SUM(Q34:Q36)</f>
        <v>11</v>
      </c>
    </row>
    <row r="38" spans="1:17">
      <c r="A38" s="39"/>
      <c r="B38" s="58" t="s">
        <v>69</v>
      </c>
      <c r="C38" s="63" t="s">
        <v>36</v>
      </c>
      <c r="D38" s="47"/>
      <c r="E38" s="47" t="s">
        <v>70</v>
      </c>
      <c r="F38" s="47"/>
      <c r="G38" s="48"/>
      <c r="H38" s="38"/>
      <c r="I38" s="38"/>
      <c r="J38" s="38"/>
      <c r="K38" s="38"/>
      <c r="L38" s="38"/>
      <c r="M38" s="38"/>
      <c r="N38" s="38"/>
      <c r="O38" s="38"/>
      <c r="P38" s="38"/>
    </row>
    <row r="39" spans="1:17" ht="13.5" thickBot="1">
      <c r="A39" s="39"/>
      <c r="B39" s="59"/>
      <c r="C39" s="64" t="s">
        <v>39</v>
      </c>
      <c r="D39" s="51"/>
      <c r="E39" s="51"/>
      <c r="F39" s="51"/>
      <c r="G39" s="52"/>
    </row>
    <row r="40" spans="1:17" ht="13.5" thickBot="1"/>
    <row r="41" spans="1:17">
      <c r="B41" s="53" t="s">
        <v>37</v>
      </c>
      <c r="C41" s="47" t="s">
        <v>40</v>
      </c>
      <c r="D41" s="56"/>
      <c r="E41" s="47" t="s">
        <v>72</v>
      </c>
      <c r="F41" s="47"/>
      <c r="G41" s="48"/>
    </row>
    <row r="42" spans="1:17">
      <c r="B42" s="54"/>
      <c r="C42" s="57" t="s">
        <v>38</v>
      </c>
      <c r="D42" s="49"/>
      <c r="E42" s="49"/>
      <c r="F42" s="49"/>
      <c r="G42" s="50"/>
    </row>
    <row r="43" spans="1:17" ht="13.5" thickBot="1">
      <c r="B43" s="55"/>
      <c r="C43" s="51"/>
      <c r="D43" s="51"/>
      <c r="E43" s="51"/>
      <c r="F43" s="51"/>
      <c r="G43" s="52"/>
    </row>
  </sheetData>
  <protectedRanges>
    <protectedRange sqref="C38:F39 C41:F43 P4:Q4" name="Диапазон1"/>
  </protectedRanges>
  <mergeCells count="14">
    <mergeCell ref="B38:B39"/>
    <mergeCell ref="E38:G38"/>
    <mergeCell ref="A1:N1"/>
    <mergeCell ref="A2:N2"/>
    <mergeCell ref="C38:D38"/>
    <mergeCell ref="C39:D39"/>
    <mergeCell ref="E39:G39"/>
    <mergeCell ref="E41:G41"/>
    <mergeCell ref="E42:G42"/>
    <mergeCell ref="E43:G43"/>
    <mergeCell ref="B41:B43"/>
    <mergeCell ref="C41:D41"/>
    <mergeCell ref="C42:D42"/>
    <mergeCell ref="C43:D43"/>
  </mergeCells>
  <phoneticPr fontId="11" type="noConversion"/>
  <dataValidations count="1">
    <dataValidation type="list" allowBlank="1" showInputMessage="1" showErrorMessage="1" prompt="Выберите месяц из раскрывающегося списка" sqref="P4">
      <formula1>месяц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AF756"/>
  <sheetViews>
    <sheetView showZeros="0" tabSelected="1" topLeftCell="A587" zoomScaleNormal="100" workbookViewId="0">
      <selection activeCell="N762" sqref="N762"/>
    </sheetView>
  </sheetViews>
  <sheetFormatPr defaultRowHeight="12.75"/>
  <cols>
    <col min="1" max="31" width="3.7109375" style="1" customWidth="1"/>
    <col min="32" max="32" width="9.140625" style="3"/>
    <col min="33" max="16384" width="9.140625" style="1"/>
  </cols>
  <sheetData>
    <row r="1" spans="1:31" ht="20.25" customHeight="1"/>
    <row r="2" spans="1:31" ht="20.2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2" t="s">
        <v>28</v>
      </c>
      <c r="Y2" s="82"/>
      <c r="Z2" s="82"/>
      <c r="AA2" s="82"/>
      <c r="AB2" s="82"/>
      <c r="AC2" s="82"/>
      <c r="AD2" s="87" t="str">
        <f>'График ТО кусты'!Q4</f>
        <v>2018 г.</v>
      </c>
      <c r="AE2" s="87"/>
    </row>
    <row r="3" spans="1:31" ht="20.25" customHeight="1">
      <c r="A3" s="83" t="s">
        <v>29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>
        <f>'График ТО кусты'!P5</f>
        <v>0</v>
      </c>
      <c r="Q3" s="84"/>
      <c r="R3" s="84"/>
    </row>
    <row r="4" spans="1:31" ht="20.25" customHeight="1">
      <c r="A4" s="84" t="s">
        <v>30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</row>
    <row r="5" spans="1:31" ht="20.25" customHeight="1"/>
    <row r="6" spans="1:31" ht="20.25" customHeight="1">
      <c r="A6" s="72" t="s">
        <v>1</v>
      </c>
      <c r="B6" s="72"/>
      <c r="C6" s="72"/>
      <c r="D6" s="72"/>
      <c r="E6" s="72"/>
      <c r="F6" s="72"/>
      <c r="G6" s="72"/>
      <c r="H6" s="78" t="s">
        <v>74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</row>
    <row r="7" spans="1:31" ht="20.25" customHeight="1">
      <c r="A7" s="46"/>
      <c r="B7" s="46"/>
      <c r="C7" s="46"/>
      <c r="D7" s="46"/>
      <c r="E7" s="46"/>
      <c r="F7" s="46"/>
      <c r="G7" s="46"/>
      <c r="H7" s="73" t="s">
        <v>75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</row>
    <row r="8" spans="1:31" ht="20.25" customHeight="1">
      <c r="A8" s="72" t="s">
        <v>2</v>
      </c>
      <c r="B8" s="72"/>
      <c r="C8" s="72"/>
      <c r="D8" s="72"/>
      <c r="E8" s="72"/>
      <c r="F8" s="72"/>
      <c r="G8" s="72"/>
      <c r="H8" s="73" t="s">
        <v>8</v>
      </c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31" ht="20.25" customHeight="1">
      <c r="A9" s="72" t="s">
        <v>3</v>
      </c>
      <c r="B9" s="72"/>
      <c r="C9" s="72"/>
      <c r="D9" s="72"/>
      <c r="E9" s="72"/>
      <c r="F9" s="72"/>
      <c r="G9" s="72"/>
      <c r="H9" s="79" t="str">
        <f>'График ТО кусты'!P4</f>
        <v>июль</v>
      </c>
      <c r="I9" s="79"/>
      <c r="J9" s="79"/>
      <c r="K9" s="79"/>
      <c r="L9" s="79"/>
      <c r="M9" s="79"/>
      <c r="N9" s="79"/>
      <c r="O9" s="79"/>
      <c r="P9" s="80" t="str">
        <f>AD2</f>
        <v>2018 г.</v>
      </c>
      <c r="Q9" s="80"/>
      <c r="R9" s="80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20.25" customHeight="1">
      <c r="A10" s="72" t="s">
        <v>4</v>
      </c>
      <c r="B10" s="72"/>
      <c r="C10" s="72"/>
      <c r="D10" s="72"/>
      <c r="E10" s="72"/>
      <c r="F10" s="72"/>
      <c r="G10" s="72"/>
      <c r="H10" s="92" t="s">
        <v>76</v>
      </c>
      <c r="I10" s="92"/>
      <c r="J10" s="92"/>
      <c r="K10" s="92"/>
      <c r="L10" s="92"/>
      <c r="M10" s="92"/>
      <c r="N10" s="74" t="str">
        <f>'График ТО кусты'!B5</f>
        <v>Кустовая площадка № 01</v>
      </c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</row>
    <row r="11" spans="1:31" ht="20.25" customHeight="1">
      <c r="A11" s="72" t="s">
        <v>5</v>
      </c>
      <c r="B11" s="72"/>
      <c r="C11" s="72"/>
      <c r="D11" s="72"/>
      <c r="E11" s="72"/>
      <c r="F11" s="72"/>
      <c r="G11" s="72"/>
      <c r="H11" s="73" t="s">
        <v>73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31" ht="20.25" customHeight="1">
      <c r="A12" s="5" t="s">
        <v>6</v>
      </c>
      <c r="E12" s="75" t="s">
        <v>31</v>
      </c>
      <c r="F12" s="75"/>
      <c r="G12" s="75"/>
      <c r="H12" s="75"/>
      <c r="I12" s="75"/>
      <c r="J12" s="75"/>
      <c r="K12" s="75"/>
      <c r="L12" s="75"/>
      <c r="M12" s="75"/>
      <c r="N12" s="75"/>
      <c r="O12" s="76">
        <f>P3</f>
        <v>0</v>
      </c>
      <c r="P12" s="76"/>
      <c r="Q12" s="77" t="s">
        <v>32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</row>
    <row r="13" spans="1:31" ht="20.25" customHeight="1">
      <c r="A13" s="67" t="s">
        <v>33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</row>
    <row r="14" spans="1:31" ht="20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20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20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20.25" customHeight="1">
      <c r="A17" s="5" t="s">
        <v>7</v>
      </c>
      <c r="B17" s="5"/>
      <c r="C17" s="5"/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20.2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20.25" customHeight="1">
      <c r="A19" s="68" t="s">
        <v>34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</row>
    <row r="20" spans="1:31" ht="20.25" customHeight="1"/>
    <row r="21" spans="1:31" ht="15" customHeight="1"/>
    <row r="22" spans="1:31" ht="20.25" customHeight="1">
      <c r="A22" s="88" t="str">
        <f>'График ТО кусты'!B38</f>
        <v>Представители ЦДНГ-5:</v>
      </c>
      <c r="B22" s="88"/>
      <c r="C22" s="88"/>
      <c r="D22" s="88"/>
      <c r="E22" s="88"/>
      <c r="F22" s="88"/>
      <c r="G22" s="88"/>
      <c r="H22" s="88"/>
      <c r="Q22" s="69" t="s">
        <v>35</v>
      </c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</row>
    <row r="23" spans="1:31" ht="20.25" customHeight="1"/>
    <row r="24" spans="1:31" ht="20.25" customHeight="1">
      <c r="A24" s="89" t="str">
        <f>'График ТО кусты'!C38</f>
        <v>Мастер ДНГиК</v>
      </c>
      <c r="B24" s="89"/>
      <c r="C24" s="89"/>
      <c r="D24" s="89"/>
      <c r="E24" s="89"/>
      <c r="F24" s="7"/>
      <c r="G24" s="7"/>
      <c r="H24" s="7"/>
      <c r="I24" s="7"/>
      <c r="J24" s="90" t="str">
        <f>'График ТО кусты'!E38</f>
        <v>/                                 /</v>
      </c>
      <c r="K24" s="90"/>
      <c r="L24" s="90"/>
      <c r="M24" s="90"/>
      <c r="N24" s="90"/>
      <c r="O24" s="90"/>
      <c r="P24" s="5"/>
      <c r="Q24" s="89" t="str">
        <f>'График ТО кусты'!C41</f>
        <v>Мастер</v>
      </c>
      <c r="R24" s="89"/>
      <c r="S24" s="89"/>
      <c r="T24" s="89"/>
      <c r="U24" s="89"/>
      <c r="V24" s="9"/>
      <c r="W24" s="9"/>
      <c r="X24" s="9"/>
      <c r="Y24" s="9"/>
      <c r="Z24" s="91" t="str">
        <f>'График ТО кусты'!E41</f>
        <v>Митриев Д.И.</v>
      </c>
      <c r="AA24" s="91"/>
      <c r="AB24" s="91"/>
      <c r="AC24" s="91"/>
      <c r="AD24" s="91"/>
      <c r="AE24" s="91"/>
    </row>
    <row r="25" spans="1:31" ht="20.25" customHeight="1">
      <c r="A25" s="65" t="str">
        <f>'График ТО кусты'!C39</f>
        <v>оператор ДНГ</v>
      </c>
      <c r="B25" s="65"/>
      <c r="C25" s="65"/>
      <c r="D25" s="65"/>
      <c r="E25" s="65"/>
      <c r="F25" s="6"/>
      <c r="G25" s="6"/>
      <c r="H25" s="6"/>
      <c r="I25" s="6"/>
      <c r="J25" s="66">
        <f>'График ТО кусты'!E39</f>
        <v>0</v>
      </c>
      <c r="K25" s="66"/>
      <c r="L25" s="66"/>
      <c r="M25" s="66"/>
      <c r="N25" s="66"/>
      <c r="O25" s="66"/>
      <c r="P25" s="5"/>
      <c r="Q25" s="85" t="str">
        <f>'График ТО кусты'!C42</f>
        <v>Сл. КИПиА</v>
      </c>
      <c r="R25" s="85"/>
      <c r="S25" s="85"/>
      <c r="T25" s="85"/>
      <c r="U25" s="85"/>
      <c r="V25" s="10"/>
      <c r="W25" s="10"/>
      <c r="X25" s="10"/>
      <c r="Y25" s="10"/>
      <c r="Z25" s="86">
        <f>'График ТО кусты'!E42</f>
        <v>0</v>
      </c>
      <c r="AA25" s="86"/>
      <c r="AB25" s="86"/>
      <c r="AC25" s="86"/>
      <c r="AD25" s="86"/>
      <c r="AE25" s="86"/>
    </row>
    <row r="26" spans="1:31" ht="20.25" customHeight="1">
      <c r="A26" s="65"/>
      <c r="B26" s="65"/>
      <c r="C26" s="65"/>
      <c r="D26" s="65"/>
      <c r="E26" s="65"/>
      <c r="F26" s="6"/>
      <c r="G26" s="6"/>
      <c r="H26" s="6"/>
      <c r="I26" s="6"/>
      <c r="J26" s="66"/>
      <c r="K26" s="66"/>
      <c r="L26" s="66"/>
      <c r="M26" s="66"/>
      <c r="N26" s="66"/>
      <c r="O26" s="66"/>
      <c r="P26" s="5"/>
      <c r="Q26" s="85">
        <f>'График ТО кусты'!C43</f>
        <v>0</v>
      </c>
      <c r="R26" s="85"/>
      <c r="S26" s="85"/>
      <c r="T26" s="85"/>
      <c r="U26" s="85"/>
      <c r="V26" s="10"/>
      <c r="W26" s="10"/>
      <c r="X26" s="10"/>
      <c r="Y26" s="10"/>
      <c r="Z26" s="86">
        <f>'График ТО кусты'!E43</f>
        <v>0</v>
      </c>
      <c r="AA26" s="86"/>
      <c r="AB26" s="86"/>
      <c r="AC26" s="86"/>
      <c r="AD26" s="86"/>
      <c r="AE26" s="86"/>
    </row>
    <row r="27" spans="1:31" ht="20.2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20.25" customHeight="1">
      <c r="A29" s="84" t="s">
        <v>0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2" t="s">
        <v>28</v>
      </c>
      <c r="Y29" s="82"/>
      <c r="Z29" s="82"/>
      <c r="AA29" s="82"/>
      <c r="AB29" s="82"/>
      <c r="AC29" s="82"/>
      <c r="AD29" s="82" t="str">
        <f>$AD$2</f>
        <v>2018 г.</v>
      </c>
      <c r="AE29" s="82"/>
    </row>
    <row r="30" spans="1:31" ht="20.25" customHeight="1">
      <c r="A30" s="83" t="s">
        <v>29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4">
        <f>'График ТО кусты'!P6</f>
        <v>0</v>
      </c>
      <c r="Q30" s="84"/>
      <c r="R30" s="84"/>
    </row>
    <row r="31" spans="1:31" ht="20.25" customHeight="1">
      <c r="A31" s="84" t="s">
        <v>30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</row>
    <row r="32" spans="1:31" ht="20.25" customHeight="1"/>
    <row r="33" spans="1:31" ht="20.25" customHeight="1">
      <c r="A33" s="72" t="s">
        <v>1</v>
      </c>
      <c r="B33" s="72"/>
      <c r="C33" s="72"/>
      <c r="D33" s="72"/>
      <c r="E33" s="72"/>
      <c r="F33" s="72"/>
      <c r="G33" s="72"/>
      <c r="H33" s="78" t="str">
        <f>$H$6</f>
        <v xml:space="preserve">«Филиал «Газпромнефть-Муравленко» Акционерного общества 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</row>
    <row r="34" spans="1:31" ht="20.25" customHeight="1">
      <c r="A34" s="46"/>
      <c r="B34" s="46"/>
      <c r="C34" s="46"/>
      <c r="D34" s="46"/>
      <c r="E34" s="46"/>
      <c r="F34" s="46"/>
      <c r="G34" s="46"/>
      <c r="H34" s="73" t="str">
        <f>$H$7</f>
        <v xml:space="preserve">«Газпромнефть-Ноябрьскнефтегаз». 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</row>
    <row r="35" spans="1:31" ht="20.25" customHeight="1">
      <c r="A35" s="72" t="s">
        <v>2</v>
      </c>
      <c r="B35" s="72"/>
      <c r="C35" s="72"/>
      <c r="D35" s="72"/>
      <c r="E35" s="72"/>
      <c r="F35" s="72"/>
      <c r="G35" s="72"/>
      <c r="H35" s="73" t="s">
        <v>8</v>
      </c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</row>
    <row r="36" spans="1:31" ht="20.25" customHeight="1">
      <c r="A36" s="72" t="s">
        <v>3</v>
      </c>
      <c r="B36" s="72"/>
      <c r="C36" s="72"/>
      <c r="D36" s="72"/>
      <c r="E36" s="72"/>
      <c r="F36" s="72"/>
      <c r="G36" s="72"/>
      <c r="H36" s="79" t="str">
        <f>$H$9</f>
        <v>июль</v>
      </c>
      <c r="I36" s="79"/>
      <c r="J36" s="79"/>
      <c r="K36" s="79"/>
      <c r="L36" s="79"/>
      <c r="M36" s="79"/>
      <c r="N36" s="79"/>
      <c r="O36" s="79"/>
      <c r="P36" s="80" t="str">
        <f>AD29</f>
        <v>2018 г.</v>
      </c>
      <c r="Q36" s="80"/>
      <c r="R36" s="80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20.25" customHeight="1">
      <c r="A37" s="72" t="s">
        <v>4</v>
      </c>
      <c r="B37" s="72"/>
      <c r="C37" s="72"/>
      <c r="D37" s="72"/>
      <c r="E37" s="72"/>
      <c r="F37" s="72"/>
      <c r="G37" s="72"/>
      <c r="H37" s="73" t="str">
        <f>H10</f>
        <v>ЦДНГ-5</v>
      </c>
      <c r="I37" s="73"/>
      <c r="J37" s="73"/>
      <c r="K37" s="73"/>
      <c r="L37" s="73"/>
      <c r="M37" s="73"/>
      <c r="N37" s="74" t="str">
        <f>'График ТО кусты'!B6</f>
        <v>Кустовая площадка № 02</v>
      </c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</row>
    <row r="38" spans="1:31" ht="20.25" customHeight="1">
      <c r="A38" s="72" t="s">
        <v>5</v>
      </c>
      <c r="B38" s="72"/>
      <c r="C38" s="72"/>
      <c r="D38" s="72"/>
      <c r="E38" s="72"/>
      <c r="F38" s="72"/>
      <c r="G38" s="72"/>
      <c r="H38" s="73" t="str">
        <f>H11</f>
        <v>Суторминское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</row>
    <row r="39" spans="1:31" ht="20.25" customHeight="1">
      <c r="A39" s="5" t="s">
        <v>6</v>
      </c>
      <c r="E39" s="75" t="s">
        <v>31</v>
      </c>
      <c r="F39" s="75"/>
      <c r="G39" s="75"/>
      <c r="H39" s="75"/>
      <c r="I39" s="75"/>
      <c r="J39" s="75"/>
      <c r="K39" s="75"/>
      <c r="L39" s="75"/>
      <c r="M39" s="75"/>
      <c r="N39" s="75"/>
      <c r="O39" s="76">
        <f>P30</f>
        <v>0</v>
      </c>
      <c r="P39" s="76"/>
      <c r="Q39" s="77" t="s">
        <v>32</v>
      </c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</row>
    <row r="40" spans="1:31" ht="20.25" customHeight="1">
      <c r="A40" s="67" t="s">
        <v>33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</row>
    <row r="41" spans="1:31" ht="20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ht="20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20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20.25" customHeight="1">
      <c r="A44" s="5" t="s">
        <v>7</v>
      </c>
      <c r="B44" s="5"/>
      <c r="C44" s="5"/>
      <c r="D44" s="5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ht="20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20.25" customHeight="1">
      <c r="A46" s="68" t="s">
        <v>34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</row>
    <row r="47" spans="1:31" ht="20.25" customHeight="1"/>
    <row r="48" spans="1:31" ht="15" customHeight="1"/>
    <row r="49" spans="1:31" ht="20.25" customHeight="1">
      <c r="A49" s="69" t="str">
        <f>$A$22</f>
        <v>Представители ЦДНГ-5:</v>
      </c>
      <c r="B49" s="69"/>
      <c r="C49" s="69"/>
      <c r="D49" s="69"/>
      <c r="E49" s="69"/>
      <c r="F49" s="69"/>
      <c r="G49" s="69"/>
      <c r="H49" s="69"/>
      <c r="Q49" s="69" t="s">
        <v>35</v>
      </c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</row>
    <row r="50" spans="1:31" ht="20.25" customHeight="1"/>
    <row r="51" spans="1:31" ht="20.25" customHeight="1">
      <c r="A51" s="70" t="str">
        <f>$A$24</f>
        <v>Мастер ДНГиК</v>
      </c>
      <c r="B51" s="70"/>
      <c r="C51" s="70"/>
      <c r="D51" s="70"/>
      <c r="E51" s="70"/>
      <c r="F51" s="7"/>
      <c r="G51" s="7"/>
      <c r="H51" s="7"/>
      <c r="I51" s="7"/>
      <c r="J51" s="71" t="str">
        <f>$J$24</f>
        <v>/                                 /</v>
      </c>
      <c r="K51" s="71"/>
      <c r="L51" s="71"/>
      <c r="M51" s="71"/>
      <c r="N51" s="71"/>
      <c r="O51" s="71"/>
      <c r="P51" s="5"/>
      <c r="Q51" s="70" t="str">
        <f>$Q$24</f>
        <v>Мастер</v>
      </c>
      <c r="R51" s="70"/>
      <c r="S51" s="70"/>
      <c r="T51" s="70"/>
      <c r="U51" s="70"/>
      <c r="V51" s="7"/>
      <c r="W51" s="7"/>
      <c r="X51" s="7"/>
      <c r="Y51" s="7"/>
      <c r="Z51" s="71" t="str">
        <f>$Z$24</f>
        <v>Митриев Д.И.</v>
      </c>
      <c r="AA51" s="71"/>
      <c r="AB51" s="71"/>
      <c r="AC51" s="71"/>
      <c r="AD51" s="71"/>
      <c r="AE51" s="71"/>
    </row>
    <row r="52" spans="1:31" ht="20.25" customHeight="1">
      <c r="A52" s="65" t="str">
        <f>$A$25</f>
        <v>оператор ДНГ</v>
      </c>
      <c r="B52" s="65"/>
      <c r="C52" s="65"/>
      <c r="D52" s="65"/>
      <c r="E52" s="65"/>
      <c r="F52" s="6"/>
      <c r="G52" s="6"/>
      <c r="H52" s="6"/>
      <c r="I52" s="6"/>
      <c r="J52" s="66">
        <f>$J$25</f>
        <v>0</v>
      </c>
      <c r="K52" s="66"/>
      <c r="L52" s="66"/>
      <c r="M52" s="66"/>
      <c r="N52" s="66"/>
      <c r="O52" s="66"/>
      <c r="P52" s="5"/>
      <c r="Q52" s="65" t="str">
        <f>$Q$25</f>
        <v>Сл. КИПиА</v>
      </c>
      <c r="R52" s="65"/>
      <c r="S52" s="65"/>
      <c r="T52" s="65"/>
      <c r="U52" s="65"/>
      <c r="V52" s="6"/>
      <c r="W52" s="6"/>
      <c r="X52" s="6"/>
      <c r="Y52" s="6"/>
      <c r="Z52" s="66">
        <f>$Z$25</f>
        <v>0</v>
      </c>
      <c r="AA52" s="66"/>
      <c r="AB52" s="66"/>
      <c r="AC52" s="66"/>
      <c r="AD52" s="66"/>
      <c r="AE52" s="66"/>
    </row>
    <row r="53" spans="1:31" ht="20.25" customHeight="1">
      <c r="A53" s="65"/>
      <c r="B53" s="65"/>
      <c r="C53" s="65"/>
      <c r="D53" s="65"/>
      <c r="E53" s="65"/>
      <c r="F53" s="6"/>
      <c r="G53" s="6"/>
      <c r="H53" s="6"/>
      <c r="I53" s="6"/>
      <c r="J53" s="66"/>
      <c r="K53" s="66"/>
      <c r="L53" s="66"/>
      <c r="M53" s="66"/>
      <c r="N53" s="66"/>
      <c r="O53" s="66"/>
      <c r="P53" s="5"/>
      <c r="Q53" s="65">
        <f>$Q$26</f>
        <v>0</v>
      </c>
      <c r="R53" s="65"/>
      <c r="S53" s="65"/>
      <c r="T53" s="65"/>
      <c r="U53" s="65"/>
      <c r="V53" s="6"/>
      <c r="W53" s="6"/>
      <c r="X53" s="6"/>
      <c r="Y53" s="6"/>
      <c r="Z53" s="66">
        <f>$Z$26</f>
        <v>0</v>
      </c>
      <c r="AA53" s="66"/>
      <c r="AB53" s="66"/>
      <c r="AC53" s="66"/>
      <c r="AD53" s="66"/>
      <c r="AE53" s="66"/>
    </row>
    <row r="54" spans="1:31" ht="20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20.25" customHeight="1">
      <c r="A56" s="84" t="s">
        <v>0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2" t="s">
        <v>28</v>
      </c>
      <c r="Y56" s="82"/>
      <c r="Z56" s="82"/>
      <c r="AA56" s="82"/>
      <c r="AB56" s="82"/>
      <c r="AC56" s="82"/>
      <c r="AD56" s="82" t="str">
        <f>$AD$2</f>
        <v>2018 г.</v>
      </c>
      <c r="AE56" s="82"/>
    </row>
    <row r="57" spans="1:31" ht="20.25" customHeight="1">
      <c r="A57" s="83" t="s">
        <v>29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4">
        <f>'График ТО кусты'!P7</f>
        <v>0</v>
      </c>
      <c r="Q57" s="84"/>
      <c r="R57" s="84"/>
    </row>
    <row r="58" spans="1:31" ht="20.25" customHeight="1">
      <c r="A58" s="84" t="s">
        <v>30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 spans="1:31" ht="20.25" customHeight="1"/>
    <row r="60" spans="1:31" ht="20.25" customHeight="1">
      <c r="A60" s="72" t="s">
        <v>1</v>
      </c>
      <c r="B60" s="72"/>
      <c r="C60" s="72"/>
      <c r="D60" s="72"/>
      <c r="E60" s="72"/>
      <c r="F60" s="72"/>
      <c r="G60" s="72"/>
      <c r="H60" s="78" t="str">
        <f>$H$6</f>
        <v xml:space="preserve">«Филиал «Газпромнефть-Муравленко» Акционерного общества </v>
      </c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</row>
    <row r="61" spans="1:31" ht="20.25" customHeight="1">
      <c r="A61" s="46"/>
      <c r="B61" s="46"/>
      <c r="C61" s="46"/>
      <c r="D61" s="46"/>
      <c r="E61" s="46"/>
      <c r="F61" s="46"/>
      <c r="G61" s="46"/>
      <c r="H61" s="73" t="str">
        <f>$H$7</f>
        <v xml:space="preserve">«Газпромнефть-Ноябрьскнефтегаз». </v>
      </c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</row>
    <row r="62" spans="1:31" ht="20.25" customHeight="1">
      <c r="A62" s="72" t="s">
        <v>2</v>
      </c>
      <c r="B62" s="72"/>
      <c r="C62" s="72"/>
      <c r="D62" s="72"/>
      <c r="E62" s="72"/>
      <c r="F62" s="72"/>
      <c r="G62" s="72"/>
      <c r="H62" s="73" t="s">
        <v>8</v>
      </c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</row>
    <row r="63" spans="1:31" ht="20.25" customHeight="1">
      <c r="A63" s="72" t="s">
        <v>3</v>
      </c>
      <c r="B63" s="72"/>
      <c r="C63" s="72"/>
      <c r="D63" s="72"/>
      <c r="E63" s="72"/>
      <c r="F63" s="72"/>
      <c r="G63" s="72"/>
      <c r="H63" s="79" t="str">
        <f>$H$9</f>
        <v>июль</v>
      </c>
      <c r="I63" s="79"/>
      <c r="J63" s="79"/>
      <c r="K63" s="79"/>
      <c r="L63" s="79"/>
      <c r="M63" s="79"/>
      <c r="N63" s="79"/>
      <c r="O63" s="79"/>
      <c r="P63" s="80" t="str">
        <f>AD56</f>
        <v>2018 г.</v>
      </c>
      <c r="Q63" s="80"/>
      <c r="R63" s="80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20.25" customHeight="1">
      <c r="A64" s="72" t="s">
        <v>4</v>
      </c>
      <c r="B64" s="72"/>
      <c r="C64" s="72"/>
      <c r="D64" s="72"/>
      <c r="E64" s="72"/>
      <c r="F64" s="72"/>
      <c r="G64" s="72"/>
      <c r="H64" s="73" t="str">
        <f>H37</f>
        <v>ЦДНГ-5</v>
      </c>
      <c r="I64" s="73"/>
      <c r="J64" s="73"/>
      <c r="K64" s="73"/>
      <c r="L64" s="73"/>
      <c r="M64" s="73"/>
      <c r="N64" s="74" t="str">
        <f>'График ТО кусты'!B7</f>
        <v>Кустовая площадка № 03 (1)</v>
      </c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</row>
    <row r="65" spans="1:31" ht="20.25" customHeight="1">
      <c r="A65" s="72" t="s">
        <v>5</v>
      </c>
      <c r="B65" s="72"/>
      <c r="C65" s="72"/>
      <c r="D65" s="72"/>
      <c r="E65" s="72"/>
      <c r="F65" s="72"/>
      <c r="G65" s="72"/>
      <c r="H65" s="73" t="str">
        <f>H11</f>
        <v>Суторминское</v>
      </c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</row>
    <row r="66" spans="1:31" ht="20.25" customHeight="1">
      <c r="A66" s="5" t="s">
        <v>6</v>
      </c>
      <c r="E66" s="75" t="s">
        <v>31</v>
      </c>
      <c r="F66" s="75"/>
      <c r="G66" s="75"/>
      <c r="H66" s="75"/>
      <c r="I66" s="75"/>
      <c r="J66" s="75"/>
      <c r="K66" s="75"/>
      <c r="L66" s="75"/>
      <c r="M66" s="75"/>
      <c r="N66" s="75"/>
      <c r="O66" s="76">
        <f>P57</f>
        <v>0</v>
      </c>
      <c r="P66" s="76"/>
      <c r="Q66" s="77" t="s">
        <v>32</v>
      </c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</row>
    <row r="67" spans="1:31" ht="20.25" customHeight="1">
      <c r="A67" s="67" t="s">
        <v>33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</row>
    <row r="68" spans="1:31" ht="20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ht="20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ht="20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ht="20.25" customHeight="1">
      <c r="A71" s="5" t="s">
        <v>7</v>
      </c>
      <c r="B71" s="5"/>
      <c r="C71" s="5"/>
      <c r="D71" s="5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ht="20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 ht="20.25" customHeight="1">
      <c r="A73" s="68" t="s">
        <v>34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</row>
    <row r="74" spans="1:31" ht="20.25" customHeight="1"/>
    <row r="75" spans="1:31" ht="15" customHeight="1"/>
    <row r="76" spans="1:31" ht="20.25" customHeight="1">
      <c r="A76" s="69" t="str">
        <f>$A$22</f>
        <v>Представители ЦДНГ-5:</v>
      </c>
      <c r="B76" s="69"/>
      <c r="C76" s="69"/>
      <c r="D76" s="69"/>
      <c r="E76" s="69"/>
      <c r="F76" s="69"/>
      <c r="G76" s="69"/>
      <c r="H76" s="69"/>
      <c r="Q76" s="69" t="s">
        <v>35</v>
      </c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</row>
    <row r="77" spans="1:31" ht="20.25" customHeight="1"/>
    <row r="78" spans="1:31" ht="20.25" customHeight="1">
      <c r="A78" s="70" t="str">
        <f>$A$24</f>
        <v>Мастер ДНГиК</v>
      </c>
      <c r="B78" s="70"/>
      <c r="C78" s="70"/>
      <c r="D78" s="70"/>
      <c r="E78" s="70"/>
      <c r="F78" s="7"/>
      <c r="G78" s="7"/>
      <c r="H78" s="7"/>
      <c r="I78" s="7"/>
      <c r="J78" s="71" t="str">
        <f>$J$24</f>
        <v>/                                 /</v>
      </c>
      <c r="K78" s="71"/>
      <c r="L78" s="71"/>
      <c r="M78" s="71"/>
      <c r="N78" s="71"/>
      <c r="O78" s="71"/>
      <c r="P78" s="5"/>
      <c r="Q78" s="70" t="str">
        <f>$Q$24</f>
        <v>Мастер</v>
      </c>
      <c r="R78" s="70"/>
      <c r="S78" s="70"/>
      <c r="T78" s="70"/>
      <c r="U78" s="70"/>
      <c r="V78" s="7"/>
      <c r="W78" s="7"/>
      <c r="X78" s="7"/>
      <c r="Y78" s="7"/>
      <c r="Z78" s="71" t="str">
        <f>$Z$24</f>
        <v>Митриев Д.И.</v>
      </c>
      <c r="AA78" s="71"/>
      <c r="AB78" s="71"/>
      <c r="AC78" s="71"/>
      <c r="AD78" s="71"/>
      <c r="AE78" s="71"/>
    </row>
    <row r="79" spans="1:31" ht="20.25" customHeight="1">
      <c r="A79" s="65" t="str">
        <f>$A$25</f>
        <v>оператор ДНГ</v>
      </c>
      <c r="B79" s="65"/>
      <c r="C79" s="65"/>
      <c r="D79" s="65"/>
      <c r="E79" s="65"/>
      <c r="F79" s="6"/>
      <c r="G79" s="6"/>
      <c r="H79" s="6"/>
      <c r="I79" s="6"/>
      <c r="J79" s="66">
        <f>$J$25</f>
        <v>0</v>
      </c>
      <c r="K79" s="66"/>
      <c r="L79" s="66"/>
      <c r="M79" s="66"/>
      <c r="N79" s="66"/>
      <c r="O79" s="66"/>
      <c r="P79" s="5"/>
      <c r="Q79" s="65" t="str">
        <f>$Q$25</f>
        <v>Сл. КИПиА</v>
      </c>
      <c r="R79" s="65"/>
      <c r="S79" s="65"/>
      <c r="T79" s="65"/>
      <c r="U79" s="65"/>
      <c r="V79" s="6"/>
      <c r="W79" s="6"/>
      <c r="X79" s="6"/>
      <c r="Y79" s="6"/>
      <c r="Z79" s="66">
        <f>$Z$25</f>
        <v>0</v>
      </c>
      <c r="AA79" s="66"/>
      <c r="AB79" s="66"/>
      <c r="AC79" s="66"/>
      <c r="AD79" s="66"/>
      <c r="AE79" s="66"/>
    </row>
    <row r="80" spans="1:31" ht="20.25" customHeight="1">
      <c r="A80" s="65"/>
      <c r="B80" s="65"/>
      <c r="C80" s="65"/>
      <c r="D80" s="65"/>
      <c r="E80" s="65"/>
      <c r="F80" s="6"/>
      <c r="G80" s="6"/>
      <c r="H80" s="6"/>
      <c r="I80" s="6"/>
      <c r="J80" s="66"/>
      <c r="K80" s="66"/>
      <c r="L80" s="66"/>
      <c r="M80" s="66"/>
      <c r="N80" s="66"/>
      <c r="O80" s="66"/>
      <c r="P80" s="5"/>
      <c r="Q80" s="65">
        <f>$Q$26</f>
        <v>0</v>
      </c>
      <c r="R80" s="65"/>
      <c r="S80" s="65"/>
      <c r="T80" s="65"/>
      <c r="U80" s="65"/>
      <c r="V80" s="6"/>
      <c r="W80" s="6"/>
      <c r="X80" s="6"/>
      <c r="Y80" s="6"/>
      <c r="Z80" s="66">
        <f>$Z$26</f>
        <v>0</v>
      </c>
      <c r="AA80" s="66"/>
      <c r="AB80" s="66"/>
      <c r="AC80" s="66"/>
      <c r="AD80" s="66"/>
      <c r="AE80" s="66"/>
    </row>
    <row r="81" spans="1:31" ht="20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20.25" customHeight="1">
      <c r="A83" s="84" t="s">
        <v>0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2" t="s">
        <v>28</v>
      </c>
      <c r="Y83" s="82"/>
      <c r="Z83" s="82"/>
      <c r="AA83" s="82"/>
      <c r="AB83" s="82"/>
      <c r="AC83" s="82"/>
      <c r="AD83" s="82" t="str">
        <f>$AD$2</f>
        <v>2018 г.</v>
      </c>
      <c r="AE83" s="82"/>
    </row>
    <row r="84" spans="1:31" ht="20.25" customHeight="1">
      <c r="A84" s="83" t="s">
        <v>29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4" t="str">
        <f>'График ТО кусты'!P8</f>
        <v>ТО-1</v>
      </c>
      <c r="Q84" s="84"/>
      <c r="R84" s="84"/>
    </row>
    <row r="85" spans="1:31" ht="20.25" customHeight="1">
      <c r="A85" s="84" t="s">
        <v>30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</row>
    <row r="86" spans="1:31" ht="20.25" customHeight="1"/>
    <row r="87" spans="1:31" ht="20.25" customHeight="1">
      <c r="A87" s="72" t="s">
        <v>1</v>
      </c>
      <c r="B87" s="72"/>
      <c r="C87" s="72"/>
      <c r="D87" s="72"/>
      <c r="E87" s="72"/>
      <c r="F87" s="72"/>
      <c r="G87" s="72"/>
      <c r="H87" s="78" t="str">
        <f>$H$6</f>
        <v xml:space="preserve">«Филиал «Газпромнефть-Муравленко» Акционерного общества </v>
      </c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</row>
    <row r="88" spans="1:31" ht="20.25" customHeight="1">
      <c r="A88" s="46"/>
      <c r="B88" s="46"/>
      <c r="C88" s="46"/>
      <c r="D88" s="46"/>
      <c r="E88" s="46"/>
      <c r="F88" s="46"/>
      <c r="G88" s="46"/>
      <c r="H88" s="73" t="str">
        <f>$H$7</f>
        <v xml:space="preserve">«Газпромнефть-Ноябрьскнефтегаз». </v>
      </c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</row>
    <row r="89" spans="1:31" ht="20.25" customHeight="1">
      <c r="A89" s="72" t="s">
        <v>2</v>
      </c>
      <c r="B89" s="72"/>
      <c r="C89" s="72"/>
      <c r="D89" s="72"/>
      <c r="E89" s="72"/>
      <c r="F89" s="72"/>
      <c r="G89" s="72"/>
      <c r="H89" s="73" t="s">
        <v>8</v>
      </c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</row>
    <row r="90" spans="1:31" ht="20.25" customHeight="1">
      <c r="A90" s="72" t="s">
        <v>3</v>
      </c>
      <c r="B90" s="72"/>
      <c r="C90" s="72"/>
      <c r="D90" s="72"/>
      <c r="E90" s="72"/>
      <c r="F90" s="72"/>
      <c r="G90" s="72"/>
      <c r="H90" s="79" t="str">
        <f>$H$9</f>
        <v>июль</v>
      </c>
      <c r="I90" s="79"/>
      <c r="J90" s="79"/>
      <c r="K90" s="79"/>
      <c r="L90" s="79"/>
      <c r="M90" s="79"/>
      <c r="N90" s="79"/>
      <c r="O90" s="79"/>
      <c r="P90" s="80" t="str">
        <f>AD83</f>
        <v>2018 г.</v>
      </c>
      <c r="Q90" s="80"/>
      <c r="R90" s="80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20.25" customHeight="1">
      <c r="A91" s="72" t="s">
        <v>4</v>
      </c>
      <c r="B91" s="72"/>
      <c r="C91" s="72"/>
      <c r="D91" s="72"/>
      <c r="E91" s="72"/>
      <c r="F91" s="72"/>
      <c r="G91" s="72"/>
      <c r="H91" s="73" t="str">
        <f>H64</f>
        <v>ЦДНГ-5</v>
      </c>
      <c r="I91" s="73"/>
      <c r="J91" s="73"/>
      <c r="K91" s="73"/>
      <c r="L91" s="73"/>
      <c r="M91" s="73"/>
      <c r="N91" s="74" t="str">
        <f>'График ТО кусты'!B8</f>
        <v>Кустовая площадка № 04</v>
      </c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</row>
    <row r="92" spans="1:31" ht="20.25" customHeight="1">
      <c r="A92" s="72" t="s">
        <v>5</v>
      </c>
      <c r="B92" s="72"/>
      <c r="C92" s="72"/>
      <c r="D92" s="72"/>
      <c r="E92" s="72"/>
      <c r="F92" s="72"/>
      <c r="G92" s="72"/>
      <c r="H92" s="73" t="str">
        <f>H11</f>
        <v>Суторминское</v>
      </c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</row>
    <row r="93" spans="1:31" ht="20.25" customHeight="1">
      <c r="A93" s="5" t="s">
        <v>6</v>
      </c>
      <c r="E93" s="75" t="s">
        <v>31</v>
      </c>
      <c r="F93" s="75"/>
      <c r="G93" s="75"/>
      <c r="H93" s="75"/>
      <c r="I93" s="75"/>
      <c r="J93" s="75"/>
      <c r="K93" s="75"/>
      <c r="L93" s="75"/>
      <c r="M93" s="75"/>
      <c r="N93" s="75"/>
      <c r="O93" s="76" t="str">
        <f>P84</f>
        <v>ТО-1</v>
      </c>
      <c r="P93" s="76"/>
      <c r="Q93" s="77" t="s">
        <v>32</v>
      </c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</row>
    <row r="94" spans="1:31" ht="20.25" customHeight="1">
      <c r="A94" s="67" t="s">
        <v>33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</row>
    <row r="95" spans="1:31" ht="20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ht="20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ht="20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ht="20.25" customHeight="1">
      <c r="A98" s="5" t="s">
        <v>7</v>
      </c>
      <c r="B98" s="5"/>
      <c r="C98" s="5"/>
      <c r="D98" s="5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ht="20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 ht="20.25" customHeight="1">
      <c r="A100" s="68" t="s">
        <v>34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</row>
    <row r="101" spans="1:31" ht="20.25" customHeight="1"/>
    <row r="102" spans="1:31" ht="15" customHeight="1"/>
    <row r="103" spans="1:31" ht="20.25" customHeight="1">
      <c r="A103" s="69" t="str">
        <f>$A$22</f>
        <v>Представители ЦДНГ-5:</v>
      </c>
      <c r="B103" s="69"/>
      <c r="C103" s="69"/>
      <c r="D103" s="69"/>
      <c r="E103" s="69"/>
      <c r="F103" s="69"/>
      <c r="G103" s="69"/>
      <c r="H103" s="69"/>
      <c r="Q103" s="69" t="s">
        <v>35</v>
      </c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</row>
    <row r="104" spans="1:31" ht="20.25" customHeight="1"/>
    <row r="105" spans="1:31" ht="20.25" customHeight="1">
      <c r="A105" s="70" t="str">
        <f>$A$24</f>
        <v>Мастер ДНГиК</v>
      </c>
      <c r="B105" s="70"/>
      <c r="C105" s="70"/>
      <c r="D105" s="70"/>
      <c r="E105" s="70"/>
      <c r="F105" s="7"/>
      <c r="G105" s="7"/>
      <c r="H105" s="7"/>
      <c r="I105" s="7"/>
      <c r="J105" s="71" t="str">
        <f>$J$24</f>
        <v>/                                 /</v>
      </c>
      <c r="K105" s="71"/>
      <c r="L105" s="71"/>
      <c r="M105" s="71"/>
      <c r="N105" s="71"/>
      <c r="O105" s="71"/>
      <c r="P105" s="5"/>
      <c r="Q105" s="70" t="str">
        <f>$Q$24</f>
        <v>Мастер</v>
      </c>
      <c r="R105" s="70"/>
      <c r="S105" s="70"/>
      <c r="T105" s="70"/>
      <c r="U105" s="70"/>
      <c r="V105" s="7"/>
      <c r="W105" s="7"/>
      <c r="X105" s="7"/>
      <c r="Y105" s="7"/>
      <c r="Z105" s="71" t="str">
        <f>$Z$24</f>
        <v>Митриев Д.И.</v>
      </c>
      <c r="AA105" s="71"/>
      <c r="AB105" s="71"/>
      <c r="AC105" s="71"/>
      <c r="AD105" s="71"/>
      <c r="AE105" s="71"/>
    </row>
    <row r="106" spans="1:31" ht="20.25" customHeight="1">
      <c r="A106" s="65" t="str">
        <f>$A$25</f>
        <v>оператор ДНГ</v>
      </c>
      <c r="B106" s="65"/>
      <c r="C106" s="65"/>
      <c r="D106" s="65"/>
      <c r="E106" s="65"/>
      <c r="F106" s="6"/>
      <c r="G106" s="6"/>
      <c r="H106" s="6"/>
      <c r="I106" s="6"/>
      <c r="J106" s="66">
        <f>$J$25</f>
        <v>0</v>
      </c>
      <c r="K106" s="66"/>
      <c r="L106" s="66"/>
      <c r="M106" s="66"/>
      <c r="N106" s="66"/>
      <c r="O106" s="66"/>
      <c r="P106" s="5"/>
      <c r="Q106" s="65" t="str">
        <f>$Q$25</f>
        <v>Сл. КИПиА</v>
      </c>
      <c r="R106" s="65"/>
      <c r="S106" s="65"/>
      <c r="T106" s="65"/>
      <c r="U106" s="65"/>
      <c r="V106" s="6"/>
      <c r="W106" s="6"/>
      <c r="X106" s="6"/>
      <c r="Y106" s="6"/>
      <c r="Z106" s="66">
        <f>$Z$25</f>
        <v>0</v>
      </c>
      <c r="AA106" s="66"/>
      <c r="AB106" s="66"/>
      <c r="AC106" s="66"/>
      <c r="AD106" s="66"/>
      <c r="AE106" s="66"/>
    </row>
    <row r="107" spans="1:31" ht="20.25" customHeight="1">
      <c r="A107" s="65"/>
      <c r="B107" s="65"/>
      <c r="C107" s="65"/>
      <c r="D107" s="65"/>
      <c r="E107" s="65"/>
      <c r="F107" s="6"/>
      <c r="G107" s="6"/>
      <c r="H107" s="6"/>
      <c r="I107" s="6"/>
      <c r="J107" s="66"/>
      <c r="K107" s="66"/>
      <c r="L107" s="66"/>
      <c r="M107" s="66"/>
      <c r="N107" s="66"/>
      <c r="O107" s="66"/>
      <c r="P107" s="5"/>
      <c r="Q107" s="65">
        <f>$Q$26</f>
        <v>0</v>
      </c>
      <c r="R107" s="65"/>
      <c r="S107" s="65"/>
      <c r="T107" s="65"/>
      <c r="U107" s="65"/>
      <c r="V107" s="6"/>
      <c r="W107" s="6"/>
      <c r="X107" s="6"/>
      <c r="Y107" s="6"/>
      <c r="Z107" s="66">
        <f>$Z$26</f>
        <v>0</v>
      </c>
      <c r="AA107" s="66"/>
      <c r="AB107" s="66"/>
      <c r="AC107" s="66"/>
      <c r="AD107" s="66"/>
      <c r="AE107" s="66"/>
    </row>
    <row r="108" spans="1:31" ht="20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20.25" customHeight="1">
      <c r="A110" s="84" t="s">
        <v>0</v>
      </c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2" t="s">
        <v>28</v>
      </c>
      <c r="Y110" s="82"/>
      <c r="Z110" s="82"/>
      <c r="AA110" s="82"/>
      <c r="AB110" s="82"/>
      <c r="AC110" s="82"/>
      <c r="AD110" s="82" t="str">
        <f>$AD$2</f>
        <v>2018 г.</v>
      </c>
      <c r="AE110" s="82"/>
    </row>
    <row r="111" spans="1:31" ht="20.25" customHeight="1">
      <c r="A111" s="83" t="s">
        <v>29</v>
      </c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4">
        <f>'График ТО кусты'!P9</f>
        <v>0</v>
      </c>
      <c r="Q111" s="84"/>
      <c r="R111" s="84"/>
    </row>
    <row r="112" spans="1:31" ht="20.25" customHeight="1">
      <c r="A112" s="84" t="s">
        <v>30</v>
      </c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</row>
    <row r="113" spans="1:31" ht="20.25" customHeight="1"/>
    <row r="114" spans="1:31" ht="20.25" customHeight="1">
      <c r="A114" s="72" t="s">
        <v>1</v>
      </c>
      <c r="B114" s="72"/>
      <c r="C114" s="72"/>
      <c r="D114" s="72"/>
      <c r="E114" s="72"/>
      <c r="F114" s="72"/>
      <c r="G114" s="72"/>
      <c r="H114" s="78" t="str">
        <f>$H$6</f>
        <v xml:space="preserve">«Филиал «Газпромнефть-Муравленко» Акционерного общества </v>
      </c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</row>
    <row r="115" spans="1:31" ht="20.25" customHeight="1">
      <c r="A115" s="46"/>
      <c r="B115" s="46"/>
      <c r="C115" s="46"/>
      <c r="D115" s="46"/>
      <c r="E115" s="46"/>
      <c r="F115" s="46"/>
      <c r="G115" s="46"/>
      <c r="H115" s="73" t="str">
        <f>$H$7</f>
        <v xml:space="preserve">«Газпромнефть-Ноябрьскнефтегаз». </v>
      </c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</row>
    <row r="116" spans="1:31" ht="20.25" customHeight="1">
      <c r="A116" s="72" t="s">
        <v>2</v>
      </c>
      <c r="B116" s="72"/>
      <c r="C116" s="72"/>
      <c r="D116" s="72"/>
      <c r="E116" s="72"/>
      <c r="F116" s="72"/>
      <c r="G116" s="72"/>
      <c r="H116" s="73" t="s">
        <v>8</v>
      </c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</row>
    <row r="117" spans="1:31" ht="20.25" customHeight="1">
      <c r="A117" s="72" t="s">
        <v>3</v>
      </c>
      <c r="B117" s="72"/>
      <c r="C117" s="72"/>
      <c r="D117" s="72"/>
      <c r="E117" s="72"/>
      <c r="F117" s="72"/>
      <c r="G117" s="72"/>
      <c r="H117" s="79" t="str">
        <f>$H$9</f>
        <v>июль</v>
      </c>
      <c r="I117" s="79"/>
      <c r="J117" s="79"/>
      <c r="K117" s="79"/>
      <c r="L117" s="79"/>
      <c r="M117" s="79"/>
      <c r="N117" s="79"/>
      <c r="O117" s="79"/>
      <c r="P117" s="80" t="str">
        <f>AD110</f>
        <v>2018 г.</v>
      </c>
      <c r="Q117" s="80"/>
      <c r="R117" s="80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20.25" customHeight="1">
      <c r="A118" s="72" t="s">
        <v>4</v>
      </c>
      <c r="B118" s="72"/>
      <c r="C118" s="72"/>
      <c r="D118" s="72"/>
      <c r="E118" s="72"/>
      <c r="F118" s="72"/>
      <c r="G118" s="72"/>
      <c r="H118" s="73" t="str">
        <f>H91</f>
        <v>ЦДНГ-5</v>
      </c>
      <c r="I118" s="73"/>
      <c r="J118" s="73"/>
      <c r="K118" s="73"/>
      <c r="L118" s="73"/>
      <c r="M118" s="73"/>
      <c r="N118" s="74" t="str">
        <f>'График ТО кусты'!B9</f>
        <v>Кустовая площадка № 06</v>
      </c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</row>
    <row r="119" spans="1:31" ht="20.25" customHeight="1">
      <c r="A119" s="72" t="s">
        <v>5</v>
      </c>
      <c r="B119" s="72"/>
      <c r="C119" s="72"/>
      <c r="D119" s="72"/>
      <c r="E119" s="72"/>
      <c r="F119" s="72"/>
      <c r="G119" s="72"/>
      <c r="H119" s="73" t="str">
        <f>H11</f>
        <v>Суторминское</v>
      </c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</row>
    <row r="120" spans="1:31" ht="20.25" customHeight="1">
      <c r="A120" s="5" t="s">
        <v>6</v>
      </c>
      <c r="E120" s="75" t="s">
        <v>31</v>
      </c>
      <c r="F120" s="75"/>
      <c r="G120" s="75"/>
      <c r="H120" s="75"/>
      <c r="I120" s="75"/>
      <c r="J120" s="75"/>
      <c r="K120" s="75"/>
      <c r="L120" s="75"/>
      <c r="M120" s="75"/>
      <c r="N120" s="75"/>
      <c r="O120" s="76">
        <f>P111</f>
        <v>0</v>
      </c>
      <c r="P120" s="76"/>
      <c r="Q120" s="77" t="s">
        <v>32</v>
      </c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</row>
    <row r="121" spans="1:31" ht="20.25" customHeight="1">
      <c r="A121" s="67" t="s">
        <v>33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</row>
    <row r="122" spans="1:31" ht="20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20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ht="20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ht="20.25" customHeight="1">
      <c r="A125" s="5" t="s">
        <v>7</v>
      </c>
      <c r="B125" s="5"/>
      <c r="C125" s="5"/>
      <c r="D125" s="5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20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 ht="20.25" customHeight="1">
      <c r="A127" s="68" t="s">
        <v>34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</row>
    <row r="128" spans="1:31" ht="20.25" customHeight="1"/>
    <row r="129" spans="1:31" ht="15" customHeight="1"/>
    <row r="130" spans="1:31" ht="20.25" customHeight="1">
      <c r="A130" s="69" t="str">
        <f>$A$22</f>
        <v>Представители ЦДНГ-5:</v>
      </c>
      <c r="B130" s="69"/>
      <c r="C130" s="69"/>
      <c r="D130" s="69"/>
      <c r="E130" s="69"/>
      <c r="F130" s="69"/>
      <c r="G130" s="69"/>
      <c r="H130" s="69"/>
      <c r="Q130" s="69" t="s">
        <v>35</v>
      </c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</row>
    <row r="131" spans="1:31" ht="20.25" customHeight="1"/>
    <row r="132" spans="1:31" ht="20.25" customHeight="1">
      <c r="A132" s="70" t="str">
        <f>$A$24</f>
        <v>Мастер ДНГиК</v>
      </c>
      <c r="B132" s="70"/>
      <c r="C132" s="70"/>
      <c r="D132" s="70"/>
      <c r="E132" s="70"/>
      <c r="F132" s="7"/>
      <c r="G132" s="7"/>
      <c r="H132" s="7"/>
      <c r="I132" s="7"/>
      <c r="J132" s="71" t="str">
        <f>$J$24</f>
        <v>/                                 /</v>
      </c>
      <c r="K132" s="71"/>
      <c r="L132" s="71"/>
      <c r="M132" s="71"/>
      <c r="N132" s="71"/>
      <c r="O132" s="71"/>
      <c r="P132" s="5"/>
      <c r="Q132" s="70" t="str">
        <f>$Q$24</f>
        <v>Мастер</v>
      </c>
      <c r="R132" s="70"/>
      <c r="S132" s="70"/>
      <c r="T132" s="70"/>
      <c r="U132" s="70"/>
      <c r="V132" s="7"/>
      <c r="W132" s="7"/>
      <c r="X132" s="7"/>
      <c r="Y132" s="7"/>
      <c r="Z132" s="71" t="str">
        <f>$Z$24</f>
        <v>Митриев Д.И.</v>
      </c>
      <c r="AA132" s="71"/>
      <c r="AB132" s="71"/>
      <c r="AC132" s="71"/>
      <c r="AD132" s="71"/>
      <c r="AE132" s="71"/>
    </row>
    <row r="133" spans="1:31" ht="20.25" customHeight="1">
      <c r="A133" s="65" t="str">
        <f>$A$25</f>
        <v>оператор ДНГ</v>
      </c>
      <c r="B133" s="65"/>
      <c r="C133" s="65"/>
      <c r="D133" s="65"/>
      <c r="E133" s="65"/>
      <c r="F133" s="6"/>
      <c r="G133" s="6"/>
      <c r="H133" s="6"/>
      <c r="I133" s="6"/>
      <c r="J133" s="66">
        <f>$J$25</f>
        <v>0</v>
      </c>
      <c r="K133" s="66"/>
      <c r="L133" s="66"/>
      <c r="M133" s="66"/>
      <c r="N133" s="66"/>
      <c r="O133" s="66"/>
      <c r="P133" s="5"/>
      <c r="Q133" s="65" t="str">
        <f>$Q$25</f>
        <v>Сл. КИПиА</v>
      </c>
      <c r="R133" s="65"/>
      <c r="S133" s="65"/>
      <c r="T133" s="65"/>
      <c r="U133" s="65"/>
      <c r="V133" s="6"/>
      <c r="W133" s="6"/>
      <c r="X133" s="6"/>
      <c r="Y133" s="6"/>
      <c r="Z133" s="66">
        <f>$Z$25</f>
        <v>0</v>
      </c>
      <c r="AA133" s="66"/>
      <c r="AB133" s="66"/>
      <c r="AC133" s="66"/>
      <c r="AD133" s="66"/>
      <c r="AE133" s="66"/>
    </row>
    <row r="134" spans="1:31" ht="20.25" customHeight="1">
      <c r="A134" s="65"/>
      <c r="B134" s="65"/>
      <c r="C134" s="65"/>
      <c r="D134" s="65"/>
      <c r="E134" s="65"/>
      <c r="F134" s="6"/>
      <c r="G134" s="6"/>
      <c r="H134" s="6"/>
      <c r="I134" s="6"/>
      <c r="J134" s="66"/>
      <c r="K134" s="66"/>
      <c r="L134" s="66"/>
      <c r="M134" s="66"/>
      <c r="N134" s="66"/>
      <c r="O134" s="66"/>
      <c r="P134" s="5"/>
      <c r="Q134" s="65">
        <f>$Q$26</f>
        <v>0</v>
      </c>
      <c r="R134" s="65"/>
      <c r="S134" s="65"/>
      <c r="T134" s="65"/>
      <c r="U134" s="65"/>
      <c r="V134" s="6"/>
      <c r="W134" s="6"/>
      <c r="X134" s="6"/>
      <c r="Y134" s="6"/>
      <c r="Z134" s="66">
        <f>$Z$26</f>
        <v>0</v>
      </c>
      <c r="AA134" s="66"/>
      <c r="AB134" s="66"/>
      <c r="AC134" s="66"/>
      <c r="AD134" s="66"/>
      <c r="AE134" s="66"/>
    </row>
    <row r="135" spans="1:31" ht="20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20.25" customHeight="1">
      <c r="A137" s="81" t="s">
        <v>0</v>
      </c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2" t="s">
        <v>28</v>
      </c>
      <c r="Y137" s="82"/>
      <c r="Z137" s="82"/>
      <c r="AA137" s="82"/>
      <c r="AB137" s="82"/>
      <c r="AC137" s="82"/>
      <c r="AD137" s="82" t="str">
        <f>$AD$2</f>
        <v>2018 г.</v>
      </c>
      <c r="AE137" s="82"/>
    </row>
    <row r="138" spans="1:31" ht="20.25" customHeight="1">
      <c r="A138" s="83" t="s">
        <v>29</v>
      </c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4">
        <f>'График ТО кусты'!P10</f>
        <v>0</v>
      </c>
      <c r="Q138" s="84"/>
      <c r="R138" s="84"/>
    </row>
    <row r="139" spans="1:31" ht="20.25" customHeight="1">
      <c r="A139" s="84" t="s">
        <v>30</v>
      </c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</row>
    <row r="140" spans="1:31" ht="20.25" customHeight="1"/>
    <row r="141" spans="1:31" ht="20.25" customHeight="1">
      <c r="A141" s="72" t="s">
        <v>1</v>
      </c>
      <c r="B141" s="72"/>
      <c r="C141" s="72"/>
      <c r="D141" s="72"/>
      <c r="E141" s="72"/>
      <c r="F141" s="72"/>
      <c r="G141" s="72"/>
      <c r="H141" s="78" t="str">
        <f>$H$6</f>
        <v xml:space="preserve">«Филиал «Газпромнефть-Муравленко» Акционерного общества </v>
      </c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</row>
    <row r="142" spans="1:31" ht="20.25" customHeight="1">
      <c r="A142" s="46"/>
      <c r="B142" s="46"/>
      <c r="C142" s="46"/>
      <c r="D142" s="46"/>
      <c r="E142" s="46"/>
      <c r="F142" s="46"/>
      <c r="G142" s="46"/>
      <c r="H142" s="73" t="str">
        <f>$H$7</f>
        <v xml:space="preserve">«Газпромнефть-Ноябрьскнефтегаз». </v>
      </c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</row>
    <row r="143" spans="1:31" ht="20.25" customHeight="1">
      <c r="A143" s="72" t="s">
        <v>2</v>
      </c>
      <c r="B143" s="72"/>
      <c r="C143" s="72"/>
      <c r="D143" s="72"/>
      <c r="E143" s="72"/>
      <c r="F143" s="72"/>
      <c r="G143" s="72"/>
      <c r="H143" s="73" t="s">
        <v>8</v>
      </c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</row>
    <row r="144" spans="1:31" ht="20.25" customHeight="1">
      <c r="A144" s="72" t="s">
        <v>3</v>
      </c>
      <c r="B144" s="72"/>
      <c r="C144" s="72"/>
      <c r="D144" s="72"/>
      <c r="E144" s="72"/>
      <c r="F144" s="72"/>
      <c r="G144" s="72"/>
      <c r="H144" s="79" t="str">
        <f>$H$9</f>
        <v>июль</v>
      </c>
      <c r="I144" s="79"/>
      <c r="J144" s="79"/>
      <c r="K144" s="79"/>
      <c r="L144" s="79"/>
      <c r="M144" s="79"/>
      <c r="N144" s="79"/>
      <c r="O144" s="79"/>
      <c r="P144" s="80" t="str">
        <f>AD137</f>
        <v>2018 г.</v>
      </c>
      <c r="Q144" s="80"/>
      <c r="R144" s="80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20.25" customHeight="1">
      <c r="A145" s="72" t="s">
        <v>4</v>
      </c>
      <c r="B145" s="72"/>
      <c r="C145" s="72"/>
      <c r="D145" s="72"/>
      <c r="E145" s="72"/>
      <c r="F145" s="72"/>
      <c r="G145" s="72"/>
      <c r="H145" s="73" t="str">
        <f>H118</f>
        <v>ЦДНГ-5</v>
      </c>
      <c r="I145" s="73"/>
      <c r="J145" s="73"/>
      <c r="K145" s="73"/>
      <c r="L145" s="73"/>
      <c r="M145" s="73"/>
      <c r="N145" s="74" t="str">
        <f>'График ТО кусты'!B10</f>
        <v>Кустовая площадка № 06 Р лин.</v>
      </c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</row>
    <row r="146" spans="1:31" ht="20.25" customHeight="1">
      <c r="A146" s="72" t="s">
        <v>5</v>
      </c>
      <c r="B146" s="72"/>
      <c r="C146" s="72"/>
      <c r="D146" s="72"/>
      <c r="E146" s="72"/>
      <c r="F146" s="72"/>
      <c r="G146" s="72"/>
      <c r="H146" s="73" t="str">
        <f>H11</f>
        <v>Суторминское</v>
      </c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</row>
    <row r="147" spans="1:31" ht="20.25" customHeight="1">
      <c r="A147" s="5" t="s">
        <v>6</v>
      </c>
      <c r="E147" s="75" t="s">
        <v>31</v>
      </c>
      <c r="F147" s="75"/>
      <c r="G147" s="75"/>
      <c r="H147" s="75"/>
      <c r="I147" s="75"/>
      <c r="J147" s="75"/>
      <c r="K147" s="75"/>
      <c r="L147" s="75"/>
      <c r="M147" s="75"/>
      <c r="N147" s="75"/>
      <c r="O147" s="76">
        <f>P138</f>
        <v>0</v>
      </c>
      <c r="P147" s="76"/>
      <c r="Q147" s="77" t="s">
        <v>32</v>
      </c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</row>
    <row r="148" spans="1:31" ht="20.25" customHeight="1">
      <c r="A148" s="67" t="s">
        <v>33</v>
      </c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</row>
    <row r="149" spans="1:31" ht="20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20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20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spans="1:31" ht="20.25" customHeight="1">
      <c r="A152" s="5" t="s">
        <v>7</v>
      </c>
      <c r="B152" s="5"/>
      <c r="C152" s="5"/>
      <c r="D152" s="5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spans="1:31" ht="20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:31" ht="20.25" customHeight="1">
      <c r="A154" s="68" t="s">
        <v>34</v>
      </c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</row>
    <row r="155" spans="1:31" ht="20.25" customHeight="1"/>
    <row r="156" spans="1:31" ht="15" customHeight="1"/>
    <row r="157" spans="1:31" ht="20.25" customHeight="1">
      <c r="A157" s="69" t="str">
        <f>$A$22</f>
        <v>Представители ЦДНГ-5:</v>
      </c>
      <c r="B157" s="69"/>
      <c r="C157" s="69"/>
      <c r="D157" s="69"/>
      <c r="E157" s="69"/>
      <c r="F157" s="69"/>
      <c r="G157" s="69"/>
      <c r="H157" s="69"/>
      <c r="Q157" s="69" t="s">
        <v>35</v>
      </c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</row>
    <row r="158" spans="1:31" ht="20.25" customHeight="1"/>
    <row r="159" spans="1:31" ht="20.25" customHeight="1">
      <c r="A159" s="70" t="str">
        <f>$A$24</f>
        <v>Мастер ДНГиК</v>
      </c>
      <c r="B159" s="70"/>
      <c r="C159" s="70"/>
      <c r="D159" s="70"/>
      <c r="E159" s="70"/>
      <c r="F159" s="7"/>
      <c r="G159" s="7"/>
      <c r="H159" s="7"/>
      <c r="I159" s="7"/>
      <c r="J159" s="71" t="str">
        <f>$J$24</f>
        <v>/                                 /</v>
      </c>
      <c r="K159" s="71"/>
      <c r="L159" s="71"/>
      <c r="M159" s="71"/>
      <c r="N159" s="71"/>
      <c r="O159" s="71"/>
      <c r="P159" s="5"/>
      <c r="Q159" s="70" t="str">
        <f>$Q$24</f>
        <v>Мастер</v>
      </c>
      <c r="R159" s="70"/>
      <c r="S159" s="70"/>
      <c r="T159" s="70"/>
      <c r="U159" s="70"/>
      <c r="V159" s="7"/>
      <c r="W159" s="7"/>
      <c r="X159" s="7"/>
      <c r="Y159" s="7"/>
      <c r="Z159" s="71" t="str">
        <f>$Z$24</f>
        <v>Митриев Д.И.</v>
      </c>
      <c r="AA159" s="71"/>
      <c r="AB159" s="71"/>
      <c r="AC159" s="71"/>
      <c r="AD159" s="71"/>
      <c r="AE159" s="71"/>
    </row>
    <row r="160" spans="1:31" ht="20.25" customHeight="1">
      <c r="A160" s="65" t="str">
        <f>$A$25</f>
        <v>оператор ДНГ</v>
      </c>
      <c r="B160" s="65"/>
      <c r="C160" s="65"/>
      <c r="D160" s="65"/>
      <c r="E160" s="65"/>
      <c r="F160" s="6"/>
      <c r="G160" s="6"/>
      <c r="H160" s="6"/>
      <c r="I160" s="6"/>
      <c r="J160" s="66">
        <f>$J$25</f>
        <v>0</v>
      </c>
      <c r="K160" s="66"/>
      <c r="L160" s="66"/>
      <c r="M160" s="66"/>
      <c r="N160" s="66"/>
      <c r="O160" s="66"/>
      <c r="P160" s="5"/>
      <c r="Q160" s="65" t="str">
        <f>$Q$25</f>
        <v>Сл. КИПиА</v>
      </c>
      <c r="R160" s="65"/>
      <c r="S160" s="65"/>
      <c r="T160" s="65"/>
      <c r="U160" s="65"/>
      <c r="V160" s="6"/>
      <c r="W160" s="6"/>
      <c r="X160" s="6"/>
      <c r="Y160" s="6"/>
      <c r="Z160" s="66">
        <f>$Z$25</f>
        <v>0</v>
      </c>
      <c r="AA160" s="66"/>
      <c r="AB160" s="66"/>
      <c r="AC160" s="66"/>
      <c r="AD160" s="66"/>
      <c r="AE160" s="66"/>
    </row>
    <row r="161" spans="1:31" ht="20.25" customHeight="1">
      <c r="A161" s="65"/>
      <c r="B161" s="65"/>
      <c r="C161" s="65"/>
      <c r="D161" s="65"/>
      <c r="E161" s="65"/>
      <c r="F161" s="6"/>
      <c r="G161" s="6"/>
      <c r="H161" s="6"/>
      <c r="I161" s="6"/>
      <c r="J161" s="66"/>
      <c r="K161" s="66"/>
      <c r="L161" s="66"/>
      <c r="M161" s="66"/>
      <c r="N161" s="66"/>
      <c r="O161" s="66"/>
      <c r="P161" s="5"/>
      <c r="Q161" s="65">
        <f>$Q$26</f>
        <v>0</v>
      </c>
      <c r="R161" s="65"/>
      <c r="S161" s="65"/>
      <c r="T161" s="65"/>
      <c r="U161" s="65"/>
      <c r="V161" s="6"/>
      <c r="W161" s="6"/>
      <c r="X161" s="6"/>
      <c r="Y161" s="6"/>
      <c r="Z161" s="66">
        <f>$Z$26</f>
        <v>0</v>
      </c>
      <c r="AA161" s="66"/>
      <c r="AB161" s="66"/>
      <c r="AC161" s="66"/>
      <c r="AD161" s="66"/>
      <c r="AE161" s="66"/>
    </row>
    <row r="162" spans="1:31" ht="20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20.25" customHeight="1">
      <c r="A164" s="84" t="s">
        <v>0</v>
      </c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2" t="s">
        <v>28</v>
      </c>
      <c r="Y164" s="82"/>
      <c r="Z164" s="82"/>
      <c r="AA164" s="82"/>
      <c r="AB164" s="82"/>
      <c r="AC164" s="82"/>
      <c r="AD164" s="82" t="str">
        <f>$AD$2</f>
        <v>2018 г.</v>
      </c>
      <c r="AE164" s="82"/>
    </row>
    <row r="165" spans="1:31" ht="20.25" customHeight="1">
      <c r="A165" s="83" t="s">
        <v>29</v>
      </c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4" t="str">
        <f>'График ТО кусты'!P11</f>
        <v>ТО-1</v>
      </c>
      <c r="Q165" s="84"/>
      <c r="R165" s="84"/>
    </row>
    <row r="166" spans="1:31" ht="20.25" customHeight="1">
      <c r="A166" s="84" t="s">
        <v>30</v>
      </c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</row>
    <row r="167" spans="1:31" ht="20.25" customHeight="1"/>
    <row r="168" spans="1:31" ht="20.25" customHeight="1">
      <c r="A168" s="72" t="s">
        <v>1</v>
      </c>
      <c r="B168" s="72"/>
      <c r="C168" s="72"/>
      <c r="D168" s="72"/>
      <c r="E168" s="72"/>
      <c r="F168" s="72"/>
      <c r="G168" s="72"/>
      <c r="H168" s="78" t="str">
        <f>$H$6</f>
        <v xml:space="preserve">«Филиал «Газпромнефть-Муравленко» Акционерного общества </v>
      </c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</row>
    <row r="169" spans="1:31" ht="20.25" customHeight="1">
      <c r="A169" s="46"/>
      <c r="B169" s="46"/>
      <c r="C169" s="46"/>
      <c r="D169" s="46"/>
      <c r="E169" s="46"/>
      <c r="F169" s="46"/>
      <c r="G169" s="46"/>
      <c r="H169" s="73" t="str">
        <f>$H$7</f>
        <v xml:space="preserve">«Газпромнефть-Ноябрьскнефтегаз». </v>
      </c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</row>
    <row r="170" spans="1:31" ht="20.25" customHeight="1">
      <c r="A170" s="72" t="s">
        <v>2</v>
      </c>
      <c r="B170" s="72"/>
      <c r="C170" s="72"/>
      <c r="D170" s="72"/>
      <c r="E170" s="72"/>
      <c r="F170" s="72"/>
      <c r="G170" s="72"/>
      <c r="H170" s="73" t="s">
        <v>8</v>
      </c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</row>
    <row r="171" spans="1:31" ht="20.25" customHeight="1">
      <c r="A171" s="72" t="s">
        <v>3</v>
      </c>
      <c r="B171" s="72"/>
      <c r="C171" s="72"/>
      <c r="D171" s="72"/>
      <c r="E171" s="72"/>
      <c r="F171" s="72"/>
      <c r="G171" s="72"/>
      <c r="H171" s="79" t="str">
        <f>$H$9</f>
        <v>июль</v>
      </c>
      <c r="I171" s="79"/>
      <c r="J171" s="79"/>
      <c r="K171" s="79"/>
      <c r="L171" s="79"/>
      <c r="M171" s="79"/>
      <c r="N171" s="79"/>
      <c r="O171" s="79"/>
      <c r="P171" s="80" t="str">
        <f>AD164</f>
        <v>2018 г.</v>
      </c>
      <c r="Q171" s="80"/>
      <c r="R171" s="80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20.25" customHeight="1">
      <c r="A172" s="72" t="s">
        <v>4</v>
      </c>
      <c r="B172" s="72"/>
      <c r="C172" s="72"/>
      <c r="D172" s="72"/>
      <c r="E172" s="72"/>
      <c r="F172" s="72"/>
      <c r="G172" s="72"/>
      <c r="H172" s="73" t="str">
        <f>H145</f>
        <v>ЦДНГ-5</v>
      </c>
      <c r="I172" s="73"/>
      <c r="J172" s="73"/>
      <c r="K172" s="73"/>
      <c r="L172" s="73"/>
      <c r="M172" s="73"/>
      <c r="N172" s="74" t="str">
        <f>'График ТО кусты'!B11</f>
        <v>Кустовая площадка № 09 (1, 2)</v>
      </c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</row>
    <row r="173" spans="1:31" ht="20.25" customHeight="1">
      <c r="A173" s="72" t="s">
        <v>5</v>
      </c>
      <c r="B173" s="72"/>
      <c r="C173" s="72"/>
      <c r="D173" s="72"/>
      <c r="E173" s="72"/>
      <c r="F173" s="72"/>
      <c r="G173" s="72"/>
      <c r="H173" s="73" t="str">
        <f>H11</f>
        <v>Суторминское</v>
      </c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</row>
    <row r="174" spans="1:31" ht="20.25" customHeight="1">
      <c r="A174" s="5" t="s">
        <v>6</v>
      </c>
      <c r="E174" s="75" t="s">
        <v>31</v>
      </c>
      <c r="F174" s="75"/>
      <c r="G174" s="75"/>
      <c r="H174" s="75"/>
      <c r="I174" s="75"/>
      <c r="J174" s="75"/>
      <c r="K174" s="75"/>
      <c r="L174" s="75"/>
      <c r="M174" s="75"/>
      <c r="N174" s="75"/>
      <c r="O174" s="76" t="str">
        <f>P165</f>
        <v>ТО-1</v>
      </c>
      <c r="P174" s="76"/>
      <c r="Q174" s="77" t="s">
        <v>32</v>
      </c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</row>
    <row r="175" spans="1:31" ht="20.25" customHeight="1">
      <c r="A175" s="67" t="s">
        <v>33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</row>
    <row r="176" spans="1:31" ht="20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spans="1:31" ht="20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spans="1:31" ht="20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spans="1:31" ht="20.25" customHeight="1">
      <c r="A179" s="5" t="s">
        <v>7</v>
      </c>
      <c r="B179" s="5"/>
      <c r="C179" s="5"/>
      <c r="D179" s="5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spans="1:31" ht="20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:31" ht="20.25" customHeight="1">
      <c r="A181" s="68" t="s">
        <v>34</v>
      </c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</row>
    <row r="182" spans="1:31" ht="20.25" customHeight="1"/>
    <row r="183" spans="1:31" ht="15" customHeight="1"/>
    <row r="184" spans="1:31" ht="20.25" customHeight="1">
      <c r="A184" s="69" t="str">
        <f>$A$22</f>
        <v>Представители ЦДНГ-5:</v>
      </c>
      <c r="B184" s="69"/>
      <c r="C184" s="69"/>
      <c r="D184" s="69"/>
      <c r="E184" s="69"/>
      <c r="F184" s="69"/>
      <c r="G184" s="69"/>
      <c r="H184" s="69"/>
      <c r="Q184" s="69" t="s">
        <v>35</v>
      </c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</row>
    <row r="185" spans="1:31" ht="20.25" customHeight="1"/>
    <row r="186" spans="1:31" ht="20.25" customHeight="1">
      <c r="A186" s="70" t="str">
        <f>$A$24</f>
        <v>Мастер ДНГиК</v>
      </c>
      <c r="B186" s="70"/>
      <c r="C186" s="70"/>
      <c r="D186" s="70"/>
      <c r="E186" s="70"/>
      <c r="F186" s="7"/>
      <c r="G186" s="7"/>
      <c r="H186" s="7"/>
      <c r="I186" s="7"/>
      <c r="J186" s="71" t="str">
        <f>$J$24</f>
        <v>/                                 /</v>
      </c>
      <c r="K186" s="71"/>
      <c r="L186" s="71"/>
      <c r="M186" s="71"/>
      <c r="N186" s="71"/>
      <c r="O186" s="71"/>
      <c r="P186" s="5"/>
      <c r="Q186" s="70" t="str">
        <f>$Q$24</f>
        <v>Мастер</v>
      </c>
      <c r="R186" s="70"/>
      <c r="S186" s="70"/>
      <c r="T186" s="70"/>
      <c r="U186" s="70"/>
      <c r="V186" s="7"/>
      <c r="W186" s="7"/>
      <c r="X186" s="7"/>
      <c r="Y186" s="7"/>
      <c r="Z186" s="71" t="str">
        <f>$Z$24</f>
        <v>Митриев Д.И.</v>
      </c>
      <c r="AA186" s="71"/>
      <c r="AB186" s="71"/>
      <c r="AC186" s="71"/>
      <c r="AD186" s="71"/>
      <c r="AE186" s="71"/>
    </row>
    <row r="187" spans="1:31" ht="20.25" customHeight="1">
      <c r="A187" s="65" t="str">
        <f>$A$25</f>
        <v>оператор ДНГ</v>
      </c>
      <c r="B187" s="65"/>
      <c r="C187" s="65"/>
      <c r="D187" s="65"/>
      <c r="E187" s="65"/>
      <c r="F187" s="6"/>
      <c r="G187" s="6"/>
      <c r="H187" s="6"/>
      <c r="I187" s="6"/>
      <c r="J187" s="66">
        <f>$J$25</f>
        <v>0</v>
      </c>
      <c r="K187" s="66"/>
      <c r="L187" s="66"/>
      <c r="M187" s="66"/>
      <c r="N187" s="66"/>
      <c r="O187" s="66"/>
      <c r="P187" s="5"/>
      <c r="Q187" s="65" t="str">
        <f>$Q$25</f>
        <v>Сл. КИПиА</v>
      </c>
      <c r="R187" s="65"/>
      <c r="S187" s="65"/>
      <c r="T187" s="65"/>
      <c r="U187" s="65"/>
      <c r="V187" s="6"/>
      <c r="W187" s="6"/>
      <c r="X187" s="6"/>
      <c r="Y187" s="6"/>
      <c r="Z187" s="66">
        <f>$Z$25</f>
        <v>0</v>
      </c>
      <c r="AA187" s="66"/>
      <c r="AB187" s="66"/>
      <c r="AC187" s="66"/>
      <c r="AD187" s="66"/>
      <c r="AE187" s="66"/>
    </row>
    <row r="188" spans="1:31" ht="20.25" customHeight="1">
      <c r="A188" s="65"/>
      <c r="B188" s="65"/>
      <c r="C188" s="65"/>
      <c r="D188" s="65"/>
      <c r="E188" s="65"/>
      <c r="F188" s="6"/>
      <c r="G188" s="6"/>
      <c r="H188" s="6"/>
      <c r="I188" s="6"/>
      <c r="J188" s="66"/>
      <c r="K188" s="66"/>
      <c r="L188" s="66"/>
      <c r="M188" s="66"/>
      <c r="N188" s="66"/>
      <c r="O188" s="66"/>
      <c r="P188" s="5"/>
      <c r="Q188" s="65">
        <f>$Q$26</f>
        <v>0</v>
      </c>
      <c r="R188" s="65"/>
      <c r="S188" s="65"/>
      <c r="T188" s="65"/>
      <c r="U188" s="65"/>
      <c r="V188" s="6"/>
      <c r="W188" s="6"/>
      <c r="X188" s="6"/>
      <c r="Y188" s="6"/>
      <c r="Z188" s="66">
        <f>$Z$26</f>
        <v>0</v>
      </c>
      <c r="AA188" s="66"/>
      <c r="AB188" s="66"/>
      <c r="AC188" s="66"/>
      <c r="AD188" s="66"/>
      <c r="AE188" s="66"/>
    </row>
    <row r="189" spans="1:31" ht="20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20.25" customHeight="1">
      <c r="A191" s="84" t="s">
        <v>0</v>
      </c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2" t="s">
        <v>28</v>
      </c>
      <c r="Y191" s="82"/>
      <c r="Z191" s="82"/>
      <c r="AA191" s="82"/>
      <c r="AB191" s="82"/>
      <c r="AC191" s="82"/>
      <c r="AD191" s="82" t="str">
        <f>$AD$2</f>
        <v>2018 г.</v>
      </c>
      <c r="AE191" s="82"/>
    </row>
    <row r="192" spans="1:31" ht="20.25" customHeight="1">
      <c r="A192" s="83" t="s">
        <v>29</v>
      </c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4" t="str">
        <f>'График ТО кусты'!P12</f>
        <v>ТО-3</v>
      </c>
      <c r="Q192" s="84"/>
      <c r="R192" s="84"/>
    </row>
    <row r="193" spans="1:31" ht="20.25" customHeight="1">
      <c r="A193" s="84" t="s">
        <v>30</v>
      </c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</row>
    <row r="194" spans="1:31" ht="20.25" customHeight="1"/>
    <row r="195" spans="1:31" ht="20.25" customHeight="1">
      <c r="A195" s="72" t="s">
        <v>1</v>
      </c>
      <c r="B195" s="72"/>
      <c r="C195" s="72"/>
      <c r="D195" s="72"/>
      <c r="E195" s="72"/>
      <c r="F195" s="72"/>
      <c r="G195" s="72"/>
      <c r="H195" s="78" t="str">
        <f>$H$6</f>
        <v xml:space="preserve">«Филиал «Газпромнефть-Муравленко» Акционерного общества </v>
      </c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</row>
    <row r="196" spans="1:31" ht="20.25" customHeight="1">
      <c r="A196" s="46"/>
      <c r="B196" s="46"/>
      <c r="C196" s="46"/>
      <c r="D196" s="46"/>
      <c r="E196" s="46"/>
      <c r="F196" s="46"/>
      <c r="G196" s="46"/>
      <c r="H196" s="73" t="str">
        <f>$H$7</f>
        <v xml:space="preserve">«Газпромнефть-Ноябрьскнефтегаз». </v>
      </c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</row>
    <row r="197" spans="1:31" ht="20.25" customHeight="1">
      <c r="A197" s="72" t="s">
        <v>2</v>
      </c>
      <c r="B197" s="72"/>
      <c r="C197" s="72"/>
      <c r="D197" s="72"/>
      <c r="E197" s="72"/>
      <c r="F197" s="72"/>
      <c r="G197" s="72"/>
      <c r="H197" s="73" t="s">
        <v>8</v>
      </c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</row>
    <row r="198" spans="1:31" ht="20.25" customHeight="1">
      <c r="A198" s="72" t="s">
        <v>3</v>
      </c>
      <c r="B198" s="72"/>
      <c r="C198" s="72"/>
      <c r="D198" s="72"/>
      <c r="E198" s="72"/>
      <c r="F198" s="72"/>
      <c r="G198" s="72"/>
      <c r="H198" s="79" t="str">
        <f>$H$9</f>
        <v>июль</v>
      </c>
      <c r="I198" s="79"/>
      <c r="J198" s="79"/>
      <c r="K198" s="79"/>
      <c r="L198" s="79"/>
      <c r="M198" s="79"/>
      <c r="N198" s="79"/>
      <c r="O198" s="79"/>
      <c r="P198" s="80" t="str">
        <f>AD191</f>
        <v>2018 г.</v>
      </c>
      <c r="Q198" s="80"/>
      <c r="R198" s="80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20.25" customHeight="1">
      <c r="A199" s="72" t="s">
        <v>4</v>
      </c>
      <c r="B199" s="72"/>
      <c r="C199" s="72"/>
      <c r="D199" s="72"/>
      <c r="E199" s="72"/>
      <c r="F199" s="72"/>
      <c r="G199" s="72"/>
      <c r="H199" s="73" t="str">
        <f>H172</f>
        <v>ЦДНГ-5</v>
      </c>
      <c r="I199" s="73"/>
      <c r="J199" s="73"/>
      <c r="K199" s="73"/>
      <c r="L199" s="73"/>
      <c r="M199" s="73"/>
      <c r="N199" s="74" t="str">
        <f>'График ТО кусты'!B12</f>
        <v>Кустовая площадка № 010 А (1)</v>
      </c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</row>
    <row r="200" spans="1:31" ht="20.25" customHeight="1">
      <c r="A200" s="72" t="s">
        <v>5</v>
      </c>
      <c r="B200" s="72"/>
      <c r="C200" s="72"/>
      <c r="D200" s="72"/>
      <c r="E200" s="72"/>
      <c r="F200" s="72"/>
      <c r="G200" s="72"/>
      <c r="H200" s="73" t="str">
        <f>H11</f>
        <v>Суторминское</v>
      </c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</row>
    <row r="201" spans="1:31" ht="20.25" customHeight="1">
      <c r="A201" s="5" t="s">
        <v>6</v>
      </c>
      <c r="E201" s="75" t="s">
        <v>31</v>
      </c>
      <c r="F201" s="75"/>
      <c r="G201" s="75"/>
      <c r="H201" s="75"/>
      <c r="I201" s="75"/>
      <c r="J201" s="75"/>
      <c r="K201" s="75"/>
      <c r="L201" s="75"/>
      <c r="M201" s="75"/>
      <c r="N201" s="75"/>
      <c r="O201" s="76" t="str">
        <f>P192</f>
        <v>ТО-3</v>
      </c>
      <c r="P201" s="76"/>
      <c r="Q201" s="77" t="s">
        <v>32</v>
      </c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</row>
    <row r="202" spans="1:31" ht="20.25" customHeight="1">
      <c r="A202" s="67" t="s">
        <v>33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</row>
    <row r="203" spans="1:31" ht="20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spans="1:31" ht="20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spans="1:31" ht="20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spans="1:31" ht="20.25" customHeight="1">
      <c r="A206" s="5" t="s">
        <v>7</v>
      </c>
      <c r="B206" s="5"/>
      <c r="C206" s="5"/>
      <c r="D206" s="5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spans="1:31" ht="20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:31" ht="20.25" customHeight="1">
      <c r="A208" s="68" t="s">
        <v>34</v>
      </c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</row>
    <row r="209" spans="1:31" ht="20.25" customHeight="1"/>
    <row r="210" spans="1:31" ht="15" customHeight="1"/>
    <row r="211" spans="1:31" ht="20.25" customHeight="1">
      <c r="A211" s="69" t="str">
        <f>$A$22</f>
        <v>Представители ЦДНГ-5:</v>
      </c>
      <c r="B211" s="69"/>
      <c r="C211" s="69"/>
      <c r="D211" s="69"/>
      <c r="E211" s="69"/>
      <c r="F211" s="69"/>
      <c r="G211" s="69"/>
      <c r="H211" s="69"/>
      <c r="Q211" s="69" t="s">
        <v>35</v>
      </c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</row>
    <row r="212" spans="1:31" ht="20.25" customHeight="1"/>
    <row r="213" spans="1:31" ht="20.25" customHeight="1">
      <c r="A213" s="70" t="str">
        <f>$A$24</f>
        <v>Мастер ДНГиК</v>
      </c>
      <c r="B213" s="70"/>
      <c r="C213" s="70"/>
      <c r="D213" s="70"/>
      <c r="E213" s="70"/>
      <c r="F213" s="7"/>
      <c r="G213" s="7"/>
      <c r="H213" s="7"/>
      <c r="I213" s="7"/>
      <c r="J213" s="71" t="str">
        <f>$J$24</f>
        <v>/                                 /</v>
      </c>
      <c r="K213" s="71"/>
      <c r="L213" s="71"/>
      <c r="M213" s="71"/>
      <c r="N213" s="71"/>
      <c r="O213" s="71"/>
      <c r="P213" s="5"/>
      <c r="Q213" s="70" t="str">
        <f>$Q$24</f>
        <v>Мастер</v>
      </c>
      <c r="R213" s="70"/>
      <c r="S213" s="70"/>
      <c r="T213" s="70"/>
      <c r="U213" s="70"/>
      <c r="V213" s="7"/>
      <c r="W213" s="7"/>
      <c r="X213" s="7"/>
      <c r="Y213" s="7"/>
      <c r="Z213" s="71" t="str">
        <f>$Z$24</f>
        <v>Митриев Д.И.</v>
      </c>
      <c r="AA213" s="71"/>
      <c r="AB213" s="71"/>
      <c r="AC213" s="71"/>
      <c r="AD213" s="71"/>
      <c r="AE213" s="71"/>
    </row>
    <row r="214" spans="1:31" ht="20.25" customHeight="1">
      <c r="A214" s="65" t="str">
        <f>$A$25</f>
        <v>оператор ДНГ</v>
      </c>
      <c r="B214" s="65"/>
      <c r="C214" s="65"/>
      <c r="D214" s="65"/>
      <c r="E214" s="65"/>
      <c r="F214" s="6"/>
      <c r="G214" s="6"/>
      <c r="H214" s="6"/>
      <c r="I214" s="6"/>
      <c r="J214" s="66">
        <f>$J$25</f>
        <v>0</v>
      </c>
      <c r="K214" s="66"/>
      <c r="L214" s="66"/>
      <c r="M214" s="66"/>
      <c r="N214" s="66"/>
      <c r="O214" s="66"/>
      <c r="P214" s="5"/>
      <c r="Q214" s="65" t="str">
        <f>$Q$25</f>
        <v>Сл. КИПиА</v>
      </c>
      <c r="R214" s="65"/>
      <c r="S214" s="65"/>
      <c r="T214" s="65"/>
      <c r="U214" s="65"/>
      <c r="V214" s="6"/>
      <c r="W214" s="6"/>
      <c r="X214" s="6"/>
      <c r="Y214" s="6"/>
      <c r="Z214" s="66">
        <f>$Z$25</f>
        <v>0</v>
      </c>
      <c r="AA214" s="66"/>
      <c r="AB214" s="66"/>
      <c r="AC214" s="66"/>
      <c r="AD214" s="66"/>
      <c r="AE214" s="66"/>
    </row>
    <row r="215" spans="1:31" ht="20.25" customHeight="1">
      <c r="A215" s="65"/>
      <c r="B215" s="65"/>
      <c r="C215" s="65"/>
      <c r="D215" s="65"/>
      <c r="E215" s="65"/>
      <c r="F215" s="6"/>
      <c r="G215" s="6"/>
      <c r="H215" s="6"/>
      <c r="I215" s="6"/>
      <c r="J215" s="66"/>
      <c r="K215" s="66"/>
      <c r="L215" s="66"/>
      <c r="M215" s="66"/>
      <c r="N215" s="66"/>
      <c r="O215" s="66"/>
      <c r="P215" s="5"/>
      <c r="Q215" s="65">
        <f>$Q$26</f>
        <v>0</v>
      </c>
      <c r="R215" s="65"/>
      <c r="S215" s="65"/>
      <c r="T215" s="65"/>
      <c r="U215" s="65"/>
      <c r="V215" s="6"/>
      <c r="W215" s="6"/>
      <c r="X215" s="6"/>
      <c r="Y215" s="6"/>
      <c r="Z215" s="66">
        <f>$Z$26</f>
        <v>0</v>
      </c>
      <c r="AA215" s="66"/>
      <c r="AB215" s="66"/>
      <c r="AC215" s="66"/>
      <c r="AD215" s="66"/>
      <c r="AE215" s="66"/>
    </row>
    <row r="216" spans="1:31" ht="20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ht="20.25" customHeight="1"/>
    <row r="218" spans="1:31" ht="20.25" customHeight="1">
      <c r="A218" s="84" t="s">
        <v>0</v>
      </c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2" t="s">
        <v>28</v>
      </c>
      <c r="Y218" s="82"/>
      <c r="Z218" s="82"/>
      <c r="AA218" s="82"/>
      <c r="AB218" s="82"/>
      <c r="AC218" s="82"/>
      <c r="AD218" s="82" t="str">
        <f>$AD$2</f>
        <v>2018 г.</v>
      </c>
      <c r="AE218" s="82"/>
    </row>
    <row r="219" spans="1:31" ht="20.25" customHeight="1">
      <c r="A219" s="83" t="s">
        <v>29</v>
      </c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4">
        <f>'График ТО кусты'!P13</f>
        <v>0</v>
      </c>
      <c r="Q219" s="84"/>
      <c r="R219" s="84"/>
    </row>
    <row r="220" spans="1:31" ht="20.25" customHeight="1">
      <c r="A220" s="84" t="s">
        <v>30</v>
      </c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</row>
    <row r="221" spans="1:31" ht="20.25" customHeight="1"/>
    <row r="222" spans="1:31" ht="20.25" customHeight="1">
      <c r="A222" s="72" t="s">
        <v>1</v>
      </c>
      <c r="B222" s="72"/>
      <c r="C222" s="72"/>
      <c r="D222" s="72"/>
      <c r="E222" s="72"/>
      <c r="F222" s="72"/>
      <c r="G222" s="72"/>
      <c r="H222" s="78" t="str">
        <f>$H$6</f>
        <v xml:space="preserve">«Филиал «Газпромнефть-Муравленко» Акционерного общества </v>
      </c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</row>
    <row r="223" spans="1:31" ht="20.25" customHeight="1">
      <c r="A223" s="46"/>
      <c r="B223" s="46"/>
      <c r="C223" s="46"/>
      <c r="D223" s="46"/>
      <c r="E223" s="46"/>
      <c r="F223" s="46"/>
      <c r="G223" s="46"/>
      <c r="H223" s="73" t="str">
        <f>$H$7</f>
        <v xml:space="preserve">«Газпромнефть-Ноябрьскнефтегаз». </v>
      </c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</row>
    <row r="224" spans="1:31" ht="20.25" customHeight="1">
      <c r="A224" s="72" t="s">
        <v>2</v>
      </c>
      <c r="B224" s="72"/>
      <c r="C224" s="72"/>
      <c r="D224" s="72"/>
      <c r="E224" s="72"/>
      <c r="F224" s="72"/>
      <c r="G224" s="72"/>
      <c r="H224" s="73" t="s">
        <v>8</v>
      </c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</row>
    <row r="225" spans="1:31" ht="20.25" customHeight="1">
      <c r="A225" s="72" t="s">
        <v>3</v>
      </c>
      <c r="B225" s="72"/>
      <c r="C225" s="72"/>
      <c r="D225" s="72"/>
      <c r="E225" s="72"/>
      <c r="F225" s="72"/>
      <c r="G225" s="72"/>
      <c r="H225" s="79" t="str">
        <f>$H$9</f>
        <v>июль</v>
      </c>
      <c r="I225" s="79"/>
      <c r="J225" s="79"/>
      <c r="K225" s="79"/>
      <c r="L225" s="79"/>
      <c r="M225" s="79"/>
      <c r="N225" s="79"/>
      <c r="O225" s="79"/>
      <c r="P225" s="80" t="str">
        <f>AD218</f>
        <v>2018 г.</v>
      </c>
      <c r="Q225" s="80"/>
      <c r="R225" s="80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20.25" customHeight="1">
      <c r="A226" s="72" t="s">
        <v>4</v>
      </c>
      <c r="B226" s="72"/>
      <c r="C226" s="72"/>
      <c r="D226" s="72"/>
      <c r="E226" s="72"/>
      <c r="F226" s="72"/>
      <c r="G226" s="72"/>
      <c r="H226" s="73" t="str">
        <f>H199</f>
        <v>ЦДНГ-5</v>
      </c>
      <c r="I226" s="73"/>
      <c r="J226" s="73"/>
      <c r="K226" s="73"/>
      <c r="L226" s="73"/>
      <c r="M226" s="73"/>
      <c r="N226" s="74" t="str">
        <f>'График ТО кусты'!B13</f>
        <v>Кустовая площадка № 010 Б</v>
      </c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</row>
    <row r="227" spans="1:31" ht="20.25" customHeight="1">
      <c r="A227" s="72" t="s">
        <v>5</v>
      </c>
      <c r="B227" s="72"/>
      <c r="C227" s="72"/>
      <c r="D227" s="72"/>
      <c r="E227" s="72"/>
      <c r="F227" s="72"/>
      <c r="G227" s="72"/>
      <c r="H227" s="73" t="str">
        <f>H11</f>
        <v>Суторминское</v>
      </c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</row>
    <row r="228" spans="1:31" ht="20.25" customHeight="1">
      <c r="A228" s="5" t="s">
        <v>6</v>
      </c>
      <c r="E228" s="75" t="s">
        <v>31</v>
      </c>
      <c r="F228" s="75"/>
      <c r="G228" s="75"/>
      <c r="H228" s="75"/>
      <c r="I228" s="75"/>
      <c r="J228" s="75"/>
      <c r="K228" s="75"/>
      <c r="L228" s="75"/>
      <c r="M228" s="75"/>
      <c r="N228" s="75"/>
      <c r="O228" s="76">
        <f>P219</f>
        <v>0</v>
      </c>
      <c r="P228" s="76"/>
      <c r="Q228" s="77" t="s">
        <v>32</v>
      </c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</row>
    <row r="229" spans="1:31" ht="20.25" customHeight="1">
      <c r="A229" s="67" t="s">
        <v>33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</row>
    <row r="230" spans="1:31" ht="20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1:31" ht="20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1:31" ht="20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spans="1:31" ht="20.25" customHeight="1">
      <c r="A233" s="5" t="s">
        <v>7</v>
      </c>
      <c r="B233" s="5"/>
      <c r="C233" s="5"/>
      <c r="D233" s="5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spans="1:31" ht="20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 spans="1:31" ht="20.25" customHeight="1">
      <c r="A235" s="68" t="s">
        <v>34</v>
      </c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</row>
    <row r="236" spans="1:31" ht="20.25" customHeight="1"/>
    <row r="237" spans="1:31" ht="15" customHeight="1"/>
    <row r="238" spans="1:31" ht="20.25" customHeight="1">
      <c r="A238" s="69" t="str">
        <f>$A$22</f>
        <v>Представители ЦДНГ-5:</v>
      </c>
      <c r="B238" s="69"/>
      <c r="C238" s="69"/>
      <c r="D238" s="69"/>
      <c r="E238" s="69"/>
      <c r="F238" s="69"/>
      <c r="G238" s="69"/>
      <c r="H238" s="69"/>
      <c r="Q238" s="69" t="s">
        <v>35</v>
      </c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</row>
    <row r="239" spans="1:31" ht="20.25" customHeight="1"/>
    <row r="240" spans="1:31" ht="20.25" customHeight="1">
      <c r="A240" s="70" t="str">
        <f>$A$24</f>
        <v>Мастер ДНГиК</v>
      </c>
      <c r="B240" s="70"/>
      <c r="C240" s="70"/>
      <c r="D240" s="70"/>
      <c r="E240" s="70"/>
      <c r="F240" s="7"/>
      <c r="G240" s="7"/>
      <c r="H240" s="7"/>
      <c r="I240" s="7"/>
      <c r="J240" s="71" t="str">
        <f>$J$24</f>
        <v>/                                 /</v>
      </c>
      <c r="K240" s="71"/>
      <c r="L240" s="71"/>
      <c r="M240" s="71"/>
      <c r="N240" s="71"/>
      <c r="O240" s="71"/>
      <c r="P240" s="5"/>
      <c r="Q240" s="70" t="str">
        <f>$Q$24</f>
        <v>Мастер</v>
      </c>
      <c r="R240" s="70"/>
      <c r="S240" s="70"/>
      <c r="T240" s="70"/>
      <c r="U240" s="70"/>
      <c r="V240" s="7"/>
      <c r="W240" s="7"/>
      <c r="X240" s="7"/>
      <c r="Y240" s="7"/>
      <c r="Z240" s="71" t="str">
        <f>$Z$24</f>
        <v>Митриев Д.И.</v>
      </c>
      <c r="AA240" s="71"/>
      <c r="AB240" s="71"/>
      <c r="AC240" s="71"/>
      <c r="AD240" s="71"/>
      <c r="AE240" s="71"/>
    </row>
    <row r="241" spans="1:31" ht="20.25" customHeight="1">
      <c r="A241" s="65" t="str">
        <f>$A$25</f>
        <v>оператор ДНГ</v>
      </c>
      <c r="B241" s="65"/>
      <c r="C241" s="65"/>
      <c r="D241" s="65"/>
      <c r="E241" s="65"/>
      <c r="F241" s="6"/>
      <c r="G241" s="6"/>
      <c r="H241" s="6"/>
      <c r="I241" s="6"/>
      <c r="J241" s="66">
        <f>$J$25</f>
        <v>0</v>
      </c>
      <c r="K241" s="66"/>
      <c r="L241" s="66"/>
      <c r="M241" s="66"/>
      <c r="N241" s="66"/>
      <c r="O241" s="66"/>
      <c r="P241" s="5"/>
      <c r="Q241" s="65" t="str">
        <f>$Q$25</f>
        <v>Сл. КИПиА</v>
      </c>
      <c r="R241" s="65"/>
      <c r="S241" s="65"/>
      <c r="T241" s="65"/>
      <c r="U241" s="65"/>
      <c r="V241" s="6"/>
      <c r="W241" s="6"/>
      <c r="X241" s="6"/>
      <c r="Y241" s="6"/>
      <c r="Z241" s="66">
        <f>$Z$25</f>
        <v>0</v>
      </c>
      <c r="AA241" s="66"/>
      <c r="AB241" s="66"/>
      <c r="AC241" s="66"/>
      <c r="AD241" s="66"/>
      <c r="AE241" s="66"/>
    </row>
    <row r="242" spans="1:31" ht="20.25" customHeight="1">
      <c r="A242" s="65"/>
      <c r="B242" s="65"/>
      <c r="C242" s="65"/>
      <c r="D242" s="65"/>
      <c r="E242" s="65"/>
      <c r="F242" s="6"/>
      <c r="G242" s="6"/>
      <c r="H242" s="6"/>
      <c r="I242" s="6"/>
      <c r="J242" s="66"/>
      <c r="K242" s="66"/>
      <c r="L242" s="66"/>
      <c r="M242" s="66"/>
      <c r="N242" s="66"/>
      <c r="O242" s="66"/>
      <c r="P242" s="5"/>
      <c r="Q242" s="65">
        <f>$Q$26</f>
        <v>0</v>
      </c>
      <c r="R242" s="65"/>
      <c r="S242" s="65"/>
      <c r="T242" s="65"/>
      <c r="U242" s="65"/>
      <c r="V242" s="6"/>
      <c r="W242" s="6"/>
      <c r="X242" s="6"/>
      <c r="Y242" s="6"/>
      <c r="Z242" s="66">
        <f>$Z$26</f>
        <v>0</v>
      </c>
      <c r="AA242" s="66"/>
      <c r="AB242" s="66"/>
      <c r="AC242" s="66"/>
      <c r="AD242" s="66"/>
      <c r="AE242" s="66"/>
    </row>
    <row r="243" spans="1:31" ht="20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20.25" customHeight="1">
      <c r="A245" s="84" t="s">
        <v>0</v>
      </c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2" t="s">
        <v>28</v>
      </c>
      <c r="Y245" s="82"/>
      <c r="Z245" s="82"/>
      <c r="AA245" s="82"/>
      <c r="AB245" s="82"/>
      <c r="AC245" s="82"/>
      <c r="AD245" s="82" t="str">
        <f>$AD$2</f>
        <v>2018 г.</v>
      </c>
      <c r="AE245" s="82"/>
    </row>
    <row r="246" spans="1:31" ht="20.25" customHeight="1">
      <c r="A246" s="83" t="s">
        <v>29</v>
      </c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4" t="str">
        <f>'График ТО кусты'!P14</f>
        <v>ТО-1</v>
      </c>
      <c r="Q246" s="84"/>
      <c r="R246" s="84"/>
    </row>
    <row r="247" spans="1:31" ht="20.25" customHeight="1">
      <c r="A247" s="84" t="s">
        <v>30</v>
      </c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</row>
    <row r="248" spans="1:31" ht="20.25" customHeight="1"/>
    <row r="249" spans="1:31" ht="20.25" customHeight="1">
      <c r="A249" s="72" t="s">
        <v>1</v>
      </c>
      <c r="B249" s="72"/>
      <c r="C249" s="72"/>
      <c r="D249" s="72"/>
      <c r="E249" s="72"/>
      <c r="F249" s="72"/>
      <c r="G249" s="72"/>
      <c r="H249" s="78" t="str">
        <f>$H$6</f>
        <v xml:space="preserve">«Филиал «Газпромнефть-Муравленко» Акционерного общества </v>
      </c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</row>
    <row r="250" spans="1:31" ht="20.25" customHeight="1">
      <c r="A250" s="46"/>
      <c r="B250" s="46"/>
      <c r="C250" s="46"/>
      <c r="D250" s="46"/>
      <c r="E250" s="46"/>
      <c r="F250" s="46"/>
      <c r="G250" s="46"/>
      <c r="H250" s="73" t="str">
        <f>$H$7</f>
        <v xml:space="preserve">«Газпромнефть-Ноябрьскнефтегаз». </v>
      </c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</row>
    <row r="251" spans="1:31" ht="20.25" customHeight="1">
      <c r="A251" s="72" t="s">
        <v>2</v>
      </c>
      <c r="B251" s="72"/>
      <c r="C251" s="72"/>
      <c r="D251" s="72"/>
      <c r="E251" s="72"/>
      <c r="F251" s="72"/>
      <c r="G251" s="72"/>
      <c r="H251" s="73" t="s">
        <v>8</v>
      </c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</row>
    <row r="252" spans="1:31" ht="20.25" customHeight="1">
      <c r="A252" s="72" t="s">
        <v>3</v>
      </c>
      <c r="B252" s="72"/>
      <c r="C252" s="72"/>
      <c r="D252" s="72"/>
      <c r="E252" s="72"/>
      <c r="F252" s="72"/>
      <c r="G252" s="72"/>
      <c r="H252" s="79" t="str">
        <f>$H$9</f>
        <v>июль</v>
      </c>
      <c r="I252" s="79"/>
      <c r="J252" s="79"/>
      <c r="K252" s="79"/>
      <c r="L252" s="79"/>
      <c r="M252" s="79"/>
      <c r="N252" s="79"/>
      <c r="O252" s="79"/>
      <c r="P252" s="80" t="str">
        <f>AD245</f>
        <v>2018 г.</v>
      </c>
      <c r="Q252" s="80"/>
      <c r="R252" s="80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ht="20.25" customHeight="1">
      <c r="A253" s="72" t="s">
        <v>4</v>
      </c>
      <c r="B253" s="72"/>
      <c r="C253" s="72"/>
      <c r="D253" s="72"/>
      <c r="E253" s="72"/>
      <c r="F253" s="72"/>
      <c r="G253" s="72"/>
      <c r="H253" s="73" t="str">
        <f>H226</f>
        <v>ЦДНГ-5</v>
      </c>
      <c r="I253" s="73"/>
      <c r="J253" s="73"/>
      <c r="K253" s="73"/>
      <c r="L253" s="73"/>
      <c r="M253" s="73"/>
      <c r="N253" s="74" t="str">
        <f>'График ТО кусты'!B14</f>
        <v>Кустовая площадка № 011 (1, 2)</v>
      </c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</row>
    <row r="254" spans="1:31" ht="20.25" customHeight="1">
      <c r="A254" s="72" t="s">
        <v>5</v>
      </c>
      <c r="B254" s="72"/>
      <c r="C254" s="72"/>
      <c r="D254" s="72"/>
      <c r="E254" s="72"/>
      <c r="F254" s="72"/>
      <c r="G254" s="72"/>
      <c r="H254" s="73" t="str">
        <f>H11</f>
        <v>Суторминское</v>
      </c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</row>
    <row r="255" spans="1:31" ht="20.25" customHeight="1">
      <c r="A255" s="5" t="s">
        <v>6</v>
      </c>
      <c r="E255" s="75" t="s">
        <v>31</v>
      </c>
      <c r="F255" s="75"/>
      <c r="G255" s="75"/>
      <c r="H255" s="75"/>
      <c r="I255" s="75"/>
      <c r="J255" s="75"/>
      <c r="K255" s="75"/>
      <c r="L255" s="75"/>
      <c r="M255" s="75"/>
      <c r="N255" s="75"/>
      <c r="O255" s="76" t="str">
        <f>P246</f>
        <v>ТО-1</v>
      </c>
      <c r="P255" s="76"/>
      <c r="Q255" s="77" t="s">
        <v>32</v>
      </c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</row>
    <row r="256" spans="1:31" ht="20.25" customHeight="1">
      <c r="A256" s="67" t="s">
        <v>33</v>
      </c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</row>
    <row r="257" spans="1:31" ht="20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1:31" ht="20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1:31" ht="20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1:31" ht="20.25" customHeight="1">
      <c r="A260" s="5" t="s">
        <v>7</v>
      </c>
      <c r="B260" s="5"/>
      <c r="C260" s="5"/>
      <c r="D260" s="5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1:31" ht="20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 ht="20.25" customHeight="1">
      <c r="A262" s="68" t="s">
        <v>34</v>
      </c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</row>
    <row r="263" spans="1:31" ht="20.25" customHeight="1"/>
    <row r="264" spans="1:31" ht="15" customHeight="1"/>
    <row r="265" spans="1:31" ht="20.25" customHeight="1">
      <c r="A265" s="69" t="str">
        <f>$A$22</f>
        <v>Представители ЦДНГ-5:</v>
      </c>
      <c r="B265" s="69"/>
      <c r="C265" s="69"/>
      <c r="D265" s="69"/>
      <c r="E265" s="69"/>
      <c r="F265" s="69"/>
      <c r="G265" s="69"/>
      <c r="H265" s="69"/>
      <c r="Q265" s="69" t="s">
        <v>35</v>
      </c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</row>
    <row r="266" spans="1:31" ht="20.25" customHeight="1"/>
    <row r="267" spans="1:31" ht="20.25" customHeight="1">
      <c r="A267" s="70" t="str">
        <f>$A$24</f>
        <v>Мастер ДНГиК</v>
      </c>
      <c r="B267" s="70"/>
      <c r="C267" s="70"/>
      <c r="D267" s="70"/>
      <c r="E267" s="70"/>
      <c r="F267" s="7"/>
      <c r="G267" s="7"/>
      <c r="H267" s="7"/>
      <c r="I267" s="7"/>
      <c r="J267" s="71" t="str">
        <f>$J$24</f>
        <v>/                                 /</v>
      </c>
      <c r="K267" s="71"/>
      <c r="L267" s="71"/>
      <c r="M267" s="71"/>
      <c r="N267" s="71"/>
      <c r="O267" s="71"/>
      <c r="P267" s="5"/>
      <c r="Q267" s="70" t="str">
        <f>$Q$24</f>
        <v>Мастер</v>
      </c>
      <c r="R267" s="70"/>
      <c r="S267" s="70"/>
      <c r="T267" s="70"/>
      <c r="U267" s="70"/>
      <c r="V267" s="7"/>
      <c r="W267" s="7"/>
      <c r="X267" s="7"/>
      <c r="Y267" s="7"/>
      <c r="Z267" s="71" t="str">
        <f>$Z$24</f>
        <v>Митриев Д.И.</v>
      </c>
      <c r="AA267" s="71"/>
      <c r="AB267" s="71"/>
      <c r="AC267" s="71"/>
      <c r="AD267" s="71"/>
      <c r="AE267" s="71"/>
    </row>
    <row r="268" spans="1:31" ht="20.25" customHeight="1">
      <c r="A268" s="65" t="str">
        <f>$A$25</f>
        <v>оператор ДНГ</v>
      </c>
      <c r="B268" s="65"/>
      <c r="C268" s="65"/>
      <c r="D268" s="65"/>
      <c r="E268" s="65"/>
      <c r="F268" s="6"/>
      <c r="G268" s="6"/>
      <c r="H268" s="6"/>
      <c r="I268" s="6"/>
      <c r="J268" s="66">
        <f>$J$25</f>
        <v>0</v>
      </c>
      <c r="K268" s="66"/>
      <c r="L268" s="66"/>
      <c r="M268" s="66"/>
      <c r="N268" s="66"/>
      <c r="O268" s="66"/>
      <c r="P268" s="5"/>
      <c r="Q268" s="65" t="str">
        <f>$Q$25</f>
        <v>Сл. КИПиА</v>
      </c>
      <c r="R268" s="65"/>
      <c r="S268" s="65"/>
      <c r="T268" s="65"/>
      <c r="U268" s="65"/>
      <c r="V268" s="6"/>
      <c r="W268" s="6"/>
      <c r="X268" s="6"/>
      <c r="Y268" s="6"/>
      <c r="Z268" s="66">
        <f>$Z$25</f>
        <v>0</v>
      </c>
      <c r="AA268" s="66"/>
      <c r="AB268" s="66"/>
      <c r="AC268" s="66"/>
      <c r="AD268" s="66"/>
      <c r="AE268" s="66"/>
    </row>
    <row r="269" spans="1:31" ht="20.25" customHeight="1">
      <c r="A269" s="65"/>
      <c r="B269" s="65"/>
      <c r="C269" s="65"/>
      <c r="D269" s="65"/>
      <c r="E269" s="65"/>
      <c r="F269" s="6"/>
      <c r="G269" s="6"/>
      <c r="H269" s="6"/>
      <c r="I269" s="6"/>
      <c r="J269" s="66"/>
      <c r="K269" s="66"/>
      <c r="L269" s="66"/>
      <c r="M269" s="66"/>
      <c r="N269" s="66"/>
      <c r="O269" s="66"/>
      <c r="P269" s="5"/>
      <c r="Q269" s="65">
        <f>$Q$26</f>
        <v>0</v>
      </c>
      <c r="R269" s="65"/>
      <c r="S269" s="65"/>
      <c r="T269" s="65"/>
      <c r="U269" s="65"/>
      <c r="V269" s="6"/>
      <c r="W269" s="6"/>
      <c r="X269" s="6"/>
      <c r="Y269" s="6"/>
      <c r="Z269" s="66">
        <f>$Z$26</f>
        <v>0</v>
      </c>
      <c r="AA269" s="66"/>
      <c r="AB269" s="66"/>
      <c r="AC269" s="66"/>
      <c r="AD269" s="66"/>
      <c r="AE269" s="66"/>
    </row>
    <row r="270" spans="1:31" ht="20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20.25" customHeight="1"/>
    <row r="272" spans="1:31" ht="20.25" customHeight="1">
      <c r="A272" s="84" t="s">
        <v>0</v>
      </c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2" t="s">
        <v>28</v>
      </c>
      <c r="Y272" s="82"/>
      <c r="Z272" s="82"/>
      <c r="AA272" s="82"/>
      <c r="AB272" s="82"/>
      <c r="AC272" s="82"/>
      <c r="AD272" s="82" t="str">
        <f>$AD$2</f>
        <v>2018 г.</v>
      </c>
      <c r="AE272" s="82"/>
    </row>
    <row r="273" spans="1:31" ht="20.25" customHeight="1">
      <c r="A273" s="83" t="s">
        <v>29</v>
      </c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4">
        <f>'График ТО кусты'!P15</f>
        <v>0</v>
      </c>
      <c r="Q273" s="84"/>
      <c r="R273" s="84"/>
    </row>
    <row r="274" spans="1:31" ht="20.25" customHeight="1">
      <c r="A274" s="84" t="s">
        <v>30</v>
      </c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</row>
    <row r="275" spans="1:31" ht="20.25" customHeight="1"/>
    <row r="276" spans="1:31" ht="20.25" customHeight="1">
      <c r="A276" s="72" t="s">
        <v>1</v>
      </c>
      <c r="B276" s="72"/>
      <c r="C276" s="72"/>
      <c r="D276" s="72"/>
      <c r="E276" s="72"/>
      <c r="F276" s="72"/>
      <c r="G276" s="72"/>
      <c r="H276" s="78" t="str">
        <f>$H$6</f>
        <v xml:space="preserve">«Филиал «Газпромнефть-Муравленко» Акционерного общества </v>
      </c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</row>
    <row r="277" spans="1:31" ht="20.25" customHeight="1">
      <c r="A277" s="46"/>
      <c r="B277" s="46"/>
      <c r="C277" s="46"/>
      <c r="D277" s="46"/>
      <c r="E277" s="46"/>
      <c r="F277" s="46"/>
      <c r="G277" s="46"/>
      <c r="H277" s="73" t="str">
        <f>$H$7</f>
        <v xml:space="preserve">«Газпромнефть-Ноябрьскнефтегаз». </v>
      </c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</row>
    <row r="278" spans="1:31" ht="20.25" customHeight="1">
      <c r="A278" s="72" t="s">
        <v>2</v>
      </c>
      <c r="B278" s="72"/>
      <c r="C278" s="72"/>
      <c r="D278" s="72"/>
      <c r="E278" s="72"/>
      <c r="F278" s="72"/>
      <c r="G278" s="72"/>
      <c r="H278" s="73" t="s">
        <v>8</v>
      </c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</row>
    <row r="279" spans="1:31" ht="20.25" customHeight="1">
      <c r="A279" s="72" t="s">
        <v>3</v>
      </c>
      <c r="B279" s="72"/>
      <c r="C279" s="72"/>
      <c r="D279" s="72"/>
      <c r="E279" s="72"/>
      <c r="F279" s="72"/>
      <c r="G279" s="72"/>
      <c r="H279" s="79" t="str">
        <f>$H$9</f>
        <v>июль</v>
      </c>
      <c r="I279" s="79"/>
      <c r="J279" s="79"/>
      <c r="K279" s="79"/>
      <c r="L279" s="79"/>
      <c r="M279" s="79"/>
      <c r="N279" s="79"/>
      <c r="O279" s="79"/>
      <c r="P279" s="80" t="str">
        <f>AD272</f>
        <v>2018 г.</v>
      </c>
      <c r="Q279" s="80"/>
      <c r="R279" s="80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ht="20.25" customHeight="1">
      <c r="A280" s="72" t="s">
        <v>4</v>
      </c>
      <c r="B280" s="72"/>
      <c r="C280" s="72"/>
      <c r="D280" s="72"/>
      <c r="E280" s="72"/>
      <c r="F280" s="72"/>
      <c r="G280" s="72"/>
      <c r="H280" s="73" t="str">
        <f>H253</f>
        <v>ЦДНГ-5</v>
      </c>
      <c r="I280" s="73"/>
      <c r="J280" s="73"/>
      <c r="K280" s="73"/>
      <c r="L280" s="73"/>
      <c r="M280" s="73"/>
      <c r="N280" s="74" t="str">
        <f>'График ТО кусты'!B15</f>
        <v>Кустовая площадка № 012 (1)</v>
      </c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</row>
    <row r="281" spans="1:31" ht="20.25" customHeight="1">
      <c r="A281" s="72" t="s">
        <v>5</v>
      </c>
      <c r="B281" s="72"/>
      <c r="C281" s="72"/>
      <c r="D281" s="72"/>
      <c r="E281" s="72"/>
      <c r="F281" s="72"/>
      <c r="G281" s="72"/>
      <c r="H281" s="73" t="str">
        <f>H11</f>
        <v>Суторминское</v>
      </c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</row>
    <row r="282" spans="1:31" ht="20.25" customHeight="1">
      <c r="A282" s="5" t="s">
        <v>6</v>
      </c>
      <c r="E282" s="75" t="s">
        <v>31</v>
      </c>
      <c r="F282" s="75"/>
      <c r="G282" s="75"/>
      <c r="H282" s="75"/>
      <c r="I282" s="75"/>
      <c r="J282" s="75"/>
      <c r="K282" s="75"/>
      <c r="L282" s="75"/>
      <c r="M282" s="75"/>
      <c r="N282" s="75"/>
      <c r="O282" s="76">
        <f>P273</f>
        <v>0</v>
      </c>
      <c r="P282" s="76"/>
      <c r="Q282" s="77" t="s">
        <v>32</v>
      </c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</row>
    <row r="283" spans="1:31" ht="20.25" customHeight="1">
      <c r="A283" s="67" t="s">
        <v>33</v>
      </c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</row>
    <row r="284" spans="1:31" ht="20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1:31" ht="20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1:31" ht="20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1:31" ht="20.25" customHeight="1">
      <c r="A287" s="5" t="s">
        <v>7</v>
      </c>
      <c r="B287" s="5"/>
      <c r="C287" s="5"/>
      <c r="D287" s="5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1:31" ht="20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 ht="20.25" customHeight="1">
      <c r="A289" s="68" t="s">
        <v>34</v>
      </c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</row>
    <row r="290" spans="1:31" ht="20.25" customHeight="1"/>
    <row r="291" spans="1:31" ht="15" customHeight="1"/>
    <row r="292" spans="1:31" ht="20.25" customHeight="1">
      <c r="A292" s="69" t="str">
        <f>$A$22</f>
        <v>Представители ЦДНГ-5:</v>
      </c>
      <c r="B292" s="69"/>
      <c r="C292" s="69"/>
      <c r="D292" s="69"/>
      <c r="E292" s="69"/>
      <c r="F292" s="69"/>
      <c r="G292" s="69"/>
      <c r="H292" s="69"/>
      <c r="Q292" s="69" t="s">
        <v>35</v>
      </c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</row>
    <row r="293" spans="1:31" ht="20.25" customHeight="1"/>
    <row r="294" spans="1:31" ht="20.25" customHeight="1">
      <c r="A294" s="70" t="str">
        <f>$A$24</f>
        <v>Мастер ДНГиК</v>
      </c>
      <c r="B294" s="70"/>
      <c r="C294" s="70"/>
      <c r="D294" s="70"/>
      <c r="E294" s="70"/>
      <c r="F294" s="7"/>
      <c r="G294" s="7"/>
      <c r="H294" s="7"/>
      <c r="I294" s="7"/>
      <c r="J294" s="71" t="str">
        <f>$J$24</f>
        <v>/                                 /</v>
      </c>
      <c r="K294" s="71"/>
      <c r="L294" s="71"/>
      <c r="M294" s="71"/>
      <c r="N294" s="71"/>
      <c r="O294" s="71"/>
      <c r="P294" s="5"/>
      <c r="Q294" s="70" t="str">
        <f>$Q$24</f>
        <v>Мастер</v>
      </c>
      <c r="R294" s="70"/>
      <c r="S294" s="70"/>
      <c r="T294" s="70"/>
      <c r="U294" s="70"/>
      <c r="V294" s="7"/>
      <c r="W294" s="7"/>
      <c r="X294" s="7"/>
      <c r="Y294" s="7"/>
      <c r="Z294" s="71" t="str">
        <f>$Z$24</f>
        <v>Митриев Д.И.</v>
      </c>
      <c r="AA294" s="71"/>
      <c r="AB294" s="71"/>
      <c r="AC294" s="71"/>
      <c r="AD294" s="71"/>
      <c r="AE294" s="71"/>
    </row>
    <row r="295" spans="1:31" ht="20.25" customHeight="1">
      <c r="A295" s="65" t="str">
        <f>$A$25</f>
        <v>оператор ДНГ</v>
      </c>
      <c r="B295" s="65"/>
      <c r="C295" s="65"/>
      <c r="D295" s="65"/>
      <c r="E295" s="65"/>
      <c r="F295" s="6"/>
      <c r="G295" s="6"/>
      <c r="H295" s="6"/>
      <c r="I295" s="6"/>
      <c r="J295" s="66">
        <f>$J$25</f>
        <v>0</v>
      </c>
      <c r="K295" s="66"/>
      <c r="L295" s="66"/>
      <c r="M295" s="66"/>
      <c r="N295" s="66"/>
      <c r="O295" s="66"/>
      <c r="P295" s="5"/>
      <c r="Q295" s="65" t="str">
        <f>$Q$25</f>
        <v>Сл. КИПиА</v>
      </c>
      <c r="R295" s="65"/>
      <c r="S295" s="65"/>
      <c r="T295" s="65"/>
      <c r="U295" s="65"/>
      <c r="V295" s="6"/>
      <c r="W295" s="6"/>
      <c r="X295" s="6"/>
      <c r="Y295" s="6"/>
      <c r="Z295" s="66">
        <f>$Z$25</f>
        <v>0</v>
      </c>
      <c r="AA295" s="66"/>
      <c r="AB295" s="66"/>
      <c r="AC295" s="66"/>
      <c r="AD295" s="66"/>
      <c r="AE295" s="66"/>
    </row>
    <row r="296" spans="1:31" ht="20.25" customHeight="1">
      <c r="A296" s="65"/>
      <c r="B296" s="65"/>
      <c r="C296" s="65"/>
      <c r="D296" s="65"/>
      <c r="E296" s="65"/>
      <c r="F296" s="6"/>
      <c r="G296" s="6"/>
      <c r="H296" s="6"/>
      <c r="I296" s="6"/>
      <c r="J296" s="66"/>
      <c r="K296" s="66"/>
      <c r="L296" s="66"/>
      <c r="M296" s="66"/>
      <c r="N296" s="66"/>
      <c r="O296" s="66"/>
      <c r="P296" s="5"/>
      <c r="Q296" s="65">
        <f>$Q$26</f>
        <v>0</v>
      </c>
      <c r="R296" s="65"/>
      <c r="S296" s="65"/>
      <c r="T296" s="65"/>
      <c r="U296" s="65"/>
      <c r="V296" s="6"/>
      <c r="W296" s="6"/>
      <c r="X296" s="6"/>
      <c r="Y296" s="6"/>
      <c r="Z296" s="66">
        <f>$Z$26</f>
        <v>0</v>
      </c>
      <c r="AA296" s="66"/>
      <c r="AB296" s="66"/>
      <c r="AC296" s="66"/>
      <c r="AD296" s="66"/>
      <c r="AE296" s="66"/>
    </row>
    <row r="297" spans="1:31" ht="20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20.25" customHeight="1">
      <c r="A299" s="84" t="s">
        <v>0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2" t="s">
        <v>28</v>
      </c>
      <c r="Y299" s="82"/>
      <c r="Z299" s="82"/>
      <c r="AA299" s="82"/>
      <c r="AB299" s="82"/>
      <c r="AC299" s="82"/>
      <c r="AD299" s="82" t="str">
        <f>$AD$2</f>
        <v>2018 г.</v>
      </c>
      <c r="AE299" s="82"/>
    </row>
    <row r="300" spans="1:31" ht="20.25" customHeight="1">
      <c r="A300" s="83" t="s">
        <v>29</v>
      </c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4" t="str">
        <f>'График ТО кусты'!P16</f>
        <v>ТО-1</v>
      </c>
      <c r="Q300" s="84"/>
      <c r="R300" s="84"/>
    </row>
    <row r="301" spans="1:31" ht="20.25" customHeight="1">
      <c r="A301" s="84" t="s">
        <v>30</v>
      </c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</row>
    <row r="302" spans="1:31" ht="20.25" customHeight="1"/>
    <row r="303" spans="1:31" ht="20.25" customHeight="1">
      <c r="A303" s="72" t="s">
        <v>1</v>
      </c>
      <c r="B303" s="72"/>
      <c r="C303" s="72"/>
      <c r="D303" s="72"/>
      <c r="E303" s="72"/>
      <c r="F303" s="72"/>
      <c r="G303" s="72"/>
      <c r="H303" s="78" t="str">
        <f>$H$6</f>
        <v xml:space="preserve">«Филиал «Газпромнефть-Муравленко» Акционерного общества </v>
      </c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</row>
    <row r="304" spans="1:31" ht="20.25" customHeight="1">
      <c r="A304" s="46"/>
      <c r="B304" s="46"/>
      <c r="C304" s="46"/>
      <c r="D304" s="46"/>
      <c r="E304" s="46"/>
      <c r="F304" s="46"/>
      <c r="G304" s="46"/>
      <c r="H304" s="73" t="str">
        <f>$H$7</f>
        <v xml:space="preserve">«Газпромнефть-Ноябрьскнефтегаз». </v>
      </c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</row>
    <row r="305" spans="1:31" ht="20.25" customHeight="1">
      <c r="A305" s="72" t="s">
        <v>2</v>
      </c>
      <c r="B305" s="72"/>
      <c r="C305" s="72"/>
      <c r="D305" s="72"/>
      <c r="E305" s="72"/>
      <c r="F305" s="72"/>
      <c r="G305" s="72"/>
      <c r="H305" s="73" t="s">
        <v>8</v>
      </c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</row>
    <row r="306" spans="1:31" ht="20.25" customHeight="1">
      <c r="A306" s="72" t="s">
        <v>3</v>
      </c>
      <c r="B306" s="72"/>
      <c r="C306" s="72"/>
      <c r="D306" s="72"/>
      <c r="E306" s="72"/>
      <c r="F306" s="72"/>
      <c r="G306" s="72"/>
      <c r="H306" s="79" t="str">
        <f>$H$9</f>
        <v>июль</v>
      </c>
      <c r="I306" s="79"/>
      <c r="J306" s="79"/>
      <c r="K306" s="79"/>
      <c r="L306" s="79"/>
      <c r="M306" s="79"/>
      <c r="N306" s="79"/>
      <c r="O306" s="79"/>
      <c r="P306" s="80" t="str">
        <f>AD299</f>
        <v>2018 г.</v>
      </c>
      <c r="Q306" s="80"/>
      <c r="R306" s="80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ht="20.25" customHeight="1">
      <c r="A307" s="72" t="s">
        <v>4</v>
      </c>
      <c r="B307" s="72"/>
      <c r="C307" s="72"/>
      <c r="D307" s="72"/>
      <c r="E307" s="72"/>
      <c r="F307" s="72"/>
      <c r="G307" s="72"/>
      <c r="H307" s="73" t="str">
        <f>H280</f>
        <v>ЦДНГ-5</v>
      </c>
      <c r="I307" s="73"/>
      <c r="J307" s="73"/>
      <c r="K307" s="73"/>
      <c r="L307" s="73"/>
      <c r="M307" s="73"/>
      <c r="N307" s="74" t="str">
        <f>'График ТО кусты'!B16</f>
        <v>Кустовая площадка № 013</v>
      </c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</row>
    <row r="308" spans="1:31" ht="20.25" customHeight="1">
      <c r="A308" s="72" t="s">
        <v>5</v>
      </c>
      <c r="B308" s="72"/>
      <c r="C308" s="72"/>
      <c r="D308" s="72"/>
      <c r="E308" s="72"/>
      <c r="F308" s="72"/>
      <c r="G308" s="72"/>
      <c r="H308" s="73" t="str">
        <f>H11</f>
        <v>Суторминское</v>
      </c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</row>
    <row r="309" spans="1:31" ht="20.25" customHeight="1">
      <c r="A309" s="5" t="s">
        <v>6</v>
      </c>
      <c r="E309" s="75" t="s">
        <v>31</v>
      </c>
      <c r="F309" s="75"/>
      <c r="G309" s="75"/>
      <c r="H309" s="75"/>
      <c r="I309" s="75"/>
      <c r="J309" s="75"/>
      <c r="K309" s="75"/>
      <c r="L309" s="75"/>
      <c r="M309" s="75"/>
      <c r="N309" s="75"/>
      <c r="O309" s="76" t="str">
        <f>P300</f>
        <v>ТО-1</v>
      </c>
      <c r="P309" s="76"/>
      <c r="Q309" s="77" t="s">
        <v>32</v>
      </c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</row>
    <row r="310" spans="1:31" ht="20.25" customHeight="1">
      <c r="A310" s="67" t="s">
        <v>33</v>
      </c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</row>
    <row r="311" spans="1:31" ht="20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1:31" ht="20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1:31" ht="20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1:31" ht="20.25" customHeight="1">
      <c r="A314" s="5" t="s">
        <v>7</v>
      </c>
      <c r="B314" s="5"/>
      <c r="C314" s="5"/>
      <c r="D314" s="5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1:31" ht="20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 ht="20.25" customHeight="1">
      <c r="A316" s="68" t="s">
        <v>34</v>
      </c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</row>
    <row r="317" spans="1:31" ht="20.25" customHeight="1"/>
    <row r="318" spans="1:31" ht="15" customHeight="1"/>
    <row r="319" spans="1:31" ht="20.25" customHeight="1">
      <c r="A319" s="69" t="str">
        <f>$A$22</f>
        <v>Представители ЦДНГ-5:</v>
      </c>
      <c r="B319" s="69"/>
      <c r="C319" s="69"/>
      <c r="D319" s="69"/>
      <c r="E319" s="69"/>
      <c r="F319" s="69"/>
      <c r="G319" s="69"/>
      <c r="H319" s="69"/>
      <c r="Q319" s="69" t="s">
        <v>35</v>
      </c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</row>
    <row r="320" spans="1:31" ht="20.25" customHeight="1"/>
    <row r="321" spans="1:31" ht="20.25" customHeight="1">
      <c r="A321" s="70" t="str">
        <f>$A$24</f>
        <v>Мастер ДНГиК</v>
      </c>
      <c r="B321" s="70"/>
      <c r="C321" s="70"/>
      <c r="D321" s="70"/>
      <c r="E321" s="70"/>
      <c r="F321" s="7"/>
      <c r="G321" s="7"/>
      <c r="H321" s="7"/>
      <c r="I321" s="7"/>
      <c r="J321" s="71" t="str">
        <f>$J$24</f>
        <v>/                                 /</v>
      </c>
      <c r="K321" s="71"/>
      <c r="L321" s="71"/>
      <c r="M321" s="71"/>
      <c r="N321" s="71"/>
      <c r="O321" s="71"/>
      <c r="P321" s="5"/>
      <c r="Q321" s="70" t="str">
        <f>$Q$24</f>
        <v>Мастер</v>
      </c>
      <c r="R321" s="70"/>
      <c r="S321" s="70"/>
      <c r="T321" s="70"/>
      <c r="U321" s="70"/>
      <c r="V321" s="7"/>
      <c r="W321" s="7"/>
      <c r="X321" s="7"/>
      <c r="Y321" s="7"/>
      <c r="Z321" s="71" t="str">
        <f>$Z$24</f>
        <v>Митриев Д.И.</v>
      </c>
      <c r="AA321" s="71"/>
      <c r="AB321" s="71"/>
      <c r="AC321" s="71"/>
      <c r="AD321" s="71"/>
      <c r="AE321" s="71"/>
    </row>
    <row r="322" spans="1:31" ht="20.25" customHeight="1">
      <c r="A322" s="65" t="str">
        <f>$A$25</f>
        <v>оператор ДНГ</v>
      </c>
      <c r="B322" s="65"/>
      <c r="C322" s="65"/>
      <c r="D322" s="65"/>
      <c r="E322" s="65"/>
      <c r="F322" s="6"/>
      <c r="G322" s="6"/>
      <c r="H322" s="6"/>
      <c r="I322" s="6"/>
      <c r="J322" s="66">
        <f>$J$25</f>
        <v>0</v>
      </c>
      <c r="K322" s="66"/>
      <c r="L322" s="66"/>
      <c r="M322" s="66"/>
      <c r="N322" s="66"/>
      <c r="O322" s="66"/>
      <c r="P322" s="5"/>
      <c r="Q322" s="65" t="str">
        <f>$Q$25</f>
        <v>Сл. КИПиА</v>
      </c>
      <c r="R322" s="65"/>
      <c r="S322" s="65"/>
      <c r="T322" s="65"/>
      <c r="U322" s="65"/>
      <c r="V322" s="6"/>
      <c r="W322" s="6"/>
      <c r="X322" s="6"/>
      <c r="Y322" s="6"/>
      <c r="Z322" s="66">
        <f>$Z$25</f>
        <v>0</v>
      </c>
      <c r="AA322" s="66"/>
      <c r="AB322" s="66"/>
      <c r="AC322" s="66"/>
      <c r="AD322" s="66"/>
      <c r="AE322" s="66"/>
    </row>
    <row r="323" spans="1:31" ht="20.25" customHeight="1">
      <c r="A323" s="65"/>
      <c r="B323" s="65"/>
      <c r="C323" s="65"/>
      <c r="D323" s="65"/>
      <c r="E323" s="65"/>
      <c r="F323" s="6"/>
      <c r="G323" s="6"/>
      <c r="H323" s="6"/>
      <c r="I323" s="6"/>
      <c r="J323" s="66"/>
      <c r="K323" s="66"/>
      <c r="L323" s="66"/>
      <c r="M323" s="66"/>
      <c r="N323" s="66"/>
      <c r="O323" s="66"/>
      <c r="P323" s="5"/>
      <c r="Q323" s="65">
        <f>$Q$26</f>
        <v>0</v>
      </c>
      <c r="R323" s="65"/>
      <c r="S323" s="65"/>
      <c r="T323" s="65"/>
      <c r="U323" s="65"/>
      <c r="V323" s="6"/>
      <c r="W323" s="6"/>
      <c r="X323" s="6"/>
      <c r="Y323" s="6"/>
      <c r="Z323" s="66">
        <f>$Z$26</f>
        <v>0</v>
      </c>
      <c r="AA323" s="66"/>
      <c r="AB323" s="66"/>
      <c r="AC323" s="66"/>
      <c r="AD323" s="66"/>
      <c r="AE323" s="66"/>
    </row>
    <row r="324" spans="1:31" ht="20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20.25" customHeight="1"/>
    <row r="326" spans="1:31" ht="20.25" customHeight="1">
      <c r="A326" s="84" t="s">
        <v>0</v>
      </c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2" t="s">
        <v>28</v>
      </c>
      <c r="Y326" s="82"/>
      <c r="Z326" s="82"/>
      <c r="AA326" s="82"/>
      <c r="AB326" s="82"/>
      <c r="AC326" s="82"/>
      <c r="AD326" s="82" t="str">
        <f>$AD$2</f>
        <v>2018 г.</v>
      </c>
      <c r="AE326" s="82"/>
    </row>
    <row r="327" spans="1:31" ht="20.25" customHeight="1">
      <c r="A327" s="83" t="s">
        <v>29</v>
      </c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4">
        <f>'График ТО кусты'!P17</f>
        <v>0</v>
      </c>
      <c r="Q327" s="84"/>
      <c r="R327" s="84"/>
    </row>
    <row r="328" spans="1:31" ht="20.25" customHeight="1">
      <c r="A328" s="84" t="s">
        <v>30</v>
      </c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</row>
    <row r="329" spans="1:31" ht="20.25" customHeight="1"/>
    <row r="330" spans="1:31" ht="20.25" customHeight="1">
      <c r="A330" s="72" t="s">
        <v>1</v>
      </c>
      <c r="B330" s="72"/>
      <c r="C330" s="72"/>
      <c r="D330" s="72"/>
      <c r="E330" s="72"/>
      <c r="F330" s="72"/>
      <c r="G330" s="72"/>
      <c r="H330" s="78" t="str">
        <f>$H$6</f>
        <v xml:space="preserve">«Филиал «Газпромнефть-Муравленко» Акционерного общества </v>
      </c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78"/>
      <c r="AE330" s="78"/>
    </row>
    <row r="331" spans="1:31" ht="20.25" customHeight="1">
      <c r="A331" s="46"/>
      <c r="B331" s="46"/>
      <c r="C331" s="46"/>
      <c r="D331" s="46"/>
      <c r="E331" s="46"/>
      <c r="F331" s="46"/>
      <c r="G331" s="46"/>
      <c r="H331" s="73" t="str">
        <f>$H$7</f>
        <v xml:space="preserve">«Газпромнефть-Ноябрьскнефтегаз». </v>
      </c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</row>
    <row r="332" spans="1:31" ht="20.25" customHeight="1">
      <c r="A332" s="72" t="s">
        <v>2</v>
      </c>
      <c r="B332" s="72"/>
      <c r="C332" s="72"/>
      <c r="D332" s="72"/>
      <c r="E332" s="72"/>
      <c r="F332" s="72"/>
      <c r="G332" s="72"/>
      <c r="H332" s="73" t="s">
        <v>8</v>
      </c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  <c r="AE332" s="73"/>
    </row>
    <row r="333" spans="1:31" ht="20.25" customHeight="1">
      <c r="A333" s="72" t="s">
        <v>3</v>
      </c>
      <c r="B333" s="72"/>
      <c r="C333" s="72"/>
      <c r="D333" s="72"/>
      <c r="E333" s="72"/>
      <c r="F333" s="72"/>
      <c r="G333" s="72"/>
      <c r="H333" s="79" t="str">
        <f>$H$9</f>
        <v>июль</v>
      </c>
      <c r="I333" s="79"/>
      <c r="J333" s="79"/>
      <c r="K333" s="79"/>
      <c r="L333" s="79"/>
      <c r="M333" s="79"/>
      <c r="N333" s="79"/>
      <c r="O333" s="79"/>
      <c r="P333" s="80" t="str">
        <f>AD326</f>
        <v>2018 г.</v>
      </c>
      <c r="Q333" s="80"/>
      <c r="R333" s="80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ht="20.25" customHeight="1">
      <c r="A334" s="72" t="s">
        <v>4</v>
      </c>
      <c r="B334" s="72"/>
      <c r="C334" s="72"/>
      <c r="D334" s="72"/>
      <c r="E334" s="72"/>
      <c r="F334" s="72"/>
      <c r="G334" s="72"/>
      <c r="H334" s="73" t="str">
        <f>H307</f>
        <v>ЦДНГ-5</v>
      </c>
      <c r="I334" s="73"/>
      <c r="J334" s="73"/>
      <c r="K334" s="73"/>
      <c r="L334" s="73"/>
      <c r="M334" s="73"/>
      <c r="N334" s="74" t="str">
        <f>'График ТО кусты'!B17</f>
        <v>Кустовая площадка № 014 (1, 2)</v>
      </c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</row>
    <row r="335" spans="1:31" ht="20.25" customHeight="1">
      <c r="A335" s="72" t="s">
        <v>5</v>
      </c>
      <c r="B335" s="72"/>
      <c r="C335" s="72"/>
      <c r="D335" s="72"/>
      <c r="E335" s="72"/>
      <c r="F335" s="72"/>
      <c r="G335" s="72"/>
      <c r="H335" s="73" t="str">
        <f>H11</f>
        <v>Суторминское</v>
      </c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  <c r="AE335" s="73"/>
    </row>
    <row r="336" spans="1:31" ht="20.25" customHeight="1">
      <c r="A336" s="5" t="s">
        <v>6</v>
      </c>
      <c r="E336" s="75" t="s">
        <v>31</v>
      </c>
      <c r="F336" s="75"/>
      <c r="G336" s="75"/>
      <c r="H336" s="75"/>
      <c r="I336" s="75"/>
      <c r="J336" s="75"/>
      <c r="K336" s="75"/>
      <c r="L336" s="75"/>
      <c r="M336" s="75"/>
      <c r="N336" s="75"/>
      <c r="O336" s="76">
        <f>P327</f>
        <v>0</v>
      </c>
      <c r="P336" s="76"/>
      <c r="Q336" s="77" t="s">
        <v>32</v>
      </c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</row>
    <row r="337" spans="1:31" ht="20.25" customHeight="1">
      <c r="A337" s="67" t="s">
        <v>33</v>
      </c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</row>
    <row r="338" spans="1:31" ht="20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spans="1:31" ht="20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spans="1:31" ht="20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spans="1:31" ht="20.25" customHeight="1">
      <c r="A341" s="5" t="s">
        <v>7</v>
      </c>
      <c r="B341" s="5"/>
      <c r="C341" s="5"/>
      <c r="D341" s="5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1:31" ht="20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:31" ht="20.25" customHeight="1">
      <c r="A343" s="68" t="s">
        <v>34</v>
      </c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</row>
    <row r="344" spans="1:31" ht="20.25" customHeight="1"/>
    <row r="345" spans="1:31" ht="15" customHeight="1"/>
    <row r="346" spans="1:31" ht="20.25" customHeight="1">
      <c r="A346" s="69" t="str">
        <f>$A$22</f>
        <v>Представители ЦДНГ-5:</v>
      </c>
      <c r="B346" s="69"/>
      <c r="C346" s="69"/>
      <c r="D346" s="69"/>
      <c r="E346" s="69"/>
      <c r="F346" s="69"/>
      <c r="G346" s="69"/>
      <c r="H346" s="69"/>
      <c r="Q346" s="69" t="s">
        <v>35</v>
      </c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</row>
    <row r="347" spans="1:31" ht="20.25" customHeight="1"/>
    <row r="348" spans="1:31" ht="20.25" customHeight="1">
      <c r="A348" s="70" t="str">
        <f>$A$24</f>
        <v>Мастер ДНГиК</v>
      </c>
      <c r="B348" s="70"/>
      <c r="C348" s="70"/>
      <c r="D348" s="70"/>
      <c r="E348" s="70"/>
      <c r="F348" s="7"/>
      <c r="G348" s="7"/>
      <c r="H348" s="7"/>
      <c r="I348" s="7"/>
      <c r="J348" s="71" t="str">
        <f>$J$24</f>
        <v>/                                 /</v>
      </c>
      <c r="K348" s="71"/>
      <c r="L348" s="71"/>
      <c r="M348" s="71"/>
      <c r="N348" s="71"/>
      <c r="O348" s="71"/>
      <c r="P348" s="5"/>
      <c r="Q348" s="70" t="str">
        <f>$Q$24</f>
        <v>Мастер</v>
      </c>
      <c r="R348" s="70"/>
      <c r="S348" s="70"/>
      <c r="T348" s="70"/>
      <c r="U348" s="70"/>
      <c r="V348" s="7"/>
      <c r="W348" s="7"/>
      <c r="X348" s="7"/>
      <c r="Y348" s="7"/>
      <c r="Z348" s="71" t="str">
        <f>$Z$24</f>
        <v>Митриев Д.И.</v>
      </c>
      <c r="AA348" s="71"/>
      <c r="AB348" s="71"/>
      <c r="AC348" s="71"/>
      <c r="AD348" s="71"/>
      <c r="AE348" s="71"/>
    </row>
    <row r="349" spans="1:31" ht="20.25" customHeight="1">
      <c r="A349" s="65" t="str">
        <f>$A$25</f>
        <v>оператор ДНГ</v>
      </c>
      <c r="B349" s="65"/>
      <c r="C349" s="65"/>
      <c r="D349" s="65"/>
      <c r="E349" s="65"/>
      <c r="F349" s="6"/>
      <c r="G349" s="6"/>
      <c r="H349" s="6"/>
      <c r="I349" s="6"/>
      <c r="J349" s="66">
        <f>$J$25</f>
        <v>0</v>
      </c>
      <c r="K349" s="66"/>
      <c r="L349" s="66"/>
      <c r="M349" s="66"/>
      <c r="N349" s="66"/>
      <c r="O349" s="66"/>
      <c r="P349" s="5"/>
      <c r="Q349" s="65" t="str">
        <f>$Q$25</f>
        <v>Сл. КИПиА</v>
      </c>
      <c r="R349" s="65"/>
      <c r="S349" s="65"/>
      <c r="T349" s="65"/>
      <c r="U349" s="65"/>
      <c r="V349" s="6"/>
      <c r="W349" s="6"/>
      <c r="X349" s="6"/>
      <c r="Y349" s="6"/>
      <c r="Z349" s="66">
        <f>$Z$25</f>
        <v>0</v>
      </c>
      <c r="AA349" s="66"/>
      <c r="AB349" s="66"/>
      <c r="AC349" s="66"/>
      <c r="AD349" s="66"/>
      <c r="AE349" s="66"/>
    </row>
    <row r="350" spans="1:31" ht="20.25" customHeight="1">
      <c r="A350" s="65"/>
      <c r="B350" s="65"/>
      <c r="C350" s="65"/>
      <c r="D350" s="65"/>
      <c r="E350" s="65"/>
      <c r="F350" s="6"/>
      <c r="G350" s="6"/>
      <c r="H350" s="6"/>
      <c r="I350" s="6"/>
      <c r="J350" s="66"/>
      <c r="K350" s="66"/>
      <c r="L350" s="66"/>
      <c r="M350" s="66"/>
      <c r="N350" s="66"/>
      <c r="O350" s="66"/>
      <c r="P350" s="5"/>
      <c r="Q350" s="65">
        <f>$Q$26</f>
        <v>0</v>
      </c>
      <c r="R350" s="65"/>
      <c r="S350" s="65"/>
      <c r="T350" s="65"/>
      <c r="U350" s="65"/>
      <c r="V350" s="6"/>
      <c r="W350" s="6"/>
      <c r="X350" s="6"/>
      <c r="Y350" s="6"/>
      <c r="Z350" s="66">
        <f>$Z$26</f>
        <v>0</v>
      </c>
      <c r="AA350" s="66"/>
      <c r="AB350" s="66"/>
      <c r="AC350" s="66"/>
      <c r="AD350" s="66"/>
      <c r="AE350" s="66"/>
    </row>
    <row r="351" spans="1:31" ht="20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20.25" customHeight="1">
      <c r="A353" s="84" t="s">
        <v>0</v>
      </c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2" t="s">
        <v>28</v>
      </c>
      <c r="Y353" s="82"/>
      <c r="Z353" s="82"/>
      <c r="AA353" s="82"/>
      <c r="AB353" s="82"/>
      <c r="AC353" s="82"/>
      <c r="AD353" s="82" t="str">
        <f>$AD$2</f>
        <v>2018 г.</v>
      </c>
      <c r="AE353" s="82"/>
    </row>
    <row r="354" spans="1:31" ht="20.25" customHeight="1">
      <c r="A354" s="83" t="s">
        <v>29</v>
      </c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4" t="str">
        <f>'График ТО кусты'!P18</f>
        <v>ТО-3</v>
      </c>
      <c r="Q354" s="84"/>
      <c r="R354" s="84"/>
    </row>
    <row r="355" spans="1:31" ht="20.25" customHeight="1">
      <c r="A355" s="84" t="s">
        <v>30</v>
      </c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</row>
    <row r="356" spans="1:31" ht="20.25" customHeight="1"/>
    <row r="357" spans="1:31" ht="20.25" customHeight="1">
      <c r="A357" s="72" t="s">
        <v>1</v>
      </c>
      <c r="B357" s="72"/>
      <c r="C357" s="72"/>
      <c r="D357" s="72"/>
      <c r="E357" s="72"/>
      <c r="F357" s="72"/>
      <c r="G357" s="72"/>
      <c r="H357" s="78" t="str">
        <f>$H$6</f>
        <v xml:space="preserve">«Филиал «Газпромнефть-Муравленко» Акционерного общества </v>
      </c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78"/>
      <c r="AE357" s="78"/>
    </row>
    <row r="358" spans="1:31" ht="20.25" customHeight="1">
      <c r="A358" s="46"/>
      <c r="B358" s="46"/>
      <c r="C358" s="46"/>
      <c r="D358" s="46"/>
      <c r="E358" s="46"/>
      <c r="F358" s="46"/>
      <c r="G358" s="46"/>
      <c r="H358" s="73" t="str">
        <f>$H$7</f>
        <v xml:space="preserve">«Газпромнефть-Ноябрьскнефтегаз». </v>
      </c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</row>
    <row r="359" spans="1:31" ht="20.25" customHeight="1">
      <c r="A359" s="72" t="s">
        <v>2</v>
      </c>
      <c r="B359" s="72"/>
      <c r="C359" s="72"/>
      <c r="D359" s="72"/>
      <c r="E359" s="72"/>
      <c r="F359" s="72"/>
      <c r="G359" s="72"/>
      <c r="H359" s="73" t="s">
        <v>8</v>
      </c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</row>
    <row r="360" spans="1:31" ht="20.25" customHeight="1">
      <c r="A360" s="72" t="s">
        <v>3</v>
      </c>
      <c r="B360" s="72"/>
      <c r="C360" s="72"/>
      <c r="D360" s="72"/>
      <c r="E360" s="72"/>
      <c r="F360" s="72"/>
      <c r="G360" s="72"/>
      <c r="H360" s="79" t="str">
        <f>$H$9</f>
        <v>июль</v>
      </c>
      <c r="I360" s="79"/>
      <c r="J360" s="79"/>
      <c r="K360" s="79"/>
      <c r="L360" s="79"/>
      <c r="M360" s="79"/>
      <c r="N360" s="79"/>
      <c r="O360" s="79"/>
      <c r="P360" s="80" t="str">
        <f>AD353</f>
        <v>2018 г.</v>
      </c>
      <c r="Q360" s="80"/>
      <c r="R360" s="80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ht="20.25" customHeight="1">
      <c r="A361" s="72" t="s">
        <v>4</v>
      </c>
      <c r="B361" s="72"/>
      <c r="C361" s="72"/>
      <c r="D361" s="72"/>
      <c r="E361" s="72"/>
      <c r="F361" s="72"/>
      <c r="G361" s="72"/>
      <c r="H361" s="73" t="str">
        <f>H334</f>
        <v>ЦДНГ-5</v>
      </c>
      <c r="I361" s="73"/>
      <c r="J361" s="73"/>
      <c r="K361" s="73"/>
      <c r="L361" s="73"/>
      <c r="M361" s="73"/>
      <c r="N361" s="74" t="str">
        <f>'График ТО кусты'!B18</f>
        <v>Кустовая площадка № 019</v>
      </c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</row>
    <row r="362" spans="1:31" ht="20.25" customHeight="1">
      <c r="A362" s="72" t="s">
        <v>5</v>
      </c>
      <c r="B362" s="72"/>
      <c r="C362" s="72"/>
      <c r="D362" s="72"/>
      <c r="E362" s="72"/>
      <c r="F362" s="72"/>
      <c r="G362" s="72"/>
      <c r="H362" s="73" t="str">
        <f>H11</f>
        <v>Суторминское</v>
      </c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</row>
    <row r="363" spans="1:31" ht="20.25" customHeight="1">
      <c r="A363" s="5" t="s">
        <v>6</v>
      </c>
      <c r="E363" s="75" t="s">
        <v>31</v>
      </c>
      <c r="F363" s="75"/>
      <c r="G363" s="75"/>
      <c r="H363" s="75"/>
      <c r="I363" s="75"/>
      <c r="J363" s="75"/>
      <c r="K363" s="75"/>
      <c r="L363" s="75"/>
      <c r="M363" s="75"/>
      <c r="N363" s="75"/>
      <c r="O363" s="76" t="str">
        <f>P354</f>
        <v>ТО-3</v>
      </c>
      <c r="P363" s="76"/>
      <c r="Q363" s="77" t="s">
        <v>32</v>
      </c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</row>
    <row r="364" spans="1:31" ht="20.25" customHeight="1">
      <c r="A364" s="67" t="s">
        <v>33</v>
      </c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</row>
    <row r="365" spans="1:31" ht="20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spans="1:31" ht="20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spans="1:31" ht="20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spans="1:31" ht="20.25" customHeight="1">
      <c r="A368" s="5" t="s">
        <v>7</v>
      </c>
      <c r="B368" s="5"/>
      <c r="C368" s="5"/>
      <c r="D368" s="5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spans="1:31" ht="20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:31" ht="20.25" customHeight="1">
      <c r="A370" s="68" t="s">
        <v>34</v>
      </c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</row>
    <row r="371" spans="1:31" ht="20.25" customHeight="1"/>
    <row r="372" spans="1:31" ht="15" customHeight="1"/>
    <row r="373" spans="1:31" ht="20.25" customHeight="1">
      <c r="A373" s="69" t="str">
        <f>$A$22</f>
        <v>Представители ЦДНГ-5:</v>
      </c>
      <c r="B373" s="69"/>
      <c r="C373" s="69"/>
      <c r="D373" s="69"/>
      <c r="E373" s="69"/>
      <c r="F373" s="69"/>
      <c r="G373" s="69"/>
      <c r="H373" s="69"/>
      <c r="Q373" s="69" t="s">
        <v>35</v>
      </c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</row>
    <row r="374" spans="1:31" ht="20.25" customHeight="1"/>
    <row r="375" spans="1:31" ht="20.25" customHeight="1">
      <c r="A375" s="70" t="str">
        <f>$A$24</f>
        <v>Мастер ДНГиК</v>
      </c>
      <c r="B375" s="70"/>
      <c r="C375" s="70"/>
      <c r="D375" s="70"/>
      <c r="E375" s="70"/>
      <c r="F375" s="7"/>
      <c r="G375" s="7"/>
      <c r="H375" s="7"/>
      <c r="I375" s="7"/>
      <c r="J375" s="71" t="str">
        <f>$J$24</f>
        <v>/                                 /</v>
      </c>
      <c r="K375" s="71"/>
      <c r="L375" s="71"/>
      <c r="M375" s="71"/>
      <c r="N375" s="71"/>
      <c r="O375" s="71"/>
      <c r="P375" s="5"/>
      <c r="Q375" s="70" t="str">
        <f>$Q$24</f>
        <v>Мастер</v>
      </c>
      <c r="R375" s="70"/>
      <c r="S375" s="70"/>
      <c r="T375" s="70"/>
      <c r="U375" s="70"/>
      <c r="V375" s="7"/>
      <c r="W375" s="7"/>
      <c r="X375" s="7"/>
      <c r="Y375" s="7"/>
      <c r="Z375" s="71" t="str">
        <f>$Z$24</f>
        <v>Митриев Д.И.</v>
      </c>
      <c r="AA375" s="71"/>
      <c r="AB375" s="71"/>
      <c r="AC375" s="71"/>
      <c r="AD375" s="71"/>
      <c r="AE375" s="71"/>
    </row>
    <row r="376" spans="1:31" ht="20.25" customHeight="1">
      <c r="A376" s="65" t="str">
        <f>$A$25</f>
        <v>оператор ДНГ</v>
      </c>
      <c r="B376" s="65"/>
      <c r="C376" s="65"/>
      <c r="D376" s="65"/>
      <c r="E376" s="65"/>
      <c r="F376" s="6"/>
      <c r="G376" s="6"/>
      <c r="H376" s="6"/>
      <c r="I376" s="6"/>
      <c r="J376" s="66">
        <f>$J$25</f>
        <v>0</v>
      </c>
      <c r="K376" s="66"/>
      <c r="L376" s="66"/>
      <c r="M376" s="66"/>
      <c r="N376" s="66"/>
      <c r="O376" s="66"/>
      <c r="P376" s="5"/>
      <c r="Q376" s="65" t="str">
        <f>$Q$25</f>
        <v>Сл. КИПиА</v>
      </c>
      <c r="R376" s="65"/>
      <c r="S376" s="65"/>
      <c r="T376" s="65"/>
      <c r="U376" s="65"/>
      <c r="V376" s="6"/>
      <c r="W376" s="6"/>
      <c r="X376" s="6"/>
      <c r="Y376" s="6"/>
      <c r="Z376" s="66">
        <f>$Z$25</f>
        <v>0</v>
      </c>
      <c r="AA376" s="66"/>
      <c r="AB376" s="66"/>
      <c r="AC376" s="66"/>
      <c r="AD376" s="66"/>
      <c r="AE376" s="66"/>
    </row>
    <row r="377" spans="1:31" ht="20.25" customHeight="1">
      <c r="A377" s="65"/>
      <c r="B377" s="65"/>
      <c r="C377" s="65"/>
      <c r="D377" s="65"/>
      <c r="E377" s="65"/>
      <c r="F377" s="6"/>
      <c r="G377" s="6"/>
      <c r="H377" s="6"/>
      <c r="I377" s="6"/>
      <c r="J377" s="66"/>
      <c r="K377" s="66"/>
      <c r="L377" s="66"/>
      <c r="M377" s="66"/>
      <c r="N377" s="66"/>
      <c r="O377" s="66"/>
      <c r="P377" s="5"/>
      <c r="Q377" s="65">
        <f>$Q$26</f>
        <v>0</v>
      </c>
      <c r="R377" s="65"/>
      <c r="S377" s="65"/>
      <c r="T377" s="65"/>
      <c r="U377" s="65"/>
      <c r="V377" s="6"/>
      <c r="W377" s="6"/>
      <c r="X377" s="6"/>
      <c r="Y377" s="6"/>
      <c r="Z377" s="66">
        <f>$Z$26</f>
        <v>0</v>
      </c>
      <c r="AA377" s="66"/>
      <c r="AB377" s="66"/>
      <c r="AC377" s="66"/>
      <c r="AD377" s="66"/>
      <c r="AE377" s="66"/>
    </row>
    <row r="378" spans="1:31" ht="20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20.25" customHeight="1"/>
    <row r="380" spans="1:31" ht="20.25" customHeight="1">
      <c r="A380" s="81" t="s">
        <v>0</v>
      </c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2" t="s">
        <v>28</v>
      </c>
      <c r="Y380" s="82"/>
      <c r="Z380" s="82"/>
      <c r="AA380" s="82"/>
      <c r="AB380" s="82"/>
      <c r="AC380" s="82"/>
      <c r="AD380" s="82" t="str">
        <f>$AD$2</f>
        <v>2018 г.</v>
      </c>
      <c r="AE380" s="82"/>
    </row>
    <row r="381" spans="1:31" ht="20.25" customHeight="1">
      <c r="A381" s="83" t="s">
        <v>29</v>
      </c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4">
        <f>'График ТО кусты'!P19</f>
        <v>0</v>
      </c>
      <c r="Q381" s="84"/>
      <c r="R381" s="84"/>
    </row>
    <row r="382" spans="1:31" ht="20.25" customHeight="1">
      <c r="A382" s="84" t="s">
        <v>30</v>
      </c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</row>
    <row r="383" spans="1:31" ht="20.25" customHeight="1"/>
    <row r="384" spans="1:31" ht="20.25" customHeight="1">
      <c r="A384" s="72" t="s">
        <v>1</v>
      </c>
      <c r="B384" s="72"/>
      <c r="C384" s="72"/>
      <c r="D384" s="72"/>
      <c r="E384" s="72"/>
      <c r="F384" s="72"/>
      <c r="G384" s="72"/>
      <c r="H384" s="78" t="str">
        <f>$H$6</f>
        <v xml:space="preserve">«Филиал «Газпромнефть-Муравленко» Акционерного общества </v>
      </c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  <c r="AE384" s="78"/>
    </row>
    <row r="385" spans="1:31" ht="20.25" customHeight="1">
      <c r="A385" s="46"/>
      <c r="B385" s="46"/>
      <c r="C385" s="46"/>
      <c r="D385" s="46"/>
      <c r="E385" s="46"/>
      <c r="F385" s="46"/>
      <c r="G385" s="46"/>
      <c r="H385" s="73" t="str">
        <f>$H$7</f>
        <v xml:space="preserve">«Газпромнефть-Ноябрьскнефтегаз». </v>
      </c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  <c r="AE385" s="73"/>
    </row>
    <row r="386" spans="1:31" ht="20.25" customHeight="1">
      <c r="A386" s="72" t="s">
        <v>2</v>
      </c>
      <c r="B386" s="72"/>
      <c r="C386" s="72"/>
      <c r="D386" s="72"/>
      <c r="E386" s="72"/>
      <c r="F386" s="72"/>
      <c r="G386" s="72"/>
      <c r="H386" s="73" t="s">
        <v>8</v>
      </c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  <c r="AE386" s="73"/>
    </row>
    <row r="387" spans="1:31" ht="20.25" customHeight="1">
      <c r="A387" s="72" t="s">
        <v>3</v>
      </c>
      <c r="B387" s="72"/>
      <c r="C387" s="72"/>
      <c r="D387" s="72"/>
      <c r="E387" s="72"/>
      <c r="F387" s="72"/>
      <c r="G387" s="72"/>
      <c r="H387" s="79" t="str">
        <f>$H$9</f>
        <v>июль</v>
      </c>
      <c r="I387" s="79"/>
      <c r="J387" s="79"/>
      <c r="K387" s="79"/>
      <c r="L387" s="79"/>
      <c r="M387" s="79"/>
      <c r="N387" s="79"/>
      <c r="O387" s="79"/>
      <c r="P387" s="80" t="str">
        <f>AD380</f>
        <v>2018 г.</v>
      </c>
      <c r="Q387" s="80"/>
      <c r="R387" s="80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ht="20.25" customHeight="1">
      <c r="A388" s="72" t="s">
        <v>4</v>
      </c>
      <c r="B388" s="72"/>
      <c r="C388" s="72"/>
      <c r="D388" s="72"/>
      <c r="E388" s="72"/>
      <c r="F388" s="72"/>
      <c r="G388" s="72"/>
      <c r="H388" s="73" t="str">
        <f>H361</f>
        <v>ЦДНГ-5</v>
      </c>
      <c r="I388" s="73"/>
      <c r="J388" s="73"/>
      <c r="K388" s="73"/>
      <c r="L388" s="73"/>
      <c r="M388" s="73"/>
      <c r="N388" s="74" t="str">
        <f>'График ТО кусты'!B19</f>
        <v>Кустовая площадка № 030</v>
      </c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</row>
    <row r="389" spans="1:31" ht="20.25" customHeight="1">
      <c r="A389" s="72" t="s">
        <v>5</v>
      </c>
      <c r="B389" s="72"/>
      <c r="C389" s="72"/>
      <c r="D389" s="72"/>
      <c r="E389" s="72"/>
      <c r="F389" s="72"/>
      <c r="G389" s="72"/>
      <c r="H389" s="73" t="str">
        <f>H11</f>
        <v>Суторминское</v>
      </c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  <c r="AE389" s="73"/>
    </row>
    <row r="390" spans="1:31" ht="20.25" customHeight="1">
      <c r="A390" s="5" t="s">
        <v>6</v>
      </c>
      <c r="E390" s="75" t="s">
        <v>31</v>
      </c>
      <c r="F390" s="75"/>
      <c r="G390" s="75"/>
      <c r="H390" s="75"/>
      <c r="I390" s="75"/>
      <c r="J390" s="75"/>
      <c r="K390" s="75"/>
      <c r="L390" s="75"/>
      <c r="M390" s="75"/>
      <c r="N390" s="75"/>
      <c r="O390" s="76">
        <f>P381</f>
        <v>0</v>
      </c>
      <c r="P390" s="76"/>
      <c r="Q390" s="77" t="s">
        <v>32</v>
      </c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</row>
    <row r="391" spans="1:31" ht="20.25" customHeight="1">
      <c r="A391" s="67" t="s">
        <v>33</v>
      </c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</row>
    <row r="392" spans="1:31" ht="20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spans="1:31" ht="20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spans="1:31" ht="20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spans="1:31" ht="20.25" customHeight="1">
      <c r="A395" s="5" t="s">
        <v>7</v>
      </c>
      <c r="B395" s="5"/>
      <c r="C395" s="5"/>
      <c r="D395" s="5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spans="1:31" ht="20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ht="20.25" customHeight="1">
      <c r="A397" s="68" t="s">
        <v>34</v>
      </c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</row>
    <row r="398" spans="1:31" ht="20.25" customHeight="1"/>
    <row r="399" spans="1:31" ht="15" customHeight="1"/>
    <row r="400" spans="1:31" ht="20.25" customHeight="1">
      <c r="A400" s="69" t="str">
        <f>$A$22</f>
        <v>Представители ЦДНГ-5:</v>
      </c>
      <c r="B400" s="69"/>
      <c r="C400" s="69"/>
      <c r="D400" s="69"/>
      <c r="E400" s="69"/>
      <c r="F400" s="69"/>
      <c r="G400" s="69"/>
      <c r="H400" s="69"/>
      <c r="Q400" s="69" t="s">
        <v>35</v>
      </c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</row>
    <row r="401" spans="1:31" ht="20.25" customHeight="1"/>
    <row r="402" spans="1:31" ht="20.25" customHeight="1">
      <c r="A402" s="70" t="str">
        <f>$A$24</f>
        <v>Мастер ДНГиК</v>
      </c>
      <c r="B402" s="70"/>
      <c r="C402" s="70"/>
      <c r="D402" s="70"/>
      <c r="E402" s="70"/>
      <c r="F402" s="7"/>
      <c r="G402" s="7"/>
      <c r="H402" s="7"/>
      <c r="I402" s="7"/>
      <c r="J402" s="71" t="str">
        <f>$J$24</f>
        <v>/                                 /</v>
      </c>
      <c r="K402" s="71"/>
      <c r="L402" s="71"/>
      <c r="M402" s="71"/>
      <c r="N402" s="71"/>
      <c r="O402" s="71"/>
      <c r="P402" s="5"/>
      <c r="Q402" s="70" t="str">
        <f>$Q$24</f>
        <v>Мастер</v>
      </c>
      <c r="R402" s="70"/>
      <c r="S402" s="70"/>
      <c r="T402" s="70"/>
      <c r="U402" s="70"/>
      <c r="V402" s="7"/>
      <c r="W402" s="7"/>
      <c r="X402" s="7"/>
      <c r="Y402" s="7"/>
      <c r="Z402" s="71" t="str">
        <f>$Z$24</f>
        <v>Митриев Д.И.</v>
      </c>
      <c r="AA402" s="71"/>
      <c r="AB402" s="71"/>
      <c r="AC402" s="71"/>
      <c r="AD402" s="71"/>
      <c r="AE402" s="71"/>
    </row>
    <row r="403" spans="1:31" ht="20.25" customHeight="1">
      <c r="A403" s="65" t="str">
        <f>$A$25</f>
        <v>оператор ДНГ</v>
      </c>
      <c r="B403" s="65"/>
      <c r="C403" s="65"/>
      <c r="D403" s="65"/>
      <c r="E403" s="65"/>
      <c r="F403" s="6"/>
      <c r="G403" s="6"/>
      <c r="H403" s="6"/>
      <c r="I403" s="6"/>
      <c r="J403" s="66">
        <f>$J$25</f>
        <v>0</v>
      </c>
      <c r="K403" s="66"/>
      <c r="L403" s="66"/>
      <c r="M403" s="66"/>
      <c r="N403" s="66"/>
      <c r="O403" s="66"/>
      <c r="P403" s="5"/>
      <c r="Q403" s="65" t="str">
        <f>$Q$25</f>
        <v>Сл. КИПиА</v>
      </c>
      <c r="R403" s="65"/>
      <c r="S403" s="65"/>
      <c r="T403" s="65"/>
      <c r="U403" s="65"/>
      <c r="V403" s="6"/>
      <c r="W403" s="6"/>
      <c r="X403" s="6"/>
      <c r="Y403" s="6"/>
      <c r="Z403" s="66">
        <f>$Z$25</f>
        <v>0</v>
      </c>
      <c r="AA403" s="66"/>
      <c r="AB403" s="66"/>
      <c r="AC403" s="66"/>
      <c r="AD403" s="66"/>
      <c r="AE403" s="66"/>
    </row>
    <row r="404" spans="1:31" ht="20.25" customHeight="1">
      <c r="A404" s="65"/>
      <c r="B404" s="65"/>
      <c r="C404" s="65"/>
      <c r="D404" s="65"/>
      <c r="E404" s="65"/>
      <c r="F404" s="6"/>
      <c r="G404" s="6"/>
      <c r="H404" s="6"/>
      <c r="I404" s="6"/>
      <c r="J404" s="66"/>
      <c r="K404" s="66"/>
      <c r="L404" s="66"/>
      <c r="M404" s="66"/>
      <c r="N404" s="66"/>
      <c r="O404" s="66"/>
      <c r="P404" s="5"/>
      <c r="Q404" s="65">
        <f>$Q$26</f>
        <v>0</v>
      </c>
      <c r="R404" s="65"/>
      <c r="S404" s="65"/>
      <c r="T404" s="65"/>
      <c r="U404" s="65"/>
      <c r="V404" s="6"/>
      <c r="W404" s="6"/>
      <c r="X404" s="6"/>
      <c r="Y404" s="6"/>
      <c r="Z404" s="66">
        <f>$Z$26</f>
        <v>0</v>
      </c>
      <c r="AA404" s="66"/>
      <c r="AB404" s="66"/>
      <c r="AC404" s="66"/>
      <c r="AD404" s="66"/>
      <c r="AE404" s="66"/>
    </row>
    <row r="405" spans="1:31" ht="20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20.25" customHeight="1">
      <c r="A407" s="84" t="s">
        <v>0</v>
      </c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2" t="s">
        <v>28</v>
      </c>
      <c r="Y407" s="82"/>
      <c r="Z407" s="82"/>
      <c r="AA407" s="82"/>
      <c r="AB407" s="82"/>
      <c r="AC407" s="82"/>
      <c r="AD407" s="82" t="str">
        <f>$AD$2</f>
        <v>2018 г.</v>
      </c>
      <c r="AE407" s="82"/>
    </row>
    <row r="408" spans="1:31" ht="20.25" customHeight="1">
      <c r="A408" s="83" t="s">
        <v>29</v>
      </c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4" t="str">
        <f>'График ТО кусты'!P20</f>
        <v>ТО-1</v>
      </c>
      <c r="Q408" s="84"/>
      <c r="R408" s="84"/>
    </row>
    <row r="409" spans="1:31" ht="20.25" customHeight="1">
      <c r="A409" s="84" t="s">
        <v>30</v>
      </c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</row>
    <row r="410" spans="1:31" ht="20.25" customHeight="1"/>
    <row r="411" spans="1:31" ht="20.25" customHeight="1">
      <c r="A411" s="72" t="s">
        <v>1</v>
      </c>
      <c r="B411" s="72"/>
      <c r="C411" s="72"/>
      <c r="D411" s="72"/>
      <c r="E411" s="72"/>
      <c r="F411" s="72"/>
      <c r="G411" s="72"/>
      <c r="H411" s="78" t="str">
        <f>$H$6</f>
        <v xml:space="preserve">«Филиал «Газпромнефть-Муравленко» Акционерного общества </v>
      </c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</row>
    <row r="412" spans="1:31" ht="20.25" customHeight="1">
      <c r="A412" s="46"/>
      <c r="B412" s="46"/>
      <c r="C412" s="46"/>
      <c r="D412" s="46"/>
      <c r="E412" s="46"/>
      <c r="F412" s="46"/>
      <c r="G412" s="46"/>
      <c r="H412" s="73" t="str">
        <f>$H$7</f>
        <v xml:space="preserve">«Газпромнефть-Ноябрьскнефтегаз». </v>
      </c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  <c r="AE412" s="73"/>
    </row>
    <row r="413" spans="1:31" ht="20.25" customHeight="1">
      <c r="A413" s="72" t="s">
        <v>2</v>
      </c>
      <c r="B413" s="72"/>
      <c r="C413" s="72"/>
      <c r="D413" s="72"/>
      <c r="E413" s="72"/>
      <c r="F413" s="72"/>
      <c r="G413" s="72"/>
      <c r="H413" s="73" t="s">
        <v>8</v>
      </c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  <c r="AE413" s="73"/>
    </row>
    <row r="414" spans="1:31" ht="20.25" customHeight="1">
      <c r="A414" s="72" t="s">
        <v>3</v>
      </c>
      <c r="B414" s="72"/>
      <c r="C414" s="72"/>
      <c r="D414" s="72"/>
      <c r="E414" s="72"/>
      <c r="F414" s="72"/>
      <c r="G414" s="72"/>
      <c r="H414" s="79" t="str">
        <f>$H$9</f>
        <v>июль</v>
      </c>
      <c r="I414" s="79"/>
      <c r="J414" s="79"/>
      <c r="K414" s="79"/>
      <c r="L414" s="79"/>
      <c r="M414" s="79"/>
      <c r="N414" s="79"/>
      <c r="O414" s="79"/>
      <c r="P414" s="80" t="str">
        <f>AD407</f>
        <v>2018 г.</v>
      </c>
      <c r="Q414" s="80"/>
      <c r="R414" s="80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ht="20.25" customHeight="1">
      <c r="A415" s="72" t="s">
        <v>4</v>
      </c>
      <c r="B415" s="72"/>
      <c r="C415" s="72"/>
      <c r="D415" s="72"/>
      <c r="E415" s="72"/>
      <c r="F415" s="72"/>
      <c r="G415" s="72"/>
      <c r="H415" s="73" t="str">
        <f>H388</f>
        <v>ЦДНГ-5</v>
      </c>
      <c r="I415" s="73"/>
      <c r="J415" s="73"/>
      <c r="K415" s="73"/>
      <c r="L415" s="73"/>
      <c r="M415" s="73"/>
      <c r="N415" s="74" t="str">
        <f>'График ТО кусты'!B20</f>
        <v>Кустовая площадка № 056</v>
      </c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</row>
    <row r="416" spans="1:31" ht="20.25" customHeight="1">
      <c r="A416" s="72" t="s">
        <v>5</v>
      </c>
      <c r="B416" s="72"/>
      <c r="C416" s="72"/>
      <c r="D416" s="72"/>
      <c r="E416" s="72"/>
      <c r="F416" s="72"/>
      <c r="G416" s="72"/>
      <c r="H416" s="73" t="str">
        <f>H11</f>
        <v>Суторминское</v>
      </c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  <c r="AE416" s="73"/>
    </row>
    <row r="417" spans="1:31" ht="20.25" customHeight="1">
      <c r="A417" s="5" t="s">
        <v>6</v>
      </c>
      <c r="E417" s="75" t="s">
        <v>31</v>
      </c>
      <c r="F417" s="75"/>
      <c r="G417" s="75"/>
      <c r="H417" s="75"/>
      <c r="I417" s="75"/>
      <c r="J417" s="75"/>
      <c r="K417" s="75"/>
      <c r="L417" s="75"/>
      <c r="M417" s="75"/>
      <c r="N417" s="75"/>
      <c r="O417" s="76" t="str">
        <f>P408</f>
        <v>ТО-1</v>
      </c>
      <c r="P417" s="76"/>
      <c r="Q417" s="77" t="s">
        <v>32</v>
      </c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</row>
    <row r="418" spans="1:31" ht="20.25" customHeight="1">
      <c r="A418" s="67" t="s">
        <v>33</v>
      </c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</row>
    <row r="419" spans="1:31" ht="20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spans="1:31" ht="20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spans="1:31" ht="20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spans="1:31" ht="20.25" customHeight="1">
      <c r="A422" s="5" t="s">
        <v>7</v>
      </c>
      <c r="B422" s="5"/>
      <c r="C422" s="5"/>
      <c r="D422" s="5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spans="1:31" ht="20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ht="20.25" customHeight="1">
      <c r="A424" s="68" t="s">
        <v>34</v>
      </c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</row>
    <row r="425" spans="1:31" ht="20.25" customHeight="1"/>
    <row r="426" spans="1:31" ht="15" customHeight="1"/>
    <row r="427" spans="1:31" ht="20.25" customHeight="1">
      <c r="A427" s="69" t="str">
        <f>$A$22</f>
        <v>Представители ЦДНГ-5:</v>
      </c>
      <c r="B427" s="69"/>
      <c r="C427" s="69"/>
      <c r="D427" s="69"/>
      <c r="E427" s="69"/>
      <c r="F427" s="69"/>
      <c r="G427" s="69"/>
      <c r="H427" s="69"/>
      <c r="Q427" s="69" t="s">
        <v>35</v>
      </c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</row>
    <row r="428" spans="1:31" ht="20.25" customHeight="1"/>
    <row r="429" spans="1:31" ht="20.25" customHeight="1">
      <c r="A429" s="70" t="str">
        <f>$A$24</f>
        <v>Мастер ДНГиК</v>
      </c>
      <c r="B429" s="70"/>
      <c r="C429" s="70"/>
      <c r="D429" s="70"/>
      <c r="E429" s="70"/>
      <c r="F429" s="7"/>
      <c r="G429" s="7"/>
      <c r="H429" s="7"/>
      <c r="I429" s="7"/>
      <c r="J429" s="71" t="str">
        <f>$J$24</f>
        <v>/                                 /</v>
      </c>
      <c r="K429" s="71"/>
      <c r="L429" s="71"/>
      <c r="M429" s="71"/>
      <c r="N429" s="71"/>
      <c r="O429" s="71"/>
      <c r="P429" s="5"/>
      <c r="Q429" s="70" t="str">
        <f>$Q$24</f>
        <v>Мастер</v>
      </c>
      <c r="R429" s="70"/>
      <c r="S429" s="70"/>
      <c r="T429" s="70"/>
      <c r="U429" s="70"/>
      <c r="V429" s="7"/>
      <c r="W429" s="7"/>
      <c r="X429" s="7"/>
      <c r="Y429" s="7"/>
      <c r="Z429" s="71" t="str">
        <f>$Z$24</f>
        <v>Митриев Д.И.</v>
      </c>
      <c r="AA429" s="71"/>
      <c r="AB429" s="71"/>
      <c r="AC429" s="71"/>
      <c r="AD429" s="71"/>
      <c r="AE429" s="71"/>
    </row>
    <row r="430" spans="1:31" ht="20.25" customHeight="1">
      <c r="A430" s="65" t="str">
        <f>$A$25</f>
        <v>оператор ДНГ</v>
      </c>
      <c r="B430" s="65"/>
      <c r="C430" s="65"/>
      <c r="D430" s="65"/>
      <c r="E430" s="65"/>
      <c r="F430" s="6"/>
      <c r="G430" s="6"/>
      <c r="H430" s="6"/>
      <c r="I430" s="6"/>
      <c r="J430" s="66">
        <f>$J$25</f>
        <v>0</v>
      </c>
      <c r="K430" s="66"/>
      <c r="L430" s="66"/>
      <c r="M430" s="66"/>
      <c r="N430" s="66"/>
      <c r="O430" s="66"/>
      <c r="P430" s="5"/>
      <c r="Q430" s="65" t="str">
        <f>$Q$25</f>
        <v>Сл. КИПиА</v>
      </c>
      <c r="R430" s="65"/>
      <c r="S430" s="65"/>
      <c r="T430" s="65"/>
      <c r="U430" s="65"/>
      <c r="V430" s="6"/>
      <c r="W430" s="6"/>
      <c r="X430" s="6"/>
      <c r="Y430" s="6"/>
      <c r="Z430" s="66">
        <f>$Z$25</f>
        <v>0</v>
      </c>
      <c r="AA430" s="66"/>
      <c r="AB430" s="66"/>
      <c r="AC430" s="66"/>
      <c r="AD430" s="66"/>
      <c r="AE430" s="66"/>
    </row>
    <row r="431" spans="1:31" ht="20.25" customHeight="1">
      <c r="A431" s="65"/>
      <c r="B431" s="65"/>
      <c r="C431" s="65"/>
      <c r="D431" s="65"/>
      <c r="E431" s="65"/>
      <c r="F431" s="6"/>
      <c r="G431" s="6"/>
      <c r="H431" s="6"/>
      <c r="I431" s="6"/>
      <c r="J431" s="66"/>
      <c r="K431" s="66"/>
      <c r="L431" s="66"/>
      <c r="M431" s="66"/>
      <c r="N431" s="66"/>
      <c r="O431" s="66"/>
      <c r="P431" s="5"/>
      <c r="Q431" s="65">
        <f>$Q$26</f>
        <v>0</v>
      </c>
      <c r="R431" s="65"/>
      <c r="S431" s="65"/>
      <c r="T431" s="65"/>
      <c r="U431" s="65"/>
      <c r="V431" s="6"/>
      <c r="W431" s="6"/>
      <c r="X431" s="6"/>
      <c r="Y431" s="6"/>
      <c r="Z431" s="66">
        <f>$Z$26</f>
        <v>0</v>
      </c>
      <c r="AA431" s="66"/>
      <c r="AB431" s="66"/>
      <c r="AC431" s="66"/>
      <c r="AD431" s="66"/>
      <c r="AE431" s="66"/>
    </row>
    <row r="432" spans="1:31" ht="20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20.25" customHeight="1"/>
    <row r="434" spans="1:31" ht="20.25" customHeight="1">
      <c r="A434" s="81" t="s">
        <v>0</v>
      </c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2" t="s">
        <v>28</v>
      </c>
      <c r="Y434" s="82"/>
      <c r="Z434" s="82"/>
      <c r="AA434" s="82"/>
      <c r="AB434" s="82"/>
      <c r="AC434" s="82"/>
      <c r="AD434" s="82" t="str">
        <f>$AD$2</f>
        <v>2018 г.</v>
      </c>
      <c r="AE434" s="82"/>
    </row>
    <row r="435" spans="1:31" ht="20.25" customHeight="1">
      <c r="A435" s="83" t="s">
        <v>29</v>
      </c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4">
        <f>'График ТО кусты'!P21</f>
        <v>0</v>
      </c>
      <c r="Q435" s="84"/>
      <c r="R435" s="84"/>
    </row>
    <row r="436" spans="1:31" ht="20.25" customHeight="1">
      <c r="A436" s="84" t="s">
        <v>30</v>
      </c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</row>
    <row r="437" spans="1:31" ht="20.25" customHeight="1"/>
    <row r="438" spans="1:31" ht="20.25" customHeight="1">
      <c r="A438" s="72" t="s">
        <v>1</v>
      </c>
      <c r="B438" s="72"/>
      <c r="C438" s="72"/>
      <c r="D438" s="72"/>
      <c r="E438" s="72"/>
      <c r="F438" s="72"/>
      <c r="G438" s="72"/>
      <c r="H438" s="78" t="str">
        <f>$H$6</f>
        <v xml:space="preserve">«Филиал «Газпромнефть-Муравленко» Акционерного общества </v>
      </c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</row>
    <row r="439" spans="1:31" ht="20.25" customHeight="1">
      <c r="A439" s="46"/>
      <c r="B439" s="46"/>
      <c r="C439" s="46"/>
      <c r="D439" s="46"/>
      <c r="E439" s="46"/>
      <c r="F439" s="46"/>
      <c r="G439" s="46"/>
      <c r="H439" s="73" t="str">
        <f>$H$7</f>
        <v xml:space="preserve">«Газпромнефть-Ноябрьскнефтегаз». </v>
      </c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</row>
    <row r="440" spans="1:31" ht="20.25" customHeight="1">
      <c r="A440" s="72" t="s">
        <v>2</v>
      </c>
      <c r="B440" s="72"/>
      <c r="C440" s="72"/>
      <c r="D440" s="72"/>
      <c r="E440" s="72"/>
      <c r="F440" s="72"/>
      <c r="G440" s="72"/>
      <c r="H440" s="73" t="s">
        <v>8</v>
      </c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</row>
    <row r="441" spans="1:31" ht="20.25" customHeight="1">
      <c r="A441" s="72" t="s">
        <v>3</v>
      </c>
      <c r="B441" s="72"/>
      <c r="C441" s="72"/>
      <c r="D441" s="72"/>
      <c r="E441" s="72"/>
      <c r="F441" s="72"/>
      <c r="G441" s="72"/>
      <c r="H441" s="79" t="str">
        <f>$H$9</f>
        <v>июль</v>
      </c>
      <c r="I441" s="79"/>
      <c r="J441" s="79"/>
      <c r="K441" s="79"/>
      <c r="L441" s="79"/>
      <c r="M441" s="79"/>
      <c r="N441" s="79"/>
      <c r="O441" s="79"/>
      <c r="P441" s="80" t="str">
        <f>AD434</f>
        <v>2018 г.</v>
      </c>
      <c r="Q441" s="80"/>
      <c r="R441" s="80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ht="20.25" customHeight="1">
      <c r="A442" s="72" t="s">
        <v>4</v>
      </c>
      <c r="B442" s="72"/>
      <c r="C442" s="72"/>
      <c r="D442" s="72"/>
      <c r="E442" s="72"/>
      <c r="F442" s="72"/>
      <c r="G442" s="72"/>
      <c r="H442" s="73" t="str">
        <f>H415</f>
        <v>ЦДНГ-5</v>
      </c>
      <c r="I442" s="73"/>
      <c r="J442" s="73"/>
      <c r="K442" s="73"/>
      <c r="L442" s="73"/>
      <c r="M442" s="73"/>
      <c r="N442" s="74" t="str">
        <f>'График ТО кусты'!B21</f>
        <v>Кустовая площадка № 1 А (1)</v>
      </c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</row>
    <row r="443" spans="1:31" ht="20.25" customHeight="1">
      <c r="A443" s="72" t="s">
        <v>5</v>
      </c>
      <c r="B443" s="72"/>
      <c r="C443" s="72"/>
      <c r="D443" s="72"/>
      <c r="E443" s="72"/>
      <c r="F443" s="72"/>
      <c r="G443" s="72"/>
      <c r="H443" s="73" t="str">
        <f>H65</f>
        <v>Суторминское</v>
      </c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  <c r="AE443" s="73"/>
    </row>
    <row r="444" spans="1:31" ht="20.25" customHeight="1">
      <c r="A444" s="5" t="s">
        <v>6</v>
      </c>
      <c r="E444" s="75" t="s">
        <v>31</v>
      </c>
      <c r="F444" s="75"/>
      <c r="G444" s="75"/>
      <c r="H444" s="75"/>
      <c r="I444" s="75"/>
      <c r="J444" s="75"/>
      <c r="K444" s="75"/>
      <c r="L444" s="75"/>
      <c r="M444" s="75"/>
      <c r="N444" s="75"/>
      <c r="O444" s="76">
        <f>P435</f>
        <v>0</v>
      </c>
      <c r="P444" s="76"/>
      <c r="Q444" s="77" t="s">
        <v>32</v>
      </c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</row>
    <row r="445" spans="1:31" ht="20.25" customHeight="1">
      <c r="A445" s="67" t="s">
        <v>33</v>
      </c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</row>
    <row r="446" spans="1:31" ht="20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spans="1:31" ht="20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spans="1:31" ht="20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spans="1:31" ht="20.25" customHeight="1">
      <c r="A449" s="5" t="s">
        <v>7</v>
      </c>
      <c r="B449" s="5"/>
      <c r="C449" s="5"/>
      <c r="D449" s="5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spans="1:31" ht="20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:31" ht="20.25" customHeight="1">
      <c r="A451" s="68" t="s">
        <v>34</v>
      </c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</row>
    <row r="452" spans="1:31" ht="20.25" customHeight="1"/>
    <row r="453" spans="1:31" ht="15" customHeight="1"/>
    <row r="454" spans="1:31" ht="20.25" customHeight="1">
      <c r="A454" s="69" t="str">
        <f>$A$22</f>
        <v>Представители ЦДНГ-5:</v>
      </c>
      <c r="B454" s="69"/>
      <c r="C454" s="69"/>
      <c r="D454" s="69"/>
      <c r="E454" s="69"/>
      <c r="F454" s="69"/>
      <c r="G454" s="69"/>
      <c r="H454" s="69"/>
      <c r="Q454" s="69" t="s">
        <v>35</v>
      </c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</row>
    <row r="455" spans="1:31" ht="20.25" customHeight="1"/>
    <row r="456" spans="1:31" ht="20.25" customHeight="1">
      <c r="A456" s="70" t="str">
        <f>$A$24</f>
        <v>Мастер ДНГиК</v>
      </c>
      <c r="B456" s="70"/>
      <c r="C456" s="70"/>
      <c r="D456" s="70"/>
      <c r="E456" s="70"/>
      <c r="F456" s="7"/>
      <c r="G456" s="7"/>
      <c r="H456" s="7"/>
      <c r="I456" s="7"/>
      <c r="J456" s="71" t="str">
        <f>$J$24</f>
        <v>/                                 /</v>
      </c>
      <c r="K456" s="71"/>
      <c r="L456" s="71"/>
      <c r="M456" s="71"/>
      <c r="N456" s="71"/>
      <c r="O456" s="71"/>
      <c r="P456" s="5"/>
      <c r="Q456" s="70" t="str">
        <f>$Q$24</f>
        <v>Мастер</v>
      </c>
      <c r="R456" s="70"/>
      <c r="S456" s="70"/>
      <c r="T456" s="70"/>
      <c r="U456" s="70"/>
      <c r="V456" s="7"/>
      <c r="W456" s="7"/>
      <c r="X456" s="7"/>
      <c r="Y456" s="7"/>
      <c r="Z456" s="71" t="str">
        <f>$Z$24</f>
        <v>Митриев Д.И.</v>
      </c>
      <c r="AA456" s="71"/>
      <c r="AB456" s="71"/>
      <c r="AC456" s="71"/>
      <c r="AD456" s="71"/>
      <c r="AE456" s="71"/>
    </row>
    <row r="457" spans="1:31" ht="20.25" customHeight="1">
      <c r="A457" s="65" t="str">
        <f>$A$25</f>
        <v>оператор ДНГ</v>
      </c>
      <c r="B457" s="65"/>
      <c r="C457" s="65"/>
      <c r="D457" s="65"/>
      <c r="E457" s="65"/>
      <c r="F457" s="6"/>
      <c r="G457" s="6"/>
      <c r="H457" s="6"/>
      <c r="I457" s="6"/>
      <c r="J457" s="66">
        <f>$J$25</f>
        <v>0</v>
      </c>
      <c r="K457" s="66"/>
      <c r="L457" s="66"/>
      <c r="M457" s="66"/>
      <c r="N457" s="66"/>
      <c r="O457" s="66"/>
      <c r="P457" s="5"/>
      <c r="Q457" s="65" t="str">
        <f>$Q$25</f>
        <v>Сл. КИПиА</v>
      </c>
      <c r="R457" s="65"/>
      <c r="S457" s="65"/>
      <c r="T457" s="65"/>
      <c r="U457" s="65"/>
      <c r="V457" s="6"/>
      <c r="W457" s="6"/>
      <c r="X457" s="6"/>
      <c r="Y457" s="6"/>
      <c r="Z457" s="66">
        <f>$Z$25</f>
        <v>0</v>
      </c>
      <c r="AA457" s="66"/>
      <c r="AB457" s="66"/>
      <c r="AC457" s="66"/>
      <c r="AD457" s="66"/>
      <c r="AE457" s="66"/>
    </row>
    <row r="458" spans="1:31" ht="20.25" customHeight="1">
      <c r="A458" s="65"/>
      <c r="B458" s="65"/>
      <c r="C458" s="65"/>
      <c r="D458" s="65"/>
      <c r="E458" s="65"/>
      <c r="F458" s="6"/>
      <c r="G458" s="6"/>
      <c r="H458" s="6"/>
      <c r="I458" s="6"/>
      <c r="J458" s="66"/>
      <c r="K458" s="66"/>
      <c r="L458" s="66"/>
      <c r="M458" s="66"/>
      <c r="N458" s="66"/>
      <c r="O458" s="66"/>
      <c r="P458" s="5"/>
      <c r="Q458" s="65">
        <f>$Q$26</f>
        <v>0</v>
      </c>
      <c r="R458" s="65"/>
      <c r="S458" s="65"/>
      <c r="T458" s="65"/>
      <c r="U458" s="65"/>
      <c r="V458" s="6"/>
      <c r="W458" s="6"/>
      <c r="X458" s="6"/>
      <c r="Y458" s="6"/>
      <c r="Z458" s="66">
        <f>$Z$26</f>
        <v>0</v>
      </c>
      <c r="AA458" s="66"/>
      <c r="AB458" s="66"/>
      <c r="AC458" s="66"/>
      <c r="AD458" s="66"/>
      <c r="AE458" s="66"/>
    </row>
    <row r="459" spans="1:31" ht="20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20.25" customHeight="1">
      <c r="A461" s="84" t="s">
        <v>0</v>
      </c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2" t="s">
        <v>28</v>
      </c>
      <c r="Y461" s="82"/>
      <c r="Z461" s="82"/>
      <c r="AA461" s="82"/>
      <c r="AB461" s="82"/>
      <c r="AC461" s="82"/>
      <c r="AD461" s="82" t="str">
        <f>$AD$2</f>
        <v>2018 г.</v>
      </c>
      <c r="AE461" s="82"/>
    </row>
    <row r="462" spans="1:31" ht="20.25" customHeight="1">
      <c r="A462" s="83" t="s">
        <v>29</v>
      </c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4">
        <f>'График ТО кусты'!P22</f>
        <v>0</v>
      </c>
      <c r="Q462" s="84"/>
      <c r="R462" s="84"/>
    </row>
    <row r="463" spans="1:31" ht="20.25" customHeight="1">
      <c r="A463" s="84" t="s">
        <v>30</v>
      </c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</row>
    <row r="464" spans="1:31" ht="20.25" customHeight="1"/>
    <row r="465" spans="1:31" ht="20.25" customHeight="1">
      <c r="A465" s="72" t="s">
        <v>1</v>
      </c>
      <c r="B465" s="72"/>
      <c r="C465" s="72"/>
      <c r="D465" s="72"/>
      <c r="E465" s="72"/>
      <c r="F465" s="72"/>
      <c r="G465" s="72"/>
      <c r="H465" s="78" t="str">
        <f>$H$6</f>
        <v xml:space="preserve">«Филиал «Газпромнефть-Муравленко» Акционерного общества </v>
      </c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</row>
    <row r="466" spans="1:31" ht="20.25" customHeight="1">
      <c r="A466" s="46"/>
      <c r="B466" s="46"/>
      <c r="C466" s="46"/>
      <c r="D466" s="46"/>
      <c r="E466" s="46"/>
      <c r="F466" s="46"/>
      <c r="G466" s="46"/>
      <c r="H466" s="73" t="str">
        <f>$H$7</f>
        <v xml:space="preserve">«Газпромнефть-Ноябрьскнефтегаз». </v>
      </c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</row>
    <row r="467" spans="1:31" ht="20.25" customHeight="1">
      <c r="A467" s="72" t="s">
        <v>2</v>
      </c>
      <c r="B467" s="72"/>
      <c r="C467" s="72"/>
      <c r="D467" s="72"/>
      <c r="E467" s="72"/>
      <c r="F467" s="72"/>
      <c r="G467" s="72"/>
      <c r="H467" s="73" t="s">
        <v>8</v>
      </c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/>
    </row>
    <row r="468" spans="1:31" ht="20.25" customHeight="1">
      <c r="A468" s="72" t="s">
        <v>3</v>
      </c>
      <c r="B468" s="72"/>
      <c r="C468" s="72"/>
      <c r="D468" s="72"/>
      <c r="E468" s="72"/>
      <c r="F468" s="72"/>
      <c r="G468" s="72"/>
      <c r="H468" s="79" t="str">
        <f>$H$9</f>
        <v>июль</v>
      </c>
      <c r="I468" s="79"/>
      <c r="J468" s="79"/>
      <c r="K468" s="79"/>
      <c r="L468" s="79"/>
      <c r="M468" s="79"/>
      <c r="N468" s="79"/>
      <c r="O468" s="79"/>
      <c r="P468" s="80" t="str">
        <f>AD461</f>
        <v>2018 г.</v>
      </c>
      <c r="Q468" s="80"/>
      <c r="R468" s="80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ht="20.25" customHeight="1">
      <c r="A469" s="72" t="s">
        <v>4</v>
      </c>
      <c r="B469" s="72"/>
      <c r="C469" s="72"/>
      <c r="D469" s="72"/>
      <c r="E469" s="72"/>
      <c r="F469" s="72"/>
      <c r="G469" s="72"/>
      <c r="H469" s="73" t="str">
        <f>H442</f>
        <v>ЦДНГ-5</v>
      </c>
      <c r="I469" s="73"/>
      <c r="J469" s="73"/>
      <c r="K469" s="73"/>
      <c r="L469" s="73"/>
      <c r="M469" s="73"/>
      <c r="N469" s="74" t="str">
        <f>'График ТО кусты'!B22</f>
        <v>Кустовая площадка № 1 Б (1)</v>
      </c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</row>
    <row r="470" spans="1:31" ht="20.25" customHeight="1">
      <c r="A470" s="72" t="s">
        <v>5</v>
      </c>
      <c r="B470" s="72"/>
      <c r="C470" s="72"/>
      <c r="D470" s="72"/>
      <c r="E470" s="72"/>
      <c r="F470" s="72"/>
      <c r="G470" s="72"/>
      <c r="H470" s="73" t="str">
        <f>H65</f>
        <v>Суторминское</v>
      </c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  <c r="AE470" s="73"/>
    </row>
    <row r="471" spans="1:31" ht="20.25" customHeight="1">
      <c r="A471" s="5" t="s">
        <v>6</v>
      </c>
      <c r="E471" s="75" t="s">
        <v>31</v>
      </c>
      <c r="F471" s="75"/>
      <c r="G471" s="75"/>
      <c r="H471" s="75"/>
      <c r="I471" s="75"/>
      <c r="J471" s="75"/>
      <c r="K471" s="75"/>
      <c r="L471" s="75"/>
      <c r="M471" s="75"/>
      <c r="N471" s="75"/>
      <c r="O471" s="76">
        <f>P462</f>
        <v>0</v>
      </c>
      <c r="P471" s="76"/>
      <c r="Q471" s="77" t="s">
        <v>32</v>
      </c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</row>
    <row r="472" spans="1:31" ht="20.25" customHeight="1">
      <c r="A472" s="67" t="s">
        <v>33</v>
      </c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</row>
    <row r="473" spans="1:31" ht="20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spans="1:31" ht="20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spans="1:31" ht="20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spans="1:31" ht="20.25" customHeight="1">
      <c r="A476" s="5" t="s">
        <v>7</v>
      </c>
      <c r="B476" s="5"/>
      <c r="C476" s="5"/>
      <c r="D476" s="5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spans="1:31" ht="20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 ht="20.25" customHeight="1">
      <c r="A478" s="68" t="s">
        <v>34</v>
      </c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</row>
    <row r="479" spans="1:31" ht="20.25" customHeight="1"/>
    <row r="480" spans="1:31" ht="15" customHeight="1"/>
    <row r="481" spans="1:31" ht="20.25" customHeight="1">
      <c r="A481" s="69" t="str">
        <f>$A$22</f>
        <v>Представители ЦДНГ-5:</v>
      </c>
      <c r="B481" s="69"/>
      <c r="C481" s="69"/>
      <c r="D481" s="69"/>
      <c r="E481" s="69"/>
      <c r="F481" s="69"/>
      <c r="G481" s="69"/>
      <c r="H481" s="69"/>
      <c r="Q481" s="69" t="s">
        <v>35</v>
      </c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</row>
    <row r="482" spans="1:31" ht="20.25" customHeight="1"/>
    <row r="483" spans="1:31" ht="20.25" customHeight="1">
      <c r="A483" s="70" t="str">
        <f>$A$24</f>
        <v>Мастер ДНГиК</v>
      </c>
      <c r="B483" s="70"/>
      <c r="C483" s="70"/>
      <c r="D483" s="70"/>
      <c r="E483" s="70"/>
      <c r="F483" s="7"/>
      <c r="G483" s="7"/>
      <c r="H483" s="7"/>
      <c r="I483" s="7"/>
      <c r="J483" s="71" t="str">
        <f>$J$24</f>
        <v>/                                 /</v>
      </c>
      <c r="K483" s="71"/>
      <c r="L483" s="71"/>
      <c r="M483" s="71"/>
      <c r="N483" s="71"/>
      <c r="O483" s="71"/>
      <c r="P483" s="5"/>
      <c r="Q483" s="70" t="str">
        <f>$Q$24</f>
        <v>Мастер</v>
      </c>
      <c r="R483" s="70"/>
      <c r="S483" s="70"/>
      <c r="T483" s="70"/>
      <c r="U483" s="70"/>
      <c r="V483" s="7"/>
      <c r="W483" s="7"/>
      <c r="X483" s="7"/>
      <c r="Y483" s="7"/>
      <c r="Z483" s="71" t="str">
        <f>$Z$24</f>
        <v>Митриев Д.И.</v>
      </c>
      <c r="AA483" s="71"/>
      <c r="AB483" s="71"/>
      <c r="AC483" s="71"/>
      <c r="AD483" s="71"/>
      <c r="AE483" s="71"/>
    </row>
    <row r="484" spans="1:31" ht="20.25" customHeight="1">
      <c r="A484" s="65" t="str">
        <f>$A$25</f>
        <v>оператор ДНГ</v>
      </c>
      <c r="B484" s="65"/>
      <c r="C484" s="65"/>
      <c r="D484" s="65"/>
      <c r="E484" s="65"/>
      <c r="F484" s="6"/>
      <c r="G484" s="6"/>
      <c r="H484" s="6"/>
      <c r="I484" s="6"/>
      <c r="J484" s="66">
        <f>$J$25</f>
        <v>0</v>
      </c>
      <c r="K484" s="66"/>
      <c r="L484" s="66"/>
      <c r="M484" s="66"/>
      <c r="N484" s="66"/>
      <c r="O484" s="66"/>
      <c r="P484" s="5"/>
      <c r="Q484" s="65" t="str">
        <f>$Q$25</f>
        <v>Сл. КИПиА</v>
      </c>
      <c r="R484" s="65"/>
      <c r="S484" s="65"/>
      <c r="T484" s="65"/>
      <c r="U484" s="65"/>
      <c r="V484" s="6"/>
      <c r="W484" s="6"/>
      <c r="X484" s="6"/>
      <c r="Y484" s="6"/>
      <c r="Z484" s="66">
        <f>$Z$25</f>
        <v>0</v>
      </c>
      <c r="AA484" s="66"/>
      <c r="AB484" s="66"/>
      <c r="AC484" s="66"/>
      <c r="AD484" s="66"/>
      <c r="AE484" s="66"/>
    </row>
    <row r="485" spans="1:31" ht="20.25" customHeight="1">
      <c r="A485" s="65"/>
      <c r="B485" s="65"/>
      <c r="C485" s="65"/>
      <c r="D485" s="65"/>
      <c r="E485" s="65"/>
      <c r="F485" s="6"/>
      <c r="G485" s="6"/>
      <c r="H485" s="6"/>
      <c r="I485" s="6"/>
      <c r="J485" s="66"/>
      <c r="K485" s="66"/>
      <c r="L485" s="66"/>
      <c r="M485" s="66"/>
      <c r="N485" s="66"/>
      <c r="O485" s="66"/>
      <c r="P485" s="5"/>
      <c r="Q485" s="65">
        <f>$Q$26</f>
        <v>0</v>
      </c>
      <c r="R485" s="65"/>
      <c r="S485" s="65"/>
      <c r="T485" s="65"/>
      <c r="U485" s="65"/>
      <c r="V485" s="6"/>
      <c r="W485" s="6"/>
      <c r="X485" s="6"/>
      <c r="Y485" s="6"/>
      <c r="Z485" s="66">
        <f>$Z$26</f>
        <v>0</v>
      </c>
      <c r="AA485" s="66"/>
      <c r="AB485" s="66"/>
      <c r="AC485" s="66"/>
      <c r="AD485" s="66"/>
      <c r="AE485" s="66"/>
    </row>
    <row r="486" spans="1:31" ht="20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20.25" customHeight="1"/>
    <row r="488" spans="1:31" ht="20.25" customHeight="1">
      <c r="A488" s="84" t="s">
        <v>0</v>
      </c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2" t="s">
        <v>28</v>
      </c>
      <c r="Y488" s="82"/>
      <c r="Z488" s="82"/>
      <c r="AA488" s="82"/>
      <c r="AB488" s="82"/>
      <c r="AC488" s="82"/>
      <c r="AD488" s="82" t="str">
        <f>$AD$2</f>
        <v>2018 г.</v>
      </c>
      <c r="AE488" s="82"/>
    </row>
    <row r="489" spans="1:31" ht="20.25" customHeight="1">
      <c r="A489" s="83" t="s">
        <v>29</v>
      </c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4">
        <f>'График ТО кусты'!P23</f>
        <v>0</v>
      </c>
      <c r="Q489" s="84"/>
      <c r="R489" s="84"/>
    </row>
    <row r="490" spans="1:31" ht="20.25" customHeight="1">
      <c r="A490" s="84" t="s">
        <v>30</v>
      </c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</row>
    <row r="491" spans="1:31" ht="20.25" customHeight="1"/>
    <row r="492" spans="1:31" ht="20.25" customHeight="1">
      <c r="A492" s="72" t="s">
        <v>1</v>
      </c>
      <c r="B492" s="72"/>
      <c r="C492" s="72"/>
      <c r="D492" s="72"/>
      <c r="E492" s="72"/>
      <c r="F492" s="72"/>
      <c r="G492" s="72"/>
      <c r="H492" s="78" t="str">
        <f>$H$6</f>
        <v xml:space="preserve">«Филиал «Газпромнефть-Муравленко» Акционерного общества </v>
      </c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</row>
    <row r="493" spans="1:31" ht="20.25" customHeight="1">
      <c r="A493" s="46"/>
      <c r="B493" s="46"/>
      <c r="C493" s="46"/>
      <c r="D493" s="46"/>
      <c r="E493" s="46"/>
      <c r="F493" s="46"/>
      <c r="G493" s="46"/>
      <c r="H493" s="73" t="str">
        <f>$H$7</f>
        <v xml:space="preserve">«Газпромнефть-Ноябрьскнефтегаз». </v>
      </c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  <c r="AE493" s="73"/>
    </row>
    <row r="494" spans="1:31" ht="20.25" customHeight="1">
      <c r="A494" s="72" t="s">
        <v>2</v>
      </c>
      <c r="B494" s="72"/>
      <c r="C494" s="72"/>
      <c r="D494" s="72"/>
      <c r="E494" s="72"/>
      <c r="F494" s="72"/>
      <c r="G494" s="72"/>
      <c r="H494" s="73" t="s">
        <v>8</v>
      </c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  <c r="AE494" s="73"/>
    </row>
    <row r="495" spans="1:31" ht="20.25" customHeight="1">
      <c r="A495" s="72" t="s">
        <v>3</v>
      </c>
      <c r="B495" s="72"/>
      <c r="C495" s="72"/>
      <c r="D495" s="72"/>
      <c r="E495" s="72"/>
      <c r="F495" s="72"/>
      <c r="G495" s="72"/>
      <c r="H495" s="79" t="str">
        <f>$H$9</f>
        <v>июль</v>
      </c>
      <c r="I495" s="79"/>
      <c r="J495" s="79"/>
      <c r="K495" s="79"/>
      <c r="L495" s="79"/>
      <c r="M495" s="79"/>
      <c r="N495" s="79"/>
      <c r="O495" s="79"/>
      <c r="P495" s="80" t="str">
        <f>AD488</f>
        <v>2018 г.</v>
      </c>
      <c r="Q495" s="80"/>
      <c r="R495" s="80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ht="20.25" customHeight="1">
      <c r="A496" s="72" t="s">
        <v>4</v>
      </c>
      <c r="B496" s="72"/>
      <c r="C496" s="72"/>
      <c r="D496" s="72"/>
      <c r="E496" s="72"/>
      <c r="F496" s="72"/>
      <c r="G496" s="72"/>
      <c r="H496" s="73" t="str">
        <f>H469</f>
        <v>ЦДНГ-5</v>
      </c>
      <c r="I496" s="73"/>
      <c r="J496" s="73"/>
      <c r="K496" s="73"/>
      <c r="L496" s="73"/>
      <c r="M496" s="73"/>
      <c r="N496" s="74" t="str">
        <f>'График ТО кусты'!B23</f>
        <v>Кустовая площадка № 1 В (1)</v>
      </c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</row>
    <row r="497" spans="1:31" ht="20.25" customHeight="1">
      <c r="A497" s="72" t="s">
        <v>5</v>
      </c>
      <c r="B497" s="72"/>
      <c r="C497" s="72"/>
      <c r="D497" s="72"/>
      <c r="E497" s="72"/>
      <c r="F497" s="72"/>
      <c r="G497" s="72"/>
      <c r="H497" s="73" t="str">
        <f>H119</f>
        <v>Суторминское</v>
      </c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  <c r="AE497" s="73"/>
    </row>
    <row r="498" spans="1:31" ht="20.25" customHeight="1">
      <c r="A498" s="5" t="s">
        <v>6</v>
      </c>
      <c r="E498" s="75" t="s">
        <v>31</v>
      </c>
      <c r="F498" s="75"/>
      <c r="G498" s="75"/>
      <c r="H498" s="75"/>
      <c r="I498" s="75"/>
      <c r="J498" s="75"/>
      <c r="K498" s="75"/>
      <c r="L498" s="75"/>
      <c r="M498" s="75"/>
      <c r="N498" s="75"/>
      <c r="O498" s="76">
        <f>P489</f>
        <v>0</v>
      </c>
      <c r="P498" s="76"/>
      <c r="Q498" s="77" t="s">
        <v>32</v>
      </c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</row>
    <row r="499" spans="1:31" ht="20.25" customHeight="1">
      <c r="A499" s="67" t="s">
        <v>33</v>
      </c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</row>
    <row r="500" spans="1:31" ht="20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spans="1:31" ht="20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spans="1:31" ht="20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spans="1:31" ht="20.25" customHeight="1">
      <c r="A503" s="5" t="s">
        <v>7</v>
      </c>
      <c r="B503" s="5"/>
      <c r="C503" s="5"/>
      <c r="D503" s="5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spans="1:31" ht="20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</row>
    <row r="505" spans="1:31" ht="20.25" customHeight="1">
      <c r="A505" s="68" t="s">
        <v>34</v>
      </c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</row>
    <row r="506" spans="1:31" ht="20.25" customHeight="1"/>
    <row r="507" spans="1:31" ht="15" customHeight="1"/>
    <row r="508" spans="1:31" ht="20.25" customHeight="1">
      <c r="A508" s="69" t="str">
        <f>$A$22</f>
        <v>Представители ЦДНГ-5:</v>
      </c>
      <c r="B508" s="69"/>
      <c r="C508" s="69"/>
      <c r="D508" s="69"/>
      <c r="E508" s="69"/>
      <c r="F508" s="69"/>
      <c r="G508" s="69"/>
      <c r="H508" s="69"/>
      <c r="Q508" s="69" t="s">
        <v>35</v>
      </c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</row>
    <row r="509" spans="1:31" ht="20.25" customHeight="1"/>
    <row r="510" spans="1:31" ht="20.25" customHeight="1">
      <c r="A510" s="70" t="str">
        <f>$A$24</f>
        <v>Мастер ДНГиК</v>
      </c>
      <c r="B510" s="70"/>
      <c r="C510" s="70"/>
      <c r="D510" s="70"/>
      <c r="E510" s="70"/>
      <c r="F510" s="7"/>
      <c r="G510" s="7"/>
      <c r="H510" s="7"/>
      <c r="I510" s="7"/>
      <c r="J510" s="71" t="str">
        <f>$J$24</f>
        <v>/                                 /</v>
      </c>
      <c r="K510" s="71"/>
      <c r="L510" s="71"/>
      <c r="M510" s="71"/>
      <c r="N510" s="71"/>
      <c r="O510" s="71"/>
      <c r="P510" s="5"/>
      <c r="Q510" s="70" t="str">
        <f>$Q$24</f>
        <v>Мастер</v>
      </c>
      <c r="R510" s="70"/>
      <c r="S510" s="70"/>
      <c r="T510" s="70"/>
      <c r="U510" s="70"/>
      <c r="V510" s="7"/>
      <c r="W510" s="7"/>
      <c r="X510" s="7"/>
      <c r="Y510" s="7"/>
      <c r="Z510" s="71" t="str">
        <f>$Z$24</f>
        <v>Митриев Д.И.</v>
      </c>
      <c r="AA510" s="71"/>
      <c r="AB510" s="71"/>
      <c r="AC510" s="71"/>
      <c r="AD510" s="71"/>
      <c r="AE510" s="71"/>
    </row>
    <row r="511" spans="1:31" ht="20.25" customHeight="1">
      <c r="A511" s="65" t="str">
        <f>$A$25</f>
        <v>оператор ДНГ</v>
      </c>
      <c r="B511" s="65"/>
      <c r="C511" s="65"/>
      <c r="D511" s="65"/>
      <c r="E511" s="65"/>
      <c r="F511" s="6"/>
      <c r="G511" s="6"/>
      <c r="H511" s="6"/>
      <c r="I511" s="6"/>
      <c r="J511" s="66">
        <f>$J$25</f>
        <v>0</v>
      </c>
      <c r="K511" s="66"/>
      <c r="L511" s="66"/>
      <c r="M511" s="66"/>
      <c r="N511" s="66"/>
      <c r="O511" s="66"/>
      <c r="P511" s="5"/>
      <c r="Q511" s="65" t="str">
        <f>$Q$25</f>
        <v>Сл. КИПиА</v>
      </c>
      <c r="R511" s="65"/>
      <c r="S511" s="65"/>
      <c r="T511" s="65"/>
      <c r="U511" s="65"/>
      <c r="V511" s="6"/>
      <c r="W511" s="6"/>
      <c r="X511" s="6"/>
      <c r="Y511" s="6"/>
      <c r="Z511" s="66">
        <f>$Z$25</f>
        <v>0</v>
      </c>
      <c r="AA511" s="66"/>
      <c r="AB511" s="66"/>
      <c r="AC511" s="66"/>
      <c r="AD511" s="66"/>
      <c r="AE511" s="66"/>
    </row>
    <row r="512" spans="1:31" ht="20.25" customHeight="1">
      <c r="A512" s="65"/>
      <c r="B512" s="65"/>
      <c r="C512" s="65"/>
      <c r="D512" s="65"/>
      <c r="E512" s="65"/>
      <c r="F512" s="6"/>
      <c r="G512" s="6"/>
      <c r="H512" s="6"/>
      <c r="I512" s="6"/>
      <c r="J512" s="66"/>
      <c r="K512" s="66"/>
      <c r="L512" s="66"/>
      <c r="M512" s="66"/>
      <c r="N512" s="66"/>
      <c r="O512" s="66"/>
      <c r="P512" s="5"/>
      <c r="Q512" s="65">
        <f>$Q$26</f>
        <v>0</v>
      </c>
      <c r="R512" s="65"/>
      <c r="S512" s="65"/>
      <c r="T512" s="65"/>
      <c r="U512" s="65"/>
      <c r="V512" s="6"/>
      <c r="W512" s="6"/>
      <c r="X512" s="6"/>
      <c r="Y512" s="6"/>
      <c r="Z512" s="66">
        <f>$Z$26</f>
        <v>0</v>
      </c>
      <c r="AA512" s="66"/>
      <c r="AB512" s="66"/>
      <c r="AC512" s="66"/>
      <c r="AD512" s="66"/>
      <c r="AE512" s="66"/>
    </row>
    <row r="513" spans="1:31" ht="20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20.25" customHeight="1">
      <c r="A515" s="84" t="s">
        <v>0</v>
      </c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2" t="s">
        <v>28</v>
      </c>
      <c r="Y515" s="82"/>
      <c r="Z515" s="82"/>
      <c r="AA515" s="82"/>
      <c r="AB515" s="82"/>
      <c r="AC515" s="82"/>
      <c r="AD515" s="82" t="str">
        <f>$AD$2</f>
        <v>2018 г.</v>
      </c>
      <c r="AE515" s="82"/>
    </row>
    <row r="516" spans="1:31" ht="20.25" customHeight="1">
      <c r="A516" s="83" t="s">
        <v>29</v>
      </c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4" t="str">
        <f>'График ТО кусты'!P24</f>
        <v>ТО-1</v>
      </c>
      <c r="Q516" s="84"/>
      <c r="R516" s="84"/>
    </row>
    <row r="517" spans="1:31" ht="20.25" customHeight="1">
      <c r="A517" s="84" t="s">
        <v>30</v>
      </c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</row>
    <row r="518" spans="1:31" ht="20.25" customHeight="1"/>
    <row r="519" spans="1:31" ht="20.25" customHeight="1">
      <c r="A519" s="72" t="s">
        <v>1</v>
      </c>
      <c r="B519" s="72"/>
      <c r="C519" s="72"/>
      <c r="D519" s="72"/>
      <c r="E519" s="72"/>
      <c r="F519" s="72"/>
      <c r="G519" s="72"/>
      <c r="H519" s="78" t="str">
        <f>$H$6</f>
        <v xml:space="preserve">«Филиал «Газпромнефть-Муравленко» Акционерного общества </v>
      </c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</row>
    <row r="520" spans="1:31" ht="20.25" customHeight="1">
      <c r="A520" s="46"/>
      <c r="B520" s="46"/>
      <c r="C520" s="46"/>
      <c r="D520" s="46"/>
      <c r="E520" s="46"/>
      <c r="F520" s="46"/>
      <c r="G520" s="46"/>
      <c r="H520" s="73" t="str">
        <f>$H$7</f>
        <v xml:space="preserve">«Газпромнефть-Ноябрьскнефтегаз». </v>
      </c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  <c r="AB520" s="73"/>
      <c r="AC520" s="73"/>
      <c r="AD520" s="73"/>
      <c r="AE520" s="73"/>
    </row>
    <row r="521" spans="1:31" ht="20.25" customHeight="1">
      <c r="A521" s="72" t="s">
        <v>2</v>
      </c>
      <c r="B521" s="72"/>
      <c r="C521" s="72"/>
      <c r="D521" s="72"/>
      <c r="E521" s="72"/>
      <c r="F521" s="72"/>
      <c r="G521" s="72"/>
      <c r="H521" s="73" t="s">
        <v>8</v>
      </c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  <c r="AE521" s="73"/>
    </row>
    <row r="522" spans="1:31" ht="20.25" customHeight="1">
      <c r="A522" s="72" t="s">
        <v>3</v>
      </c>
      <c r="B522" s="72"/>
      <c r="C522" s="72"/>
      <c r="D522" s="72"/>
      <c r="E522" s="72"/>
      <c r="F522" s="72"/>
      <c r="G522" s="72"/>
      <c r="H522" s="79" t="str">
        <f>$H$9</f>
        <v>июль</v>
      </c>
      <c r="I522" s="79"/>
      <c r="J522" s="79"/>
      <c r="K522" s="79"/>
      <c r="L522" s="79"/>
      <c r="M522" s="79"/>
      <c r="N522" s="79"/>
      <c r="O522" s="79"/>
      <c r="P522" s="80" t="str">
        <f>AD515</f>
        <v>2018 г.</v>
      </c>
      <c r="Q522" s="80"/>
      <c r="R522" s="80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ht="20.25" customHeight="1">
      <c r="A523" s="72" t="s">
        <v>4</v>
      </c>
      <c r="B523" s="72"/>
      <c r="C523" s="72"/>
      <c r="D523" s="72"/>
      <c r="E523" s="72"/>
      <c r="F523" s="72"/>
      <c r="G523" s="72"/>
      <c r="H523" s="73" t="str">
        <f>H496</f>
        <v>ЦДНГ-5</v>
      </c>
      <c r="I523" s="73"/>
      <c r="J523" s="73"/>
      <c r="K523" s="73"/>
      <c r="L523" s="73"/>
      <c r="M523" s="73"/>
      <c r="N523" s="74" t="str">
        <f>'График ТО кусты'!B24</f>
        <v>Кустовая площадка № 2 А (2)</v>
      </c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</row>
    <row r="524" spans="1:31" ht="20.25" customHeight="1">
      <c r="A524" s="72" t="s">
        <v>5</v>
      </c>
      <c r="B524" s="72"/>
      <c r="C524" s="72"/>
      <c r="D524" s="72"/>
      <c r="E524" s="72"/>
      <c r="F524" s="72"/>
      <c r="G524" s="72"/>
      <c r="H524" s="73" t="str">
        <f>H119</f>
        <v>Суторминское</v>
      </c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</row>
    <row r="525" spans="1:31" ht="20.25" customHeight="1">
      <c r="A525" s="5" t="s">
        <v>6</v>
      </c>
      <c r="E525" s="75" t="s">
        <v>31</v>
      </c>
      <c r="F525" s="75"/>
      <c r="G525" s="75"/>
      <c r="H525" s="75"/>
      <c r="I525" s="75"/>
      <c r="J525" s="75"/>
      <c r="K525" s="75"/>
      <c r="L525" s="75"/>
      <c r="M525" s="75"/>
      <c r="N525" s="75"/>
      <c r="O525" s="76" t="str">
        <f>P516</f>
        <v>ТО-1</v>
      </c>
      <c r="P525" s="76"/>
      <c r="Q525" s="77" t="s">
        <v>32</v>
      </c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</row>
    <row r="526" spans="1:31" ht="20.25" customHeight="1">
      <c r="A526" s="67" t="s">
        <v>33</v>
      </c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</row>
    <row r="527" spans="1:31" ht="20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spans="1:31" ht="20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spans="1:31" ht="20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spans="1:31" ht="20.25" customHeight="1">
      <c r="A530" s="5" t="s">
        <v>7</v>
      </c>
      <c r="B530" s="5"/>
      <c r="C530" s="5"/>
      <c r="D530" s="5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spans="1:31" ht="20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</row>
    <row r="532" spans="1:31" ht="20.25" customHeight="1">
      <c r="A532" s="68" t="s">
        <v>34</v>
      </c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</row>
    <row r="533" spans="1:31" ht="20.25" customHeight="1"/>
    <row r="534" spans="1:31" ht="15" customHeight="1"/>
    <row r="535" spans="1:31" ht="20.25" customHeight="1">
      <c r="A535" s="69" t="str">
        <f>$A$22</f>
        <v>Представители ЦДНГ-5:</v>
      </c>
      <c r="B535" s="69"/>
      <c r="C535" s="69"/>
      <c r="D535" s="69"/>
      <c r="E535" s="69"/>
      <c r="F535" s="69"/>
      <c r="G535" s="69"/>
      <c r="H535" s="69"/>
      <c r="Q535" s="69" t="s">
        <v>35</v>
      </c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</row>
    <row r="536" spans="1:31" ht="20.25" customHeight="1"/>
    <row r="537" spans="1:31" ht="20.25" customHeight="1">
      <c r="A537" s="70" t="str">
        <f>$A$24</f>
        <v>Мастер ДНГиК</v>
      </c>
      <c r="B537" s="70"/>
      <c r="C537" s="70"/>
      <c r="D537" s="70"/>
      <c r="E537" s="70"/>
      <c r="F537" s="7"/>
      <c r="G537" s="7"/>
      <c r="H537" s="7"/>
      <c r="I537" s="7"/>
      <c r="J537" s="71" t="str">
        <f>$J$24</f>
        <v>/                                 /</v>
      </c>
      <c r="K537" s="71"/>
      <c r="L537" s="71"/>
      <c r="M537" s="71"/>
      <c r="N537" s="71"/>
      <c r="O537" s="71"/>
      <c r="P537" s="5"/>
      <c r="Q537" s="70" t="str">
        <f>$Q$24</f>
        <v>Мастер</v>
      </c>
      <c r="R537" s="70"/>
      <c r="S537" s="70"/>
      <c r="T537" s="70"/>
      <c r="U537" s="70"/>
      <c r="V537" s="7"/>
      <c r="W537" s="7"/>
      <c r="X537" s="7"/>
      <c r="Y537" s="7"/>
      <c r="Z537" s="71" t="str">
        <f>$Z$24</f>
        <v>Митриев Д.И.</v>
      </c>
      <c r="AA537" s="71"/>
      <c r="AB537" s="71"/>
      <c r="AC537" s="71"/>
      <c r="AD537" s="71"/>
      <c r="AE537" s="71"/>
    </row>
    <row r="538" spans="1:31" ht="20.25" customHeight="1">
      <c r="A538" s="65" t="str">
        <f>$A$25</f>
        <v>оператор ДНГ</v>
      </c>
      <c r="B538" s="65"/>
      <c r="C538" s="65"/>
      <c r="D538" s="65"/>
      <c r="E538" s="65"/>
      <c r="F538" s="6"/>
      <c r="G538" s="6"/>
      <c r="H538" s="6"/>
      <c r="I538" s="6"/>
      <c r="J538" s="66">
        <f>$J$25</f>
        <v>0</v>
      </c>
      <c r="K538" s="66"/>
      <c r="L538" s="66"/>
      <c r="M538" s="66"/>
      <c r="N538" s="66"/>
      <c r="O538" s="66"/>
      <c r="P538" s="5"/>
      <c r="Q538" s="65" t="str">
        <f>$Q$25</f>
        <v>Сл. КИПиА</v>
      </c>
      <c r="R538" s="65"/>
      <c r="S538" s="65"/>
      <c r="T538" s="65"/>
      <c r="U538" s="65"/>
      <c r="V538" s="6"/>
      <c r="W538" s="6"/>
      <c r="X538" s="6"/>
      <c r="Y538" s="6"/>
      <c r="Z538" s="66">
        <f>$Z$25</f>
        <v>0</v>
      </c>
      <c r="AA538" s="66"/>
      <c r="AB538" s="66"/>
      <c r="AC538" s="66"/>
      <c r="AD538" s="66"/>
      <c r="AE538" s="66"/>
    </row>
    <row r="539" spans="1:31" ht="20.25" customHeight="1">
      <c r="A539" s="65"/>
      <c r="B539" s="65"/>
      <c r="C539" s="65"/>
      <c r="D539" s="65"/>
      <c r="E539" s="65"/>
      <c r="F539" s="6"/>
      <c r="G539" s="6"/>
      <c r="H539" s="6"/>
      <c r="I539" s="6"/>
      <c r="J539" s="66"/>
      <c r="K539" s="66"/>
      <c r="L539" s="66"/>
      <c r="M539" s="66"/>
      <c r="N539" s="66"/>
      <c r="O539" s="66"/>
      <c r="P539" s="5"/>
      <c r="Q539" s="65">
        <f>$Q$26</f>
        <v>0</v>
      </c>
      <c r="R539" s="65"/>
      <c r="S539" s="65"/>
      <c r="T539" s="65"/>
      <c r="U539" s="65"/>
      <c r="V539" s="6"/>
      <c r="W539" s="6"/>
      <c r="X539" s="6"/>
      <c r="Y539" s="6"/>
      <c r="Z539" s="66">
        <f>$Z$26</f>
        <v>0</v>
      </c>
      <c r="AA539" s="66"/>
      <c r="AB539" s="66"/>
      <c r="AC539" s="66"/>
      <c r="AD539" s="66"/>
      <c r="AE539" s="66"/>
    </row>
    <row r="540" spans="1:31" ht="20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20.25" customHeight="1">
      <c r="A542" s="84" t="s">
        <v>0</v>
      </c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2" t="s">
        <v>28</v>
      </c>
      <c r="Y542" s="82"/>
      <c r="Z542" s="82"/>
      <c r="AA542" s="82"/>
      <c r="AB542" s="82"/>
      <c r="AC542" s="82"/>
      <c r="AD542" s="82" t="str">
        <f>$AD$2</f>
        <v>2018 г.</v>
      </c>
      <c r="AE542" s="82"/>
    </row>
    <row r="543" spans="1:31" ht="20.25" customHeight="1">
      <c r="A543" s="83" t="s">
        <v>29</v>
      </c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4">
        <f>'График ТО кусты'!P25</f>
        <v>0</v>
      </c>
      <c r="Q543" s="84"/>
      <c r="R543" s="84"/>
    </row>
    <row r="544" spans="1:31" ht="20.25" customHeight="1">
      <c r="A544" s="84" t="s">
        <v>30</v>
      </c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</row>
    <row r="545" spans="1:31" ht="20.25" customHeight="1"/>
    <row r="546" spans="1:31" ht="20.25" customHeight="1">
      <c r="A546" s="72" t="s">
        <v>1</v>
      </c>
      <c r="B546" s="72"/>
      <c r="C546" s="72"/>
      <c r="D546" s="72"/>
      <c r="E546" s="72"/>
      <c r="F546" s="72"/>
      <c r="G546" s="72"/>
      <c r="H546" s="78" t="str">
        <f>$H$6</f>
        <v xml:space="preserve">«Филиал «Газпромнефть-Муравленко» Акционерного общества </v>
      </c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</row>
    <row r="547" spans="1:31" ht="20.25" customHeight="1">
      <c r="A547" s="46"/>
      <c r="B547" s="46"/>
      <c r="C547" s="46"/>
      <c r="D547" s="46"/>
      <c r="E547" s="46"/>
      <c r="F547" s="46"/>
      <c r="G547" s="46"/>
      <c r="H547" s="73" t="str">
        <f>$H$7</f>
        <v xml:space="preserve">«Газпромнефть-Ноябрьскнефтегаз». </v>
      </c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  <c r="AE547" s="73"/>
    </row>
    <row r="548" spans="1:31" ht="20.25" customHeight="1">
      <c r="A548" s="72" t="s">
        <v>2</v>
      </c>
      <c r="B548" s="72"/>
      <c r="C548" s="72"/>
      <c r="D548" s="72"/>
      <c r="E548" s="72"/>
      <c r="F548" s="72"/>
      <c r="G548" s="72"/>
      <c r="H548" s="73" t="s">
        <v>8</v>
      </c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  <c r="AB548" s="73"/>
      <c r="AC548" s="73"/>
      <c r="AD548" s="73"/>
      <c r="AE548" s="73"/>
    </row>
    <row r="549" spans="1:31" ht="20.25" customHeight="1">
      <c r="A549" s="72" t="s">
        <v>3</v>
      </c>
      <c r="B549" s="72"/>
      <c r="C549" s="72"/>
      <c r="D549" s="72"/>
      <c r="E549" s="72"/>
      <c r="F549" s="72"/>
      <c r="G549" s="72"/>
      <c r="H549" s="79" t="str">
        <f>$H$9</f>
        <v>июль</v>
      </c>
      <c r="I549" s="79"/>
      <c r="J549" s="79"/>
      <c r="K549" s="79"/>
      <c r="L549" s="79"/>
      <c r="M549" s="79"/>
      <c r="N549" s="79"/>
      <c r="O549" s="79"/>
      <c r="P549" s="80" t="str">
        <f>AD542</f>
        <v>2018 г.</v>
      </c>
      <c r="Q549" s="80"/>
      <c r="R549" s="80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ht="20.25" customHeight="1">
      <c r="A550" s="72" t="s">
        <v>4</v>
      </c>
      <c r="B550" s="72"/>
      <c r="C550" s="72"/>
      <c r="D550" s="72"/>
      <c r="E550" s="72"/>
      <c r="F550" s="72"/>
      <c r="G550" s="72"/>
      <c r="H550" s="73" t="str">
        <f>H523</f>
        <v>ЦДНГ-5</v>
      </c>
      <c r="I550" s="73"/>
      <c r="J550" s="73"/>
      <c r="K550" s="73"/>
      <c r="L550" s="73"/>
      <c r="M550" s="73"/>
      <c r="N550" s="74" t="str">
        <f>'График ТО кусты'!B25</f>
        <v>Кустовая площадка № 2 Б</v>
      </c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</row>
    <row r="551" spans="1:31" ht="20.25" customHeight="1">
      <c r="A551" s="72" t="s">
        <v>5</v>
      </c>
      <c r="B551" s="72"/>
      <c r="C551" s="72"/>
      <c r="D551" s="72"/>
      <c r="E551" s="72"/>
      <c r="F551" s="72"/>
      <c r="G551" s="72"/>
      <c r="H551" s="73" t="str">
        <f>H173</f>
        <v>Суторминское</v>
      </c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  <c r="AB551" s="73"/>
      <c r="AC551" s="73"/>
      <c r="AD551" s="73"/>
      <c r="AE551" s="73"/>
    </row>
    <row r="552" spans="1:31" ht="20.25" customHeight="1">
      <c r="A552" s="5" t="s">
        <v>6</v>
      </c>
      <c r="E552" s="75" t="s">
        <v>31</v>
      </c>
      <c r="F552" s="75"/>
      <c r="G552" s="75"/>
      <c r="H552" s="75"/>
      <c r="I552" s="75"/>
      <c r="J552" s="75"/>
      <c r="K552" s="75"/>
      <c r="L552" s="75"/>
      <c r="M552" s="75"/>
      <c r="N552" s="75"/>
      <c r="O552" s="76">
        <f>P543</f>
        <v>0</v>
      </c>
      <c r="P552" s="76"/>
      <c r="Q552" s="77" t="s">
        <v>32</v>
      </c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</row>
    <row r="553" spans="1:31" ht="20.25" customHeight="1">
      <c r="A553" s="67" t="s">
        <v>33</v>
      </c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</row>
    <row r="554" spans="1:31" ht="20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spans="1:31" ht="20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spans="1:31" ht="20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spans="1:31" ht="20.25" customHeight="1">
      <c r="A557" s="5" t="s">
        <v>7</v>
      </c>
      <c r="B557" s="5"/>
      <c r="C557" s="5"/>
      <c r="D557" s="5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spans="1:31" ht="20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</row>
    <row r="559" spans="1:31" ht="20.25" customHeight="1">
      <c r="A559" s="68" t="s">
        <v>34</v>
      </c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</row>
    <row r="560" spans="1:31" ht="20.25" customHeight="1"/>
    <row r="561" spans="1:31" ht="15" customHeight="1"/>
    <row r="562" spans="1:31" ht="20.25" customHeight="1">
      <c r="A562" s="69" t="str">
        <f>$A$22</f>
        <v>Представители ЦДНГ-5:</v>
      </c>
      <c r="B562" s="69"/>
      <c r="C562" s="69"/>
      <c r="D562" s="69"/>
      <c r="E562" s="69"/>
      <c r="F562" s="69"/>
      <c r="G562" s="69"/>
      <c r="H562" s="69"/>
      <c r="Q562" s="69" t="s">
        <v>35</v>
      </c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</row>
    <row r="563" spans="1:31" ht="20.25" customHeight="1"/>
    <row r="564" spans="1:31" ht="20.25" customHeight="1">
      <c r="A564" s="70" t="str">
        <f>$A$24</f>
        <v>Мастер ДНГиК</v>
      </c>
      <c r="B564" s="70"/>
      <c r="C564" s="70"/>
      <c r="D564" s="70"/>
      <c r="E564" s="70"/>
      <c r="F564" s="7"/>
      <c r="G564" s="7"/>
      <c r="H564" s="7"/>
      <c r="I564" s="7"/>
      <c r="J564" s="71" t="str">
        <f>$J$24</f>
        <v>/                                 /</v>
      </c>
      <c r="K564" s="71"/>
      <c r="L564" s="71"/>
      <c r="M564" s="71"/>
      <c r="N564" s="71"/>
      <c r="O564" s="71"/>
      <c r="P564" s="5"/>
      <c r="Q564" s="70" t="str">
        <f>$Q$24</f>
        <v>Мастер</v>
      </c>
      <c r="R564" s="70"/>
      <c r="S564" s="70"/>
      <c r="T564" s="70"/>
      <c r="U564" s="70"/>
      <c r="V564" s="7"/>
      <c r="W564" s="7"/>
      <c r="X564" s="7"/>
      <c r="Y564" s="7"/>
      <c r="Z564" s="71" t="str">
        <f>$Z$24</f>
        <v>Митриев Д.И.</v>
      </c>
      <c r="AA564" s="71"/>
      <c r="AB564" s="71"/>
      <c r="AC564" s="71"/>
      <c r="AD564" s="71"/>
      <c r="AE564" s="71"/>
    </row>
    <row r="565" spans="1:31" ht="20.25" customHeight="1">
      <c r="A565" s="65" t="str">
        <f>$A$25</f>
        <v>оператор ДНГ</v>
      </c>
      <c r="B565" s="65"/>
      <c r="C565" s="65"/>
      <c r="D565" s="65"/>
      <c r="E565" s="65"/>
      <c r="F565" s="6"/>
      <c r="G565" s="6"/>
      <c r="H565" s="6"/>
      <c r="I565" s="6"/>
      <c r="J565" s="66">
        <f>$J$25</f>
        <v>0</v>
      </c>
      <c r="K565" s="66"/>
      <c r="L565" s="66"/>
      <c r="M565" s="66"/>
      <c r="N565" s="66"/>
      <c r="O565" s="66"/>
      <c r="P565" s="5"/>
      <c r="Q565" s="65" t="str">
        <f>$Q$25</f>
        <v>Сл. КИПиА</v>
      </c>
      <c r="R565" s="65"/>
      <c r="S565" s="65"/>
      <c r="T565" s="65"/>
      <c r="U565" s="65"/>
      <c r="V565" s="6"/>
      <c r="W565" s="6"/>
      <c r="X565" s="6"/>
      <c r="Y565" s="6"/>
      <c r="Z565" s="66">
        <f>$Z$25</f>
        <v>0</v>
      </c>
      <c r="AA565" s="66"/>
      <c r="AB565" s="66"/>
      <c r="AC565" s="66"/>
      <c r="AD565" s="66"/>
      <c r="AE565" s="66"/>
    </row>
    <row r="566" spans="1:31" ht="20.25" customHeight="1">
      <c r="A566" s="65"/>
      <c r="B566" s="65"/>
      <c r="C566" s="65"/>
      <c r="D566" s="65"/>
      <c r="E566" s="65"/>
      <c r="F566" s="6"/>
      <c r="G566" s="6"/>
      <c r="H566" s="6"/>
      <c r="I566" s="6"/>
      <c r="J566" s="66"/>
      <c r="K566" s="66"/>
      <c r="L566" s="66"/>
      <c r="M566" s="66"/>
      <c r="N566" s="66"/>
      <c r="O566" s="66"/>
      <c r="P566" s="5"/>
      <c r="Q566" s="65">
        <f>$Q$26</f>
        <v>0</v>
      </c>
      <c r="R566" s="65"/>
      <c r="S566" s="65"/>
      <c r="T566" s="65"/>
      <c r="U566" s="65"/>
      <c r="V566" s="6"/>
      <c r="W566" s="6"/>
      <c r="X566" s="6"/>
      <c r="Y566" s="6"/>
      <c r="Z566" s="66">
        <f>$Z$26</f>
        <v>0</v>
      </c>
      <c r="AA566" s="66"/>
      <c r="AB566" s="66"/>
      <c r="AC566" s="66"/>
      <c r="AD566" s="66"/>
      <c r="AE566" s="66"/>
    </row>
    <row r="567" spans="1:31" ht="20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20.25" customHeight="1">
      <c r="A569" s="84" t="s">
        <v>0</v>
      </c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2" t="s">
        <v>28</v>
      </c>
      <c r="Y569" s="82"/>
      <c r="Z569" s="82"/>
      <c r="AA569" s="82"/>
      <c r="AB569" s="82"/>
      <c r="AC569" s="82"/>
      <c r="AD569" s="82" t="str">
        <f>$AD$2</f>
        <v>2018 г.</v>
      </c>
      <c r="AE569" s="82"/>
    </row>
    <row r="570" spans="1:31" ht="20.25" customHeight="1">
      <c r="A570" s="83" t="s">
        <v>29</v>
      </c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4">
        <f>'График ТО кусты'!P26</f>
        <v>0</v>
      </c>
      <c r="Q570" s="84"/>
      <c r="R570" s="84"/>
    </row>
    <row r="571" spans="1:31" ht="20.25" customHeight="1">
      <c r="A571" s="84" t="s">
        <v>30</v>
      </c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</row>
    <row r="572" spans="1:31" ht="20.25" customHeight="1"/>
    <row r="573" spans="1:31" ht="20.25" customHeight="1">
      <c r="A573" s="72" t="s">
        <v>1</v>
      </c>
      <c r="B573" s="72"/>
      <c r="C573" s="72"/>
      <c r="D573" s="72"/>
      <c r="E573" s="72"/>
      <c r="F573" s="72"/>
      <c r="G573" s="72"/>
      <c r="H573" s="78" t="str">
        <f>$H$6</f>
        <v xml:space="preserve">«Филиал «Газпромнефть-Муравленко» Акционерного общества </v>
      </c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</row>
    <row r="574" spans="1:31" ht="20.25" customHeight="1">
      <c r="A574" s="46"/>
      <c r="B574" s="46"/>
      <c r="C574" s="46"/>
      <c r="D574" s="46"/>
      <c r="E574" s="46"/>
      <c r="F574" s="46"/>
      <c r="G574" s="46"/>
      <c r="H574" s="73" t="str">
        <f>$H$7</f>
        <v xml:space="preserve">«Газпромнефть-Ноябрьскнефтегаз». </v>
      </c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  <c r="AB574" s="73"/>
      <c r="AC574" s="73"/>
      <c r="AD574" s="73"/>
      <c r="AE574" s="73"/>
    </row>
    <row r="575" spans="1:31" ht="20.25" customHeight="1">
      <c r="A575" s="72" t="s">
        <v>2</v>
      </c>
      <c r="B575" s="72"/>
      <c r="C575" s="72"/>
      <c r="D575" s="72"/>
      <c r="E575" s="72"/>
      <c r="F575" s="72"/>
      <c r="G575" s="72"/>
      <c r="H575" s="73" t="s">
        <v>8</v>
      </c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  <c r="AB575" s="73"/>
      <c r="AC575" s="73"/>
      <c r="AD575" s="73"/>
      <c r="AE575" s="73"/>
    </row>
    <row r="576" spans="1:31" ht="20.25" customHeight="1">
      <c r="A576" s="72" t="s">
        <v>3</v>
      </c>
      <c r="B576" s="72"/>
      <c r="C576" s="72"/>
      <c r="D576" s="72"/>
      <c r="E576" s="72"/>
      <c r="F576" s="72"/>
      <c r="G576" s="72"/>
      <c r="H576" s="79" t="str">
        <f>$H$9</f>
        <v>июль</v>
      </c>
      <c r="I576" s="79"/>
      <c r="J576" s="79"/>
      <c r="K576" s="79"/>
      <c r="L576" s="79"/>
      <c r="M576" s="79"/>
      <c r="N576" s="79"/>
      <c r="O576" s="79"/>
      <c r="P576" s="80" t="str">
        <f>AD569</f>
        <v>2018 г.</v>
      </c>
      <c r="Q576" s="80"/>
      <c r="R576" s="80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ht="20.25" customHeight="1">
      <c r="A577" s="72" t="s">
        <v>4</v>
      </c>
      <c r="B577" s="72"/>
      <c r="C577" s="72"/>
      <c r="D577" s="72"/>
      <c r="E577" s="72"/>
      <c r="F577" s="72"/>
      <c r="G577" s="72"/>
      <c r="H577" s="73" t="str">
        <f>H550</f>
        <v>ЦДНГ-5</v>
      </c>
      <c r="I577" s="73"/>
      <c r="J577" s="73"/>
      <c r="K577" s="73"/>
      <c r="L577" s="73"/>
      <c r="M577" s="73"/>
      <c r="N577" s="74" t="str">
        <f>'График ТО кусты'!B26</f>
        <v>Кустовая площадка № 2 В (1, 2)</v>
      </c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</row>
    <row r="578" spans="1:31" ht="20.25" customHeight="1">
      <c r="A578" s="72" t="s">
        <v>5</v>
      </c>
      <c r="B578" s="72"/>
      <c r="C578" s="72"/>
      <c r="D578" s="72"/>
      <c r="E578" s="72"/>
      <c r="F578" s="72"/>
      <c r="G578" s="72"/>
      <c r="H578" s="73" t="str">
        <f>H173</f>
        <v>Суторминское</v>
      </c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  <c r="AB578" s="73"/>
      <c r="AC578" s="73"/>
      <c r="AD578" s="73"/>
      <c r="AE578" s="73"/>
    </row>
    <row r="579" spans="1:31" ht="20.25" customHeight="1">
      <c r="A579" s="5" t="s">
        <v>6</v>
      </c>
      <c r="E579" s="75" t="s">
        <v>31</v>
      </c>
      <c r="F579" s="75"/>
      <c r="G579" s="75"/>
      <c r="H579" s="75"/>
      <c r="I579" s="75"/>
      <c r="J579" s="75"/>
      <c r="K579" s="75"/>
      <c r="L579" s="75"/>
      <c r="M579" s="75"/>
      <c r="N579" s="75"/>
      <c r="O579" s="76">
        <f>P570</f>
        <v>0</v>
      </c>
      <c r="P579" s="76"/>
      <c r="Q579" s="77" t="s">
        <v>32</v>
      </c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</row>
    <row r="580" spans="1:31" ht="20.25" customHeight="1">
      <c r="A580" s="67" t="s">
        <v>33</v>
      </c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</row>
    <row r="581" spans="1:31" ht="20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spans="1:31" ht="20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spans="1:31" ht="20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spans="1:31" ht="20.25" customHeight="1">
      <c r="A584" s="5" t="s">
        <v>7</v>
      </c>
      <c r="B584" s="5"/>
      <c r="C584" s="5"/>
      <c r="D584" s="5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spans="1:31" ht="20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 spans="1:31" ht="20.25" customHeight="1">
      <c r="A586" s="68" t="s">
        <v>34</v>
      </c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</row>
    <row r="587" spans="1:31" ht="20.25" customHeight="1"/>
    <row r="588" spans="1:31" ht="15" customHeight="1"/>
    <row r="589" spans="1:31" ht="20.25" customHeight="1">
      <c r="A589" s="69" t="str">
        <f>$A$22</f>
        <v>Представители ЦДНГ-5:</v>
      </c>
      <c r="B589" s="69"/>
      <c r="C589" s="69"/>
      <c r="D589" s="69"/>
      <c r="E589" s="69"/>
      <c r="F589" s="69"/>
      <c r="G589" s="69"/>
      <c r="H589" s="69"/>
      <c r="Q589" s="69" t="s">
        <v>35</v>
      </c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</row>
    <row r="590" spans="1:31" ht="20.25" customHeight="1"/>
    <row r="591" spans="1:31" ht="20.25" customHeight="1">
      <c r="A591" s="70" t="str">
        <f>$A$24</f>
        <v>Мастер ДНГиК</v>
      </c>
      <c r="B591" s="70"/>
      <c r="C591" s="70"/>
      <c r="D591" s="70"/>
      <c r="E591" s="70"/>
      <c r="F591" s="7"/>
      <c r="G591" s="7"/>
      <c r="H591" s="7"/>
      <c r="I591" s="7"/>
      <c r="J591" s="71" t="str">
        <f>$J$24</f>
        <v>/                                 /</v>
      </c>
      <c r="K591" s="71"/>
      <c r="L591" s="71"/>
      <c r="M591" s="71"/>
      <c r="N591" s="71"/>
      <c r="O591" s="71"/>
      <c r="P591" s="5"/>
      <c r="Q591" s="70" t="str">
        <f>$Q$24</f>
        <v>Мастер</v>
      </c>
      <c r="R591" s="70"/>
      <c r="S591" s="70"/>
      <c r="T591" s="70"/>
      <c r="U591" s="70"/>
      <c r="V591" s="7"/>
      <c r="W591" s="7"/>
      <c r="X591" s="7"/>
      <c r="Y591" s="7"/>
      <c r="Z591" s="71" t="str">
        <f>$Z$24</f>
        <v>Митриев Д.И.</v>
      </c>
      <c r="AA591" s="71"/>
      <c r="AB591" s="71"/>
      <c r="AC591" s="71"/>
      <c r="AD591" s="71"/>
      <c r="AE591" s="71"/>
    </row>
    <row r="592" spans="1:31" ht="20.25" customHeight="1">
      <c r="A592" s="65" t="str">
        <f>$A$25</f>
        <v>оператор ДНГ</v>
      </c>
      <c r="B592" s="65"/>
      <c r="C592" s="65"/>
      <c r="D592" s="65"/>
      <c r="E592" s="65"/>
      <c r="F592" s="6"/>
      <c r="G592" s="6"/>
      <c r="H592" s="6"/>
      <c r="I592" s="6"/>
      <c r="J592" s="66">
        <f>$J$25</f>
        <v>0</v>
      </c>
      <c r="K592" s="66"/>
      <c r="L592" s="66"/>
      <c r="M592" s="66"/>
      <c r="N592" s="66"/>
      <c r="O592" s="66"/>
      <c r="P592" s="5"/>
      <c r="Q592" s="65" t="str">
        <f>$Q$25</f>
        <v>Сл. КИПиА</v>
      </c>
      <c r="R592" s="65"/>
      <c r="S592" s="65"/>
      <c r="T592" s="65"/>
      <c r="U592" s="65"/>
      <c r="V592" s="6"/>
      <c r="W592" s="6"/>
      <c r="X592" s="6"/>
      <c r="Y592" s="6"/>
      <c r="Z592" s="66">
        <f>$Z$25</f>
        <v>0</v>
      </c>
      <c r="AA592" s="66"/>
      <c r="AB592" s="66"/>
      <c r="AC592" s="66"/>
      <c r="AD592" s="66"/>
      <c r="AE592" s="66"/>
    </row>
    <row r="593" spans="1:31" ht="20.25" customHeight="1">
      <c r="A593" s="65"/>
      <c r="B593" s="65"/>
      <c r="C593" s="65"/>
      <c r="D593" s="65"/>
      <c r="E593" s="65"/>
      <c r="F593" s="6"/>
      <c r="G593" s="6"/>
      <c r="H593" s="6"/>
      <c r="I593" s="6"/>
      <c r="J593" s="66"/>
      <c r="K593" s="66"/>
      <c r="L593" s="66"/>
      <c r="M593" s="66"/>
      <c r="N593" s="66"/>
      <c r="O593" s="66"/>
      <c r="P593" s="5"/>
      <c r="Q593" s="65">
        <f>$Q$26</f>
        <v>0</v>
      </c>
      <c r="R593" s="65"/>
      <c r="S593" s="65"/>
      <c r="T593" s="65"/>
      <c r="U593" s="65"/>
      <c r="V593" s="6"/>
      <c r="W593" s="6"/>
      <c r="X593" s="6"/>
      <c r="Y593" s="6"/>
      <c r="Z593" s="66">
        <f>$Z$26</f>
        <v>0</v>
      </c>
      <c r="AA593" s="66"/>
      <c r="AB593" s="66"/>
      <c r="AC593" s="66"/>
      <c r="AD593" s="66"/>
      <c r="AE593" s="66"/>
    </row>
    <row r="594" spans="1:31" ht="20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20.25" customHeight="1">
      <c r="A596" s="81" t="s">
        <v>0</v>
      </c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2" t="s">
        <v>28</v>
      </c>
      <c r="Y596" s="82"/>
      <c r="Z596" s="82"/>
      <c r="AA596" s="82"/>
      <c r="AB596" s="82"/>
      <c r="AC596" s="82"/>
      <c r="AD596" s="82" t="str">
        <f>$AD$2</f>
        <v>2018 г.</v>
      </c>
      <c r="AE596" s="82"/>
    </row>
    <row r="597" spans="1:31" ht="20.25" customHeight="1">
      <c r="A597" s="83" t="s">
        <v>29</v>
      </c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4">
        <f>'График ТО кусты'!P27</f>
        <v>0</v>
      </c>
      <c r="Q597" s="84"/>
      <c r="R597" s="84"/>
    </row>
    <row r="598" spans="1:31" ht="20.25" customHeight="1">
      <c r="A598" s="84" t="s">
        <v>30</v>
      </c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</row>
    <row r="599" spans="1:31" ht="20.25" customHeight="1"/>
    <row r="600" spans="1:31" ht="20.25" customHeight="1">
      <c r="A600" s="72" t="s">
        <v>1</v>
      </c>
      <c r="B600" s="72"/>
      <c r="C600" s="72"/>
      <c r="D600" s="72"/>
      <c r="E600" s="72"/>
      <c r="F600" s="72"/>
      <c r="G600" s="72"/>
      <c r="H600" s="78" t="str">
        <f>$H$6</f>
        <v xml:space="preserve">«Филиал «Газпромнефть-Муравленко» Акционерного общества </v>
      </c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</row>
    <row r="601" spans="1:31" ht="20.25" customHeight="1">
      <c r="A601" s="46"/>
      <c r="B601" s="46"/>
      <c r="C601" s="46"/>
      <c r="D601" s="46"/>
      <c r="E601" s="46"/>
      <c r="F601" s="46"/>
      <c r="G601" s="46"/>
      <c r="H601" s="73" t="str">
        <f>$H$7</f>
        <v xml:space="preserve">«Газпромнефть-Ноябрьскнефтегаз». </v>
      </c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  <c r="AD601" s="73"/>
      <c r="AE601" s="73"/>
    </row>
    <row r="602" spans="1:31" ht="20.25" customHeight="1">
      <c r="A602" s="72" t="s">
        <v>2</v>
      </c>
      <c r="B602" s="72"/>
      <c r="C602" s="72"/>
      <c r="D602" s="72"/>
      <c r="E602" s="72"/>
      <c r="F602" s="72"/>
      <c r="G602" s="72"/>
      <c r="H602" s="73" t="s">
        <v>8</v>
      </c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  <c r="AE602" s="73"/>
    </row>
    <row r="603" spans="1:31" ht="20.25" customHeight="1">
      <c r="A603" s="72" t="s">
        <v>3</v>
      </c>
      <c r="B603" s="72"/>
      <c r="C603" s="72"/>
      <c r="D603" s="72"/>
      <c r="E603" s="72"/>
      <c r="F603" s="72"/>
      <c r="G603" s="72"/>
      <c r="H603" s="79" t="str">
        <f>$H$9</f>
        <v>июль</v>
      </c>
      <c r="I603" s="79"/>
      <c r="J603" s="79"/>
      <c r="K603" s="79"/>
      <c r="L603" s="79"/>
      <c r="M603" s="79"/>
      <c r="N603" s="79"/>
      <c r="O603" s="79"/>
      <c r="P603" s="80" t="str">
        <f>AD596</f>
        <v>2018 г.</v>
      </c>
      <c r="Q603" s="80"/>
      <c r="R603" s="80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ht="20.25" customHeight="1">
      <c r="A604" s="72" t="s">
        <v>4</v>
      </c>
      <c r="B604" s="72"/>
      <c r="C604" s="72"/>
      <c r="D604" s="72"/>
      <c r="E604" s="72"/>
      <c r="F604" s="72"/>
      <c r="G604" s="72"/>
      <c r="H604" s="73" t="str">
        <f>H577</f>
        <v>ЦДНГ-5</v>
      </c>
      <c r="I604" s="73"/>
      <c r="J604" s="73"/>
      <c r="K604" s="73"/>
      <c r="L604" s="73"/>
      <c r="M604" s="73"/>
      <c r="N604" s="74" t="str">
        <f>'График ТО кусты'!B27</f>
        <v>Кустовая площадка № 3 А (1)</v>
      </c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</row>
    <row r="605" spans="1:31" ht="20.25" customHeight="1">
      <c r="A605" s="72" t="s">
        <v>5</v>
      </c>
      <c r="B605" s="72"/>
      <c r="C605" s="72"/>
      <c r="D605" s="72"/>
      <c r="E605" s="72"/>
      <c r="F605" s="72"/>
      <c r="G605" s="72"/>
      <c r="H605" s="73" t="str">
        <f>H227</f>
        <v>Суторминское</v>
      </c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  <c r="AE605" s="73"/>
    </row>
    <row r="606" spans="1:31" ht="20.25" customHeight="1">
      <c r="A606" s="5" t="s">
        <v>6</v>
      </c>
      <c r="E606" s="75" t="s">
        <v>31</v>
      </c>
      <c r="F606" s="75"/>
      <c r="G606" s="75"/>
      <c r="H606" s="75"/>
      <c r="I606" s="75"/>
      <c r="J606" s="75"/>
      <c r="K606" s="75"/>
      <c r="L606" s="75"/>
      <c r="M606" s="75"/>
      <c r="N606" s="75"/>
      <c r="O606" s="76">
        <f>P597</f>
        <v>0</v>
      </c>
      <c r="P606" s="76"/>
      <c r="Q606" s="77" t="s">
        <v>32</v>
      </c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</row>
    <row r="607" spans="1:31" ht="20.25" customHeight="1">
      <c r="A607" s="67" t="s">
        <v>33</v>
      </c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</row>
    <row r="608" spans="1:31" ht="20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spans="1:31" ht="20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spans="1:31" ht="20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spans="1:31" ht="20.25" customHeight="1">
      <c r="A611" s="5" t="s">
        <v>7</v>
      </c>
      <c r="B611" s="5"/>
      <c r="C611" s="5"/>
      <c r="D611" s="5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spans="1:31" ht="20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</row>
    <row r="613" spans="1:31" ht="20.25" customHeight="1">
      <c r="A613" s="68" t="s">
        <v>34</v>
      </c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</row>
    <row r="614" spans="1:31" ht="20.25" customHeight="1"/>
    <row r="615" spans="1:31" ht="15" customHeight="1"/>
    <row r="616" spans="1:31" ht="20.25" customHeight="1">
      <c r="A616" s="69" t="str">
        <f>$A$22</f>
        <v>Представители ЦДНГ-5:</v>
      </c>
      <c r="B616" s="69"/>
      <c r="C616" s="69"/>
      <c r="D616" s="69"/>
      <c r="E616" s="69"/>
      <c r="F616" s="69"/>
      <c r="G616" s="69"/>
      <c r="H616" s="69"/>
      <c r="Q616" s="69" t="s">
        <v>35</v>
      </c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</row>
    <row r="617" spans="1:31" ht="20.25" customHeight="1"/>
    <row r="618" spans="1:31" ht="20.25" customHeight="1">
      <c r="A618" s="70" t="str">
        <f>$A$24</f>
        <v>Мастер ДНГиК</v>
      </c>
      <c r="B618" s="70"/>
      <c r="C618" s="70"/>
      <c r="D618" s="70"/>
      <c r="E618" s="70"/>
      <c r="F618" s="7"/>
      <c r="G618" s="7"/>
      <c r="H618" s="7"/>
      <c r="I618" s="7"/>
      <c r="J618" s="71" t="str">
        <f>$J$24</f>
        <v>/                                 /</v>
      </c>
      <c r="K618" s="71"/>
      <c r="L618" s="71"/>
      <c r="M618" s="71"/>
      <c r="N618" s="71"/>
      <c r="O618" s="71"/>
      <c r="P618" s="5"/>
      <c r="Q618" s="70" t="str">
        <f>$Q$24</f>
        <v>Мастер</v>
      </c>
      <c r="R618" s="70"/>
      <c r="S618" s="70"/>
      <c r="T618" s="70"/>
      <c r="U618" s="70"/>
      <c r="V618" s="7"/>
      <c r="W618" s="7"/>
      <c r="X618" s="7"/>
      <c r="Y618" s="7"/>
      <c r="Z618" s="71" t="str">
        <f>$Z$24</f>
        <v>Митриев Д.И.</v>
      </c>
      <c r="AA618" s="71"/>
      <c r="AB618" s="71"/>
      <c r="AC618" s="71"/>
      <c r="AD618" s="71"/>
      <c r="AE618" s="71"/>
    </row>
    <row r="619" spans="1:31" ht="20.25" customHeight="1">
      <c r="A619" s="65" t="str">
        <f>$A$25</f>
        <v>оператор ДНГ</v>
      </c>
      <c r="B619" s="65"/>
      <c r="C619" s="65"/>
      <c r="D619" s="65"/>
      <c r="E619" s="65"/>
      <c r="F619" s="6"/>
      <c r="G619" s="6"/>
      <c r="H619" s="6"/>
      <c r="I619" s="6"/>
      <c r="J619" s="66">
        <f>$J$25</f>
        <v>0</v>
      </c>
      <c r="K619" s="66"/>
      <c r="L619" s="66"/>
      <c r="M619" s="66"/>
      <c r="N619" s="66"/>
      <c r="O619" s="66"/>
      <c r="P619" s="5"/>
      <c r="Q619" s="65" t="str">
        <f>$Q$25</f>
        <v>Сл. КИПиА</v>
      </c>
      <c r="R619" s="65"/>
      <c r="S619" s="65"/>
      <c r="T619" s="65"/>
      <c r="U619" s="65"/>
      <c r="V619" s="6"/>
      <c r="W619" s="6"/>
      <c r="X619" s="6"/>
      <c r="Y619" s="6"/>
      <c r="Z619" s="66">
        <f>$Z$25</f>
        <v>0</v>
      </c>
      <c r="AA619" s="66"/>
      <c r="AB619" s="66"/>
      <c r="AC619" s="66"/>
      <c r="AD619" s="66"/>
      <c r="AE619" s="66"/>
    </row>
    <row r="620" spans="1:31" ht="20.25" customHeight="1">
      <c r="A620" s="65"/>
      <c r="B620" s="65"/>
      <c r="C620" s="65"/>
      <c r="D620" s="65"/>
      <c r="E620" s="65"/>
      <c r="F620" s="6"/>
      <c r="G620" s="6"/>
      <c r="H620" s="6"/>
      <c r="I620" s="6"/>
      <c r="J620" s="66"/>
      <c r="K620" s="66"/>
      <c r="L620" s="66"/>
      <c r="M620" s="66"/>
      <c r="N620" s="66"/>
      <c r="O620" s="66"/>
      <c r="P620" s="5"/>
      <c r="Q620" s="65">
        <f>$Q$26</f>
        <v>0</v>
      </c>
      <c r="R620" s="65"/>
      <c r="S620" s="65"/>
      <c r="T620" s="65"/>
      <c r="U620" s="65"/>
      <c r="V620" s="6"/>
      <c r="W620" s="6"/>
      <c r="X620" s="6"/>
      <c r="Y620" s="6"/>
      <c r="Z620" s="66">
        <f>$Z$26</f>
        <v>0</v>
      </c>
      <c r="AA620" s="66"/>
      <c r="AB620" s="66"/>
      <c r="AC620" s="66"/>
      <c r="AD620" s="66"/>
      <c r="AE620" s="66"/>
    </row>
    <row r="621" spans="1:31" ht="20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20.25" customHeight="1">
      <c r="A623" s="84" t="s">
        <v>0</v>
      </c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2" t="s">
        <v>28</v>
      </c>
      <c r="Y623" s="82"/>
      <c r="Z623" s="82"/>
      <c r="AA623" s="82"/>
      <c r="AB623" s="82"/>
      <c r="AC623" s="82"/>
      <c r="AD623" s="82" t="str">
        <f>$AD$2</f>
        <v>2018 г.</v>
      </c>
      <c r="AE623" s="82"/>
    </row>
    <row r="624" spans="1:31" ht="20.25" customHeight="1">
      <c r="A624" s="83" t="s">
        <v>29</v>
      </c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4">
        <f>'График ТО кусты'!P27</f>
        <v>0</v>
      </c>
      <c r="Q624" s="84"/>
      <c r="R624" s="84"/>
    </row>
    <row r="625" spans="1:31" ht="20.25" customHeight="1">
      <c r="A625" s="84" t="s">
        <v>30</v>
      </c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</row>
    <row r="626" spans="1:31" ht="20.25" customHeight="1"/>
    <row r="627" spans="1:31" ht="20.25" customHeight="1">
      <c r="A627" s="72" t="s">
        <v>1</v>
      </c>
      <c r="B627" s="72"/>
      <c r="C627" s="72"/>
      <c r="D627" s="72"/>
      <c r="E627" s="72"/>
      <c r="F627" s="72"/>
      <c r="G627" s="72"/>
      <c r="H627" s="78" t="str">
        <f>$H$6</f>
        <v xml:space="preserve">«Филиал «Газпромнефть-Муравленко» Акционерного общества </v>
      </c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78"/>
      <c r="AE627" s="78"/>
    </row>
    <row r="628" spans="1:31" ht="20.25" customHeight="1">
      <c r="A628" s="46"/>
      <c r="B628" s="46"/>
      <c r="C628" s="46"/>
      <c r="D628" s="46"/>
      <c r="E628" s="46"/>
      <c r="F628" s="46"/>
      <c r="G628" s="46"/>
      <c r="H628" s="73" t="str">
        <f>$H$7</f>
        <v xml:space="preserve">«Газпромнефть-Ноябрьскнефтегаз». </v>
      </c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  <c r="AB628" s="73"/>
      <c r="AC628" s="73"/>
      <c r="AD628" s="73"/>
      <c r="AE628" s="73"/>
    </row>
    <row r="629" spans="1:31" ht="20.25" customHeight="1">
      <c r="A629" s="72" t="s">
        <v>2</v>
      </c>
      <c r="B629" s="72"/>
      <c r="C629" s="72"/>
      <c r="D629" s="72"/>
      <c r="E629" s="72"/>
      <c r="F629" s="72"/>
      <c r="G629" s="72"/>
      <c r="H629" s="73" t="s">
        <v>8</v>
      </c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  <c r="AA629" s="73"/>
      <c r="AB629" s="73"/>
      <c r="AC629" s="73"/>
      <c r="AD629" s="73"/>
      <c r="AE629" s="73"/>
    </row>
    <row r="630" spans="1:31" ht="20.25" customHeight="1">
      <c r="A630" s="72" t="s">
        <v>3</v>
      </c>
      <c r="B630" s="72"/>
      <c r="C630" s="72"/>
      <c r="D630" s="72"/>
      <c r="E630" s="72"/>
      <c r="F630" s="72"/>
      <c r="G630" s="72"/>
      <c r="H630" s="79" t="str">
        <f>$H$9</f>
        <v>июль</v>
      </c>
      <c r="I630" s="79"/>
      <c r="J630" s="79"/>
      <c r="K630" s="79"/>
      <c r="L630" s="79"/>
      <c r="M630" s="79"/>
      <c r="N630" s="79"/>
      <c r="O630" s="79"/>
      <c r="P630" s="80" t="str">
        <f>AD623</f>
        <v>2018 г.</v>
      </c>
      <c r="Q630" s="80"/>
      <c r="R630" s="80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ht="20.25" customHeight="1">
      <c r="A631" s="72" t="s">
        <v>4</v>
      </c>
      <c r="B631" s="72"/>
      <c r="C631" s="72"/>
      <c r="D631" s="72"/>
      <c r="E631" s="72"/>
      <c r="F631" s="72"/>
      <c r="G631" s="72"/>
      <c r="H631" s="73" t="str">
        <f>H604</f>
        <v>ЦДНГ-5</v>
      </c>
      <c r="I631" s="73"/>
      <c r="J631" s="73"/>
      <c r="K631" s="73"/>
      <c r="L631" s="73"/>
      <c r="M631" s="73"/>
      <c r="N631" s="74" t="str">
        <f>'График ТО кусты'!B28</f>
        <v>Кустовая площадка № 3 В (2)</v>
      </c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</row>
    <row r="632" spans="1:31" ht="20.25" customHeight="1">
      <c r="A632" s="72" t="s">
        <v>5</v>
      </c>
      <c r="B632" s="72"/>
      <c r="C632" s="72"/>
      <c r="D632" s="72"/>
      <c r="E632" s="72"/>
      <c r="F632" s="72"/>
      <c r="G632" s="72"/>
      <c r="H632" s="73" t="str">
        <f>H227</f>
        <v>Суторминское</v>
      </c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  <c r="AA632" s="73"/>
      <c r="AB632" s="73"/>
      <c r="AC632" s="73"/>
      <c r="AD632" s="73"/>
      <c r="AE632" s="73"/>
    </row>
    <row r="633" spans="1:31" ht="20.25" customHeight="1">
      <c r="A633" s="5" t="s">
        <v>6</v>
      </c>
      <c r="E633" s="75" t="s">
        <v>31</v>
      </c>
      <c r="F633" s="75"/>
      <c r="G633" s="75"/>
      <c r="H633" s="75"/>
      <c r="I633" s="75"/>
      <c r="J633" s="75"/>
      <c r="K633" s="75"/>
      <c r="L633" s="75"/>
      <c r="M633" s="75"/>
      <c r="N633" s="75"/>
      <c r="O633" s="76">
        <f>P624</f>
        <v>0</v>
      </c>
      <c r="P633" s="76"/>
      <c r="Q633" s="77" t="s">
        <v>32</v>
      </c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</row>
    <row r="634" spans="1:31" ht="20.25" customHeight="1">
      <c r="A634" s="67" t="s">
        <v>33</v>
      </c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</row>
    <row r="635" spans="1:31" ht="20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spans="1:31" ht="20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spans="1:31" ht="20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spans="1:31" ht="20.25" customHeight="1">
      <c r="A638" s="5" t="s">
        <v>7</v>
      </c>
      <c r="B638" s="5"/>
      <c r="C638" s="5"/>
      <c r="D638" s="5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spans="1:31" ht="20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</row>
    <row r="640" spans="1:31" ht="20.25" customHeight="1">
      <c r="A640" s="68" t="s">
        <v>34</v>
      </c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</row>
    <row r="641" spans="1:31" ht="20.25" customHeight="1"/>
    <row r="642" spans="1:31" ht="15" customHeight="1"/>
    <row r="643" spans="1:31" ht="20.25" customHeight="1">
      <c r="A643" s="69" t="str">
        <f>$A$22</f>
        <v>Представители ЦДНГ-5:</v>
      </c>
      <c r="B643" s="69"/>
      <c r="C643" s="69"/>
      <c r="D643" s="69"/>
      <c r="E643" s="69"/>
      <c r="F643" s="69"/>
      <c r="G643" s="69"/>
      <c r="H643" s="69"/>
      <c r="Q643" s="69" t="s">
        <v>35</v>
      </c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</row>
    <row r="644" spans="1:31" ht="20.25" customHeight="1"/>
    <row r="645" spans="1:31" ht="20.25" customHeight="1">
      <c r="A645" s="70" t="str">
        <f>$A$24</f>
        <v>Мастер ДНГиК</v>
      </c>
      <c r="B645" s="70"/>
      <c r="C645" s="70"/>
      <c r="D645" s="70"/>
      <c r="E645" s="70"/>
      <c r="F645" s="7"/>
      <c r="G645" s="7"/>
      <c r="H645" s="7"/>
      <c r="I645" s="7"/>
      <c r="J645" s="71" t="str">
        <f>$J$24</f>
        <v>/                                 /</v>
      </c>
      <c r="K645" s="71"/>
      <c r="L645" s="71"/>
      <c r="M645" s="71"/>
      <c r="N645" s="71"/>
      <c r="O645" s="71"/>
      <c r="P645" s="5"/>
      <c r="Q645" s="70" t="str">
        <f>$Q$24</f>
        <v>Мастер</v>
      </c>
      <c r="R645" s="70"/>
      <c r="S645" s="70"/>
      <c r="T645" s="70"/>
      <c r="U645" s="70"/>
      <c r="V645" s="7"/>
      <c r="W645" s="7"/>
      <c r="X645" s="7"/>
      <c r="Y645" s="7"/>
      <c r="Z645" s="71" t="str">
        <f>$Z$24</f>
        <v>Митриев Д.И.</v>
      </c>
      <c r="AA645" s="71"/>
      <c r="AB645" s="71"/>
      <c r="AC645" s="71"/>
      <c r="AD645" s="71"/>
      <c r="AE645" s="71"/>
    </row>
    <row r="646" spans="1:31" ht="20.25" customHeight="1">
      <c r="A646" s="65" t="str">
        <f>$A$25</f>
        <v>оператор ДНГ</v>
      </c>
      <c r="B646" s="65"/>
      <c r="C646" s="65"/>
      <c r="D646" s="65"/>
      <c r="E646" s="65"/>
      <c r="F646" s="6"/>
      <c r="G646" s="6"/>
      <c r="H646" s="6"/>
      <c r="I646" s="6"/>
      <c r="J646" s="66">
        <f>$J$25</f>
        <v>0</v>
      </c>
      <c r="K646" s="66"/>
      <c r="L646" s="66"/>
      <c r="M646" s="66"/>
      <c r="N646" s="66"/>
      <c r="O646" s="66"/>
      <c r="P646" s="5"/>
      <c r="Q646" s="65" t="str">
        <f>$Q$25</f>
        <v>Сл. КИПиА</v>
      </c>
      <c r="R646" s="65"/>
      <c r="S646" s="65"/>
      <c r="T646" s="65"/>
      <c r="U646" s="65"/>
      <c r="V646" s="6"/>
      <c r="W646" s="6"/>
      <c r="X646" s="6"/>
      <c r="Y646" s="6"/>
      <c r="Z646" s="66">
        <f>$Z$25</f>
        <v>0</v>
      </c>
      <c r="AA646" s="66"/>
      <c r="AB646" s="66"/>
      <c r="AC646" s="66"/>
      <c r="AD646" s="66"/>
      <c r="AE646" s="66"/>
    </row>
    <row r="647" spans="1:31" ht="20.25" customHeight="1">
      <c r="A647" s="65"/>
      <c r="B647" s="65"/>
      <c r="C647" s="65"/>
      <c r="D647" s="65"/>
      <c r="E647" s="65"/>
      <c r="F647" s="6"/>
      <c r="G647" s="6"/>
      <c r="H647" s="6"/>
      <c r="I647" s="6"/>
      <c r="J647" s="66"/>
      <c r="K647" s="66"/>
      <c r="L647" s="66"/>
      <c r="M647" s="66"/>
      <c r="N647" s="66"/>
      <c r="O647" s="66"/>
      <c r="P647" s="5"/>
      <c r="Q647" s="65">
        <f>$Q$26</f>
        <v>0</v>
      </c>
      <c r="R647" s="65"/>
      <c r="S647" s="65"/>
      <c r="T647" s="65"/>
      <c r="U647" s="65"/>
      <c r="V647" s="6"/>
      <c r="W647" s="6"/>
      <c r="X647" s="6"/>
      <c r="Y647" s="6"/>
      <c r="Z647" s="66">
        <f>$Z$26</f>
        <v>0</v>
      </c>
      <c r="AA647" s="66"/>
      <c r="AB647" s="66"/>
      <c r="AC647" s="66"/>
      <c r="AD647" s="66"/>
      <c r="AE647" s="66"/>
    </row>
    <row r="648" spans="1:31" ht="20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20.25" customHeight="1">
      <c r="A650" s="84" t="s">
        <v>0</v>
      </c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2" t="s">
        <v>28</v>
      </c>
      <c r="Y650" s="82"/>
      <c r="Z650" s="82"/>
      <c r="AA650" s="82"/>
      <c r="AB650" s="82"/>
      <c r="AC650" s="82"/>
      <c r="AD650" s="82" t="str">
        <f>$AD$2</f>
        <v>2018 г.</v>
      </c>
      <c r="AE650" s="82"/>
    </row>
    <row r="651" spans="1:31" ht="20.25" customHeight="1">
      <c r="A651" s="83" t="s">
        <v>29</v>
      </c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4">
        <f>'График ТО кусты'!P29</f>
        <v>0</v>
      </c>
      <c r="Q651" s="84"/>
      <c r="R651" s="84"/>
    </row>
    <row r="652" spans="1:31" ht="20.25" customHeight="1">
      <c r="A652" s="84" t="s">
        <v>30</v>
      </c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</row>
    <row r="653" spans="1:31" ht="20.25" customHeight="1"/>
    <row r="654" spans="1:31" ht="20.25" customHeight="1">
      <c r="A654" s="72" t="s">
        <v>1</v>
      </c>
      <c r="B654" s="72"/>
      <c r="C654" s="72"/>
      <c r="D654" s="72"/>
      <c r="E654" s="72"/>
      <c r="F654" s="72"/>
      <c r="G654" s="72"/>
      <c r="H654" s="78" t="str">
        <f>$H$6</f>
        <v xml:space="preserve">«Филиал «Газпромнефть-Муравленко» Акционерного общества </v>
      </c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78"/>
      <c r="AE654" s="78"/>
    </row>
    <row r="655" spans="1:31" ht="20.25" customHeight="1">
      <c r="A655" s="46"/>
      <c r="B655" s="46"/>
      <c r="C655" s="46"/>
      <c r="D655" s="46"/>
      <c r="E655" s="46"/>
      <c r="F655" s="46"/>
      <c r="G655" s="46"/>
      <c r="H655" s="73" t="str">
        <f>$H$7</f>
        <v xml:space="preserve">«Газпромнефть-Ноябрьскнефтегаз». </v>
      </c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  <c r="AA655" s="73"/>
      <c r="AB655" s="73"/>
      <c r="AC655" s="73"/>
      <c r="AD655" s="73"/>
      <c r="AE655" s="73"/>
    </row>
    <row r="656" spans="1:31" ht="20.25" customHeight="1">
      <c r="A656" s="72" t="s">
        <v>2</v>
      </c>
      <c r="B656" s="72"/>
      <c r="C656" s="72"/>
      <c r="D656" s="72"/>
      <c r="E656" s="72"/>
      <c r="F656" s="72"/>
      <c r="G656" s="72"/>
      <c r="H656" s="73" t="s">
        <v>8</v>
      </c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  <c r="AA656" s="73"/>
      <c r="AB656" s="73"/>
      <c r="AC656" s="73"/>
      <c r="AD656" s="73"/>
      <c r="AE656" s="73"/>
    </row>
    <row r="657" spans="1:31" ht="20.25" customHeight="1">
      <c r="A657" s="72" t="s">
        <v>3</v>
      </c>
      <c r="B657" s="72"/>
      <c r="C657" s="72"/>
      <c r="D657" s="72"/>
      <c r="E657" s="72"/>
      <c r="F657" s="72"/>
      <c r="G657" s="72"/>
      <c r="H657" s="79" t="str">
        <f>$H$9</f>
        <v>июль</v>
      </c>
      <c r="I657" s="79"/>
      <c r="J657" s="79"/>
      <c r="K657" s="79"/>
      <c r="L657" s="79"/>
      <c r="M657" s="79"/>
      <c r="N657" s="79"/>
      <c r="O657" s="79"/>
      <c r="P657" s="80" t="str">
        <f>AD650</f>
        <v>2018 г.</v>
      </c>
      <c r="Q657" s="80"/>
      <c r="R657" s="80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ht="20.25" customHeight="1">
      <c r="A658" s="72" t="s">
        <v>4</v>
      </c>
      <c r="B658" s="72"/>
      <c r="C658" s="72"/>
      <c r="D658" s="72"/>
      <c r="E658" s="72"/>
      <c r="F658" s="72"/>
      <c r="G658" s="72"/>
      <c r="H658" s="73" t="str">
        <f>H631</f>
        <v>ЦДНГ-5</v>
      </c>
      <c r="I658" s="73"/>
      <c r="J658" s="73"/>
      <c r="K658" s="73"/>
      <c r="L658" s="73"/>
      <c r="M658" s="73"/>
      <c r="N658" s="74" t="str">
        <f>'График ТО кусты'!B29</f>
        <v>Кустовая площадка № 3 Г (2)</v>
      </c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</row>
    <row r="659" spans="1:31" ht="20.25" customHeight="1">
      <c r="A659" s="72" t="s">
        <v>5</v>
      </c>
      <c r="B659" s="72"/>
      <c r="C659" s="72"/>
      <c r="D659" s="72"/>
      <c r="E659" s="72"/>
      <c r="F659" s="72"/>
      <c r="G659" s="72"/>
      <c r="H659" s="73" t="str">
        <f>H281</f>
        <v>Суторминское</v>
      </c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  <c r="AA659" s="73"/>
      <c r="AB659" s="73"/>
      <c r="AC659" s="73"/>
      <c r="AD659" s="73"/>
      <c r="AE659" s="73"/>
    </row>
    <row r="660" spans="1:31" ht="20.25" customHeight="1">
      <c r="A660" s="5" t="s">
        <v>6</v>
      </c>
      <c r="E660" s="75" t="s">
        <v>31</v>
      </c>
      <c r="F660" s="75"/>
      <c r="G660" s="75"/>
      <c r="H660" s="75"/>
      <c r="I660" s="75"/>
      <c r="J660" s="75"/>
      <c r="K660" s="75"/>
      <c r="L660" s="75"/>
      <c r="M660" s="75"/>
      <c r="N660" s="75"/>
      <c r="O660" s="76">
        <f>P651</f>
        <v>0</v>
      </c>
      <c r="P660" s="76"/>
      <c r="Q660" s="77" t="s">
        <v>32</v>
      </c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</row>
    <row r="661" spans="1:31" ht="20.25" customHeight="1">
      <c r="A661" s="67" t="s">
        <v>33</v>
      </c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</row>
    <row r="662" spans="1:31" ht="20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spans="1:31" ht="20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spans="1:31" ht="20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spans="1:31" ht="20.25" customHeight="1">
      <c r="A665" s="5" t="s">
        <v>7</v>
      </c>
      <c r="B665" s="5"/>
      <c r="C665" s="5"/>
      <c r="D665" s="5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spans="1:31" ht="20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</row>
    <row r="667" spans="1:31" ht="20.25" customHeight="1">
      <c r="A667" s="68" t="s">
        <v>34</v>
      </c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</row>
    <row r="668" spans="1:31" ht="20.25" customHeight="1"/>
    <row r="669" spans="1:31" ht="15" customHeight="1"/>
    <row r="670" spans="1:31" ht="20.25" customHeight="1">
      <c r="A670" s="69" t="str">
        <f>$A$22</f>
        <v>Представители ЦДНГ-5:</v>
      </c>
      <c r="B670" s="69"/>
      <c r="C670" s="69"/>
      <c r="D670" s="69"/>
      <c r="E670" s="69"/>
      <c r="F670" s="69"/>
      <c r="G670" s="69"/>
      <c r="H670" s="69"/>
      <c r="Q670" s="69" t="s">
        <v>35</v>
      </c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</row>
    <row r="671" spans="1:31" ht="20.25" customHeight="1"/>
    <row r="672" spans="1:31" ht="20.25" customHeight="1">
      <c r="A672" s="70" t="str">
        <f>$A$24</f>
        <v>Мастер ДНГиК</v>
      </c>
      <c r="B672" s="70"/>
      <c r="C672" s="70"/>
      <c r="D672" s="70"/>
      <c r="E672" s="70"/>
      <c r="F672" s="7"/>
      <c r="G672" s="7"/>
      <c r="H672" s="7"/>
      <c r="I672" s="7"/>
      <c r="J672" s="71" t="str">
        <f>$J$24</f>
        <v>/                                 /</v>
      </c>
      <c r="K672" s="71"/>
      <c r="L672" s="71"/>
      <c r="M672" s="71"/>
      <c r="N672" s="71"/>
      <c r="O672" s="71"/>
      <c r="P672" s="5"/>
      <c r="Q672" s="70" t="str">
        <f>$Q$24</f>
        <v>Мастер</v>
      </c>
      <c r="R672" s="70"/>
      <c r="S672" s="70"/>
      <c r="T672" s="70"/>
      <c r="U672" s="70"/>
      <c r="V672" s="7"/>
      <c r="W672" s="7"/>
      <c r="X672" s="7"/>
      <c r="Y672" s="7"/>
      <c r="Z672" s="71" t="str">
        <f>$Z$24</f>
        <v>Митриев Д.И.</v>
      </c>
      <c r="AA672" s="71"/>
      <c r="AB672" s="71"/>
      <c r="AC672" s="71"/>
      <c r="AD672" s="71"/>
      <c r="AE672" s="71"/>
    </row>
    <row r="673" spans="1:31" ht="20.25" customHeight="1">
      <c r="A673" s="65" t="str">
        <f>$A$25</f>
        <v>оператор ДНГ</v>
      </c>
      <c r="B673" s="65"/>
      <c r="C673" s="65"/>
      <c r="D673" s="65"/>
      <c r="E673" s="65"/>
      <c r="F673" s="6"/>
      <c r="G673" s="6"/>
      <c r="H673" s="6"/>
      <c r="I673" s="6"/>
      <c r="J673" s="66">
        <f>$J$25</f>
        <v>0</v>
      </c>
      <c r="K673" s="66"/>
      <c r="L673" s="66"/>
      <c r="M673" s="66"/>
      <c r="N673" s="66"/>
      <c r="O673" s="66"/>
      <c r="P673" s="5"/>
      <c r="Q673" s="65" t="str">
        <f>$Q$25</f>
        <v>Сл. КИПиА</v>
      </c>
      <c r="R673" s="65"/>
      <c r="S673" s="65"/>
      <c r="T673" s="65"/>
      <c r="U673" s="65"/>
      <c r="V673" s="6"/>
      <c r="W673" s="6"/>
      <c r="X673" s="6"/>
      <c r="Y673" s="6"/>
      <c r="Z673" s="66">
        <f>$Z$25</f>
        <v>0</v>
      </c>
      <c r="AA673" s="66"/>
      <c r="AB673" s="66"/>
      <c r="AC673" s="66"/>
      <c r="AD673" s="66"/>
      <c r="AE673" s="66"/>
    </row>
    <row r="674" spans="1:31" ht="20.25" customHeight="1">
      <c r="A674" s="65"/>
      <c r="B674" s="65"/>
      <c r="C674" s="65"/>
      <c r="D674" s="65"/>
      <c r="E674" s="65"/>
      <c r="F674" s="6"/>
      <c r="G674" s="6"/>
      <c r="H674" s="6"/>
      <c r="I674" s="6"/>
      <c r="J674" s="66"/>
      <c r="K674" s="66"/>
      <c r="L674" s="66"/>
      <c r="M674" s="66"/>
      <c r="N674" s="66"/>
      <c r="O674" s="66"/>
      <c r="P674" s="5"/>
      <c r="Q674" s="65">
        <f>$Q$26</f>
        <v>0</v>
      </c>
      <c r="R674" s="65"/>
      <c r="S674" s="65"/>
      <c r="T674" s="65"/>
      <c r="U674" s="65"/>
      <c r="V674" s="6"/>
      <c r="W674" s="6"/>
      <c r="X674" s="6"/>
      <c r="Y674" s="6"/>
      <c r="Z674" s="66">
        <f>$Z$26</f>
        <v>0</v>
      </c>
      <c r="AA674" s="66"/>
      <c r="AB674" s="66"/>
      <c r="AC674" s="66"/>
      <c r="AD674" s="66"/>
      <c r="AE674" s="66"/>
    </row>
    <row r="675" spans="1:31" ht="20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20.25" customHeight="1">
      <c r="A677" s="84" t="s">
        <v>0</v>
      </c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2" t="s">
        <v>28</v>
      </c>
      <c r="Y677" s="82"/>
      <c r="Z677" s="82"/>
      <c r="AA677" s="82"/>
      <c r="AB677" s="82"/>
      <c r="AC677" s="82"/>
      <c r="AD677" s="82" t="str">
        <f>$AD$2</f>
        <v>2018 г.</v>
      </c>
      <c r="AE677" s="82"/>
    </row>
    <row r="678" spans="1:31" ht="20.25" customHeight="1">
      <c r="A678" s="83" t="s">
        <v>29</v>
      </c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4" t="str">
        <f>'График ТО кусты'!P30</f>
        <v>ТО-2</v>
      </c>
      <c r="Q678" s="84"/>
      <c r="R678" s="84"/>
    </row>
    <row r="679" spans="1:31" ht="20.25" customHeight="1">
      <c r="A679" s="84" t="s">
        <v>30</v>
      </c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</row>
    <row r="680" spans="1:31" ht="20.25" customHeight="1"/>
    <row r="681" spans="1:31" ht="20.25" customHeight="1">
      <c r="A681" s="72" t="s">
        <v>1</v>
      </c>
      <c r="B681" s="72"/>
      <c r="C681" s="72"/>
      <c r="D681" s="72"/>
      <c r="E681" s="72"/>
      <c r="F681" s="72"/>
      <c r="G681" s="72"/>
      <c r="H681" s="78" t="str">
        <f>$H$6</f>
        <v xml:space="preserve">«Филиал «Газпромнефть-Муравленко» Акционерного общества </v>
      </c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78"/>
      <c r="AE681" s="78"/>
    </row>
    <row r="682" spans="1:31" ht="20.25" customHeight="1">
      <c r="A682" s="46"/>
      <c r="B682" s="46"/>
      <c r="C682" s="46"/>
      <c r="D682" s="46"/>
      <c r="E682" s="46"/>
      <c r="F682" s="46"/>
      <c r="G682" s="46"/>
      <c r="H682" s="73" t="str">
        <f>$H$7</f>
        <v xml:space="preserve">«Газпромнефть-Ноябрьскнефтегаз». </v>
      </c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  <c r="AA682" s="73"/>
      <c r="AB682" s="73"/>
      <c r="AC682" s="73"/>
      <c r="AD682" s="73"/>
      <c r="AE682" s="73"/>
    </row>
    <row r="683" spans="1:31" ht="20.25" customHeight="1">
      <c r="A683" s="72" t="s">
        <v>2</v>
      </c>
      <c r="B683" s="72"/>
      <c r="C683" s="72"/>
      <c r="D683" s="72"/>
      <c r="E683" s="72"/>
      <c r="F683" s="72"/>
      <c r="G683" s="72"/>
      <c r="H683" s="73" t="s">
        <v>8</v>
      </c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  <c r="AA683" s="73"/>
      <c r="AB683" s="73"/>
      <c r="AC683" s="73"/>
      <c r="AD683" s="73"/>
      <c r="AE683" s="73"/>
    </row>
    <row r="684" spans="1:31" ht="20.25" customHeight="1">
      <c r="A684" s="72" t="s">
        <v>3</v>
      </c>
      <c r="B684" s="72"/>
      <c r="C684" s="72"/>
      <c r="D684" s="72"/>
      <c r="E684" s="72"/>
      <c r="F684" s="72"/>
      <c r="G684" s="72"/>
      <c r="H684" s="79" t="str">
        <f>$H$9</f>
        <v>июль</v>
      </c>
      <c r="I684" s="79"/>
      <c r="J684" s="79"/>
      <c r="K684" s="79"/>
      <c r="L684" s="79"/>
      <c r="M684" s="79"/>
      <c r="N684" s="79"/>
      <c r="O684" s="79"/>
      <c r="P684" s="80" t="str">
        <f>AD677</f>
        <v>2018 г.</v>
      </c>
      <c r="Q684" s="80"/>
      <c r="R684" s="80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ht="20.25" customHeight="1">
      <c r="A685" s="72" t="s">
        <v>4</v>
      </c>
      <c r="B685" s="72"/>
      <c r="C685" s="72"/>
      <c r="D685" s="72"/>
      <c r="E685" s="72"/>
      <c r="F685" s="72"/>
      <c r="G685" s="72"/>
      <c r="H685" s="73" t="str">
        <f>H658</f>
        <v>ЦДНГ-5</v>
      </c>
      <c r="I685" s="73"/>
      <c r="J685" s="73"/>
      <c r="K685" s="73"/>
      <c r="L685" s="73"/>
      <c r="M685" s="73"/>
      <c r="N685" s="74" t="str">
        <f>'График ТО кусты'!B30</f>
        <v>Кустовая площадка № 4 А (1, 2, 3)</v>
      </c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</row>
    <row r="686" spans="1:31" ht="20.25" customHeight="1">
      <c r="A686" s="72" t="s">
        <v>5</v>
      </c>
      <c r="B686" s="72"/>
      <c r="C686" s="72"/>
      <c r="D686" s="72"/>
      <c r="E686" s="72"/>
      <c r="F686" s="72"/>
      <c r="G686" s="72"/>
      <c r="H686" s="73" t="str">
        <f>H281</f>
        <v>Суторминское</v>
      </c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  <c r="AA686" s="73"/>
      <c r="AB686" s="73"/>
      <c r="AC686" s="73"/>
      <c r="AD686" s="73"/>
      <c r="AE686" s="73"/>
    </row>
    <row r="687" spans="1:31" ht="20.25" customHeight="1">
      <c r="A687" s="5" t="s">
        <v>6</v>
      </c>
      <c r="E687" s="75" t="s">
        <v>31</v>
      </c>
      <c r="F687" s="75"/>
      <c r="G687" s="75"/>
      <c r="H687" s="75"/>
      <c r="I687" s="75"/>
      <c r="J687" s="75"/>
      <c r="K687" s="75"/>
      <c r="L687" s="75"/>
      <c r="M687" s="75"/>
      <c r="N687" s="75"/>
      <c r="O687" s="76" t="str">
        <f>P678</f>
        <v>ТО-2</v>
      </c>
      <c r="P687" s="76"/>
      <c r="Q687" s="77" t="s">
        <v>32</v>
      </c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</row>
    <row r="688" spans="1:31" ht="20.25" customHeight="1">
      <c r="A688" s="67" t="s">
        <v>33</v>
      </c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</row>
    <row r="689" spans="1:31" ht="20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spans="1:31" ht="20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spans="1:31" ht="20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spans="1:31" ht="20.25" customHeight="1">
      <c r="A692" s="5" t="s">
        <v>7</v>
      </c>
      <c r="B692" s="5"/>
      <c r="C692" s="5"/>
      <c r="D692" s="5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spans="1:31" ht="20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</row>
    <row r="694" spans="1:31" ht="20.25" customHeight="1">
      <c r="A694" s="68" t="s">
        <v>34</v>
      </c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</row>
    <row r="695" spans="1:31" ht="20.25" customHeight="1"/>
    <row r="696" spans="1:31" ht="15" customHeight="1"/>
    <row r="697" spans="1:31" ht="20.25" customHeight="1">
      <c r="A697" s="69" t="str">
        <f>$A$22</f>
        <v>Представители ЦДНГ-5:</v>
      </c>
      <c r="B697" s="69"/>
      <c r="C697" s="69"/>
      <c r="D697" s="69"/>
      <c r="E697" s="69"/>
      <c r="F697" s="69"/>
      <c r="G697" s="69"/>
      <c r="H697" s="69"/>
      <c r="Q697" s="69" t="s">
        <v>35</v>
      </c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</row>
    <row r="698" spans="1:31" ht="20.25" customHeight="1"/>
    <row r="699" spans="1:31" ht="20.25" customHeight="1">
      <c r="A699" s="70" t="str">
        <f>$A$24</f>
        <v>Мастер ДНГиК</v>
      </c>
      <c r="B699" s="70"/>
      <c r="C699" s="70"/>
      <c r="D699" s="70"/>
      <c r="E699" s="70"/>
      <c r="F699" s="7"/>
      <c r="G699" s="7"/>
      <c r="H699" s="7"/>
      <c r="I699" s="7"/>
      <c r="J699" s="71" t="str">
        <f>$J$24</f>
        <v>/                                 /</v>
      </c>
      <c r="K699" s="71"/>
      <c r="L699" s="71"/>
      <c r="M699" s="71"/>
      <c r="N699" s="71"/>
      <c r="O699" s="71"/>
      <c r="P699" s="5"/>
      <c r="Q699" s="70" t="str">
        <f>$Q$24</f>
        <v>Мастер</v>
      </c>
      <c r="R699" s="70"/>
      <c r="S699" s="70"/>
      <c r="T699" s="70"/>
      <c r="U699" s="70"/>
      <c r="V699" s="7"/>
      <c r="W699" s="7"/>
      <c r="X699" s="7"/>
      <c r="Y699" s="7"/>
      <c r="Z699" s="71" t="str">
        <f>$Z$24</f>
        <v>Митриев Д.И.</v>
      </c>
      <c r="AA699" s="71"/>
      <c r="AB699" s="71"/>
      <c r="AC699" s="71"/>
      <c r="AD699" s="71"/>
      <c r="AE699" s="71"/>
    </row>
    <row r="700" spans="1:31" ht="20.25" customHeight="1">
      <c r="A700" s="65" t="str">
        <f>$A$25</f>
        <v>оператор ДНГ</v>
      </c>
      <c r="B700" s="65"/>
      <c r="C700" s="65"/>
      <c r="D700" s="65"/>
      <c r="E700" s="65"/>
      <c r="F700" s="6"/>
      <c r="G700" s="6"/>
      <c r="H700" s="6"/>
      <c r="I700" s="6"/>
      <c r="J700" s="66">
        <f>$J$25</f>
        <v>0</v>
      </c>
      <c r="K700" s="66"/>
      <c r="L700" s="66"/>
      <c r="M700" s="66"/>
      <c r="N700" s="66"/>
      <c r="O700" s="66"/>
      <c r="P700" s="5"/>
      <c r="Q700" s="65" t="str">
        <f>$Q$25</f>
        <v>Сл. КИПиА</v>
      </c>
      <c r="R700" s="65"/>
      <c r="S700" s="65"/>
      <c r="T700" s="65"/>
      <c r="U700" s="65"/>
      <c r="V700" s="6"/>
      <c r="W700" s="6"/>
      <c r="X700" s="6"/>
      <c r="Y700" s="6"/>
      <c r="Z700" s="66">
        <f>$Z$25</f>
        <v>0</v>
      </c>
      <c r="AA700" s="66"/>
      <c r="AB700" s="66"/>
      <c r="AC700" s="66"/>
      <c r="AD700" s="66"/>
      <c r="AE700" s="66"/>
    </row>
    <row r="701" spans="1:31" ht="20.25" customHeight="1">
      <c r="A701" s="65"/>
      <c r="B701" s="65"/>
      <c r="C701" s="65"/>
      <c r="D701" s="65"/>
      <c r="E701" s="65"/>
      <c r="F701" s="6"/>
      <c r="G701" s="6"/>
      <c r="H701" s="6"/>
      <c r="I701" s="6"/>
      <c r="J701" s="66"/>
      <c r="K701" s="66"/>
      <c r="L701" s="66"/>
      <c r="M701" s="66"/>
      <c r="N701" s="66"/>
      <c r="O701" s="66"/>
      <c r="P701" s="5"/>
      <c r="Q701" s="65">
        <f>$Q$26</f>
        <v>0</v>
      </c>
      <c r="R701" s="65"/>
      <c r="S701" s="65"/>
      <c r="T701" s="65"/>
      <c r="U701" s="65"/>
      <c r="V701" s="6"/>
      <c r="W701" s="6"/>
      <c r="X701" s="6"/>
      <c r="Y701" s="6"/>
      <c r="Z701" s="66">
        <f>$Z$26</f>
        <v>0</v>
      </c>
      <c r="AA701" s="66"/>
      <c r="AB701" s="66"/>
      <c r="AC701" s="66"/>
      <c r="AD701" s="66"/>
      <c r="AE701" s="66"/>
    </row>
    <row r="702" spans="1:31" ht="20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spans="1:31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20.25" customHeight="1">
      <c r="A704" s="84" t="s">
        <v>0</v>
      </c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2" t="s">
        <v>28</v>
      </c>
      <c r="Y704" s="82"/>
      <c r="Z704" s="82"/>
      <c r="AA704" s="82"/>
      <c r="AB704" s="82"/>
      <c r="AC704" s="82"/>
      <c r="AD704" s="82" t="str">
        <f>$AD$2</f>
        <v>2018 г.</v>
      </c>
      <c r="AE704" s="82"/>
    </row>
    <row r="705" spans="1:31" ht="20.25" customHeight="1">
      <c r="A705" s="83" t="s">
        <v>29</v>
      </c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4" t="str">
        <f>'График ТО кусты'!P31</f>
        <v>ТО-2</v>
      </c>
      <c r="Q705" s="84"/>
      <c r="R705" s="84"/>
    </row>
    <row r="706" spans="1:31" ht="20.25" customHeight="1">
      <c r="A706" s="84" t="s">
        <v>30</v>
      </c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</row>
    <row r="707" spans="1:31" ht="20.25" customHeight="1"/>
    <row r="708" spans="1:31" ht="20.25" customHeight="1">
      <c r="A708" s="72" t="s">
        <v>1</v>
      </c>
      <c r="B708" s="72"/>
      <c r="C708" s="72"/>
      <c r="D708" s="72"/>
      <c r="E708" s="72"/>
      <c r="F708" s="72"/>
      <c r="G708" s="72"/>
      <c r="H708" s="78" t="str">
        <f>$H$6</f>
        <v xml:space="preserve">«Филиал «Газпромнефть-Муравленко» Акционерного общества </v>
      </c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78"/>
      <c r="AE708" s="78"/>
    </row>
    <row r="709" spans="1:31" ht="20.25" customHeight="1">
      <c r="A709" s="46"/>
      <c r="B709" s="46"/>
      <c r="C709" s="46"/>
      <c r="D709" s="46"/>
      <c r="E709" s="46"/>
      <c r="F709" s="46"/>
      <c r="G709" s="46"/>
      <c r="H709" s="73" t="str">
        <f>$H$7</f>
        <v xml:space="preserve">«Газпромнефть-Ноябрьскнефтегаз». </v>
      </c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  <c r="AA709" s="73"/>
      <c r="AB709" s="73"/>
      <c r="AC709" s="73"/>
      <c r="AD709" s="73"/>
      <c r="AE709" s="73"/>
    </row>
    <row r="710" spans="1:31" ht="20.25" customHeight="1">
      <c r="A710" s="72" t="s">
        <v>2</v>
      </c>
      <c r="B710" s="72"/>
      <c r="C710" s="72"/>
      <c r="D710" s="72"/>
      <c r="E710" s="72"/>
      <c r="F710" s="72"/>
      <c r="G710" s="72"/>
      <c r="H710" s="73" t="s">
        <v>8</v>
      </c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  <c r="AA710" s="73"/>
      <c r="AB710" s="73"/>
      <c r="AC710" s="73"/>
      <c r="AD710" s="73"/>
      <c r="AE710" s="73"/>
    </row>
    <row r="711" spans="1:31" ht="20.25" customHeight="1">
      <c r="A711" s="72" t="s">
        <v>3</v>
      </c>
      <c r="B711" s="72"/>
      <c r="C711" s="72"/>
      <c r="D711" s="72"/>
      <c r="E711" s="72"/>
      <c r="F711" s="72"/>
      <c r="G711" s="72"/>
      <c r="H711" s="79" t="str">
        <f>$H$9</f>
        <v>июль</v>
      </c>
      <c r="I711" s="79"/>
      <c r="J711" s="79"/>
      <c r="K711" s="79"/>
      <c r="L711" s="79"/>
      <c r="M711" s="79"/>
      <c r="N711" s="79"/>
      <c r="O711" s="79"/>
      <c r="P711" s="80" t="str">
        <f>AD704</f>
        <v>2018 г.</v>
      </c>
      <c r="Q711" s="80"/>
      <c r="R711" s="80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ht="20.25" customHeight="1">
      <c r="A712" s="72" t="s">
        <v>4</v>
      </c>
      <c r="B712" s="72"/>
      <c r="C712" s="72"/>
      <c r="D712" s="72"/>
      <c r="E712" s="72"/>
      <c r="F712" s="72"/>
      <c r="G712" s="72"/>
      <c r="H712" s="73" t="str">
        <f>H685</f>
        <v>ЦДНГ-5</v>
      </c>
      <c r="I712" s="73"/>
      <c r="J712" s="73"/>
      <c r="K712" s="73"/>
      <c r="L712" s="73"/>
      <c r="M712" s="73"/>
      <c r="N712" s="74" t="str">
        <f>'График ТО кусты'!B31</f>
        <v>Кустовая площадка № 4 Б</v>
      </c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</row>
    <row r="713" spans="1:31" ht="20.25" customHeight="1">
      <c r="A713" s="72" t="s">
        <v>5</v>
      </c>
      <c r="B713" s="72"/>
      <c r="C713" s="72"/>
      <c r="D713" s="72"/>
      <c r="E713" s="72"/>
      <c r="F713" s="72"/>
      <c r="G713" s="72"/>
      <c r="H713" s="73" t="str">
        <f>H335</f>
        <v>Суторминское</v>
      </c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  <c r="AA713" s="73"/>
      <c r="AB713" s="73"/>
      <c r="AC713" s="73"/>
      <c r="AD713" s="73"/>
      <c r="AE713" s="73"/>
    </row>
    <row r="714" spans="1:31" ht="20.25" customHeight="1">
      <c r="A714" s="5" t="s">
        <v>6</v>
      </c>
      <c r="E714" s="75" t="s">
        <v>31</v>
      </c>
      <c r="F714" s="75"/>
      <c r="G714" s="75"/>
      <c r="H714" s="75"/>
      <c r="I714" s="75"/>
      <c r="J714" s="75"/>
      <c r="K714" s="75"/>
      <c r="L714" s="75"/>
      <c r="M714" s="75"/>
      <c r="N714" s="75"/>
      <c r="O714" s="76" t="str">
        <f>P705</f>
        <v>ТО-2</v>
      </c>
      <c r="P714" s="76"/>
      <c r="Q714" s="77" t="s">
        <v>32</v>
      </c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</row>
    <row r="715" spans="1:31" ht="20.25" customHeight="1">
      <c r="A715" s="67" t="s">
        <v>33</v>
      </c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</row>
    <row r="716" spans="1:31" ht="20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spans="1:31" ht="20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spans="1:31" ht="20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spans="1:31" ht="20.25" customHeight="1">
      <c r="A719" s="5" t="s">
        <v>7</v>
      </c>
      <c r="B719" s="5"/>
      <c r="C719" s="5"/>
      <c r="D719" s="5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spans="1:31" ht="20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</row>
    <row r="721" spans="1:31" ht="20.25" customHeight="1">
      <c r="A721" s="68" t="s">
        <v>34</v>
      </c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</row>
    <row r="722" spans="1:31" ht="20.25" customHeight="1"/>
    <row r="723" spans="1:31" ht="15" customHeight="1"/>
    <row r="724" spans="1:31" ht="20.25" customHeight="1">
      <c r="A724" s="69" t="str">
        <f>$A$22</f>
        <v>Представители ЦДНГ-5:</v>
      </c>
      <c r="B724" s="69"/>
      <c r="C724" s="69"/>
      <c r="D724" s="69"/>
      <c r="E724" s="69"/>
      <c r="F724" s="69"/>
      <c r="G724" s="69"/>
      <c r="H724" s="69"/>
      <c r="Q724" s="69" t="s">
        <v>35</v>
      </c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</row>
    <row r="725" spans="1:31" ht="20.25" customHeight="1"/>
    <row r="726" spans="1:31" ht="20.25" customHeight="1">
      <c r="A726" s="70" t="str">
        <f>$A$24</f>
        <v>Мастер ДНГиК</v>
      </c>
      <c r="B726" s="70"/>
      <c r="C726" s="70"/>
      <c r="D726" s="70"/>
      <c r="E726" s="70"/>
      <c r="F726" s="7"/>
      <c r="G726" s="7"/>
      <c r="H726" s="7"/>
      <c r="I726" s="7"/>
      <c r="J726" s="71" t="str">
        <f>$J$24</f>
        <v>/                                 /</v>
      </c>
      <c r="K726" s="71"/>
      <c r="L726" s="71"/>
      <c r="M726" s="71"/>
      <c r="N726" s="71"/>
      <c r="O726" s="71"/>
      <c r="P726" s="5"/>
      <c r="Q726" s="70" t="str">
        <f>$Q$24</f>
        <v>Мастер</v>
      </c>
      <c r="R726" s="70"/>
      <c r="S726" s="70"/>
      <c r="T726" s="70"/>
      <c r="U726" s="70"/>
      <c r="V726" s="7"/>
      <c r="W726" s="7"/>
      <c r="X726" s="7"/>
      <c r="Y726" s="7"/>
      <c r="Z726" s="71" t="str">
        <f>$Z$24</f>
        <v>Митриев Д.И.</v>
      </c>
      <c r="AA726" s="71"/>
      <c r="AB726" s="71"/>
      <c r="AC726" s="71"/>
      <c r="AD726" s="71"/>
      <c r="AE726" s="71"/>
    </row>
    <row r="727" spans="1:31" ht="20.25" customHeight="1">
      <c r="A727" s="65" t="str">
        <f>$A$25</f>
        <v>оператор ДНГ</v>
      </c>
      <c r="B727" s="65"/>
      <c r="C727" s="65"/>
      <c r="D727" s="65"/>
      <c r="E727" s="65"/>
      <c r="F727" s="6"/>
      <c r="G727" s="6"/>
      <c r="H727" s="6"/>
      <c r="I727" s="6"/>
      <c r="J727" s="66">
        <f>$J$25</f>
        <v>0</v>
      </c>
      <c r="K727" s="66"/>
      <c r="L727" s="66"/>
      <c r="M727" s="66"/>
      <c r="N727" s="66"/>
      <c r="O727" s="66"/>
      <c r="P727" s="5"/>
      <c r="Q727" s="65" t="str">
        <f>$Q$25</f>
        <v>Сл. КИПиА</v>
      </c>
      <c r="R727" s="65"/>
      <c r="S727" s="65"/>
      <c r="T727" s="65"/>
      <c r="U727" s="65"/>
      <c r="V727" s="6"/>
      <c r="W727" s="6"/>
      <c r="X727" s="6"/>
      <c r="Y727" s="6"/>
      <c r="Z727" s="66">
        <f>$Z$25</f>
        <v>0</v>
      </c>
      <c r="AA727" s="66"/>
      <c r="AB727" s="66"/>
      <c r="AC727" s="66"/>
      <c r="AD727" s="66"/>
      <c r="AE727" s="66"/>
    </row>
    <row r="728" spans="1:31" ht="20.25" customHeight="1">
      <c r="A728" s="65"/>
      <c r="B728" s="65"/>
      <c r="C728" s="65"/>
      <c r="D728" s="65"/>
      <c r="E728" s="65"/>
      <c r="F728" s="6"/>
      <c r="G728" s="6"/>
      <c r="H728" s="6"/>
      <c r="I728" s="6"/>
      <c r="J728" s="66"/>
      <c r="K728" s="66"/>
      <c r="L728" s="66"/>
      <c r="M728" s="66"/>
      <c r="N728" s="66"/>
      <c r="O728" s="66"/>
      <c r="P728" s="5"/>
      <c r="Q728" s="65">
        <f>$Q$26</f>
        <v>0</v>
      </c>
      <c r="R728" s="65"/>
      <c r="S728" s="65"/>
      <c r="T728" s="65"/>
      <c r="U728" s="65"/>
      <c r="V728" s="6"/>
      <c r="W728" s="6"/>
      <c r="X728" s="6"/>
      <c r="Y728" s="6"/>
      <c r="Z728" s="66">
        <f>$Z$26</f>
        <v>0</v>
      </c>
      <c r="AA728" s="66"/>
      <c r="AB728" s="66"/>
      <c r="AC728" s="66"/>
      <c r="AD728" s="66"/>
      <c r="AE728" s="66"/>
    </row>
    <row r="729" spans="1:31" ht="20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spans="1:31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20.25" customHeight="1">
      <c r="A731" s="84" t="s">
        <v>0</v>
      </c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2" t="s">
        <v>28</v>
      </c>
      <c r="Y731" s="82"/>
      <c r="Z731" s="82"/>
      <c r="AA731" s="82"/>
      <c r="AB731" s="82"/>
      <c r="AC731" s="82"/>
      <c r="AD731" s="82" t="str">
        <f>$AD$2</f>
        <v>2018 г.</v>
      </c>
      <c r="AE731" s="82"/>
    </row>
    <row r="732" spans="1:31" ht="20.25" customHeight="1">
      <c r="A732" s="83" t="s">
        <v>29</v>
      </c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4" t="str">
        <f>'График ТО кусты'!P32</f>
        <v>ТО-2</v>
      </c>
      <c r="Q732" s="84"/>
      <c r="R732" s="84"/>
    </row>
    <row r="733" spans="1:31" ht="20.25" customHeight="1">
      <c r="A733" s="84" t="s">
        <v>30</v>
      </c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</row>
    <row r="734" spans="1:31" ht="20.25" customHeight="1"/>
    <row r="735" spans="1:31" ht="20.25" customHeight="1">
      <c r="A735" s="72" t="s">
        <v>1</v>
      </c>
      <c r="B735" s="72"/>
      <c r="C735" s="72"/>
      <c r="D735" s="72"/>
      <c r="E735" s="72"/>
      <c r="F735" s="72"/>
      <c r="G735" s="72"/>
      <c r="H735" s="78" t="str">
        <f>$H$6</f>
        <v xml:space="preserve">«Филиал «Газпромнефть-Муравленко» Акционерного общества </v>
      </c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78"/>
      <c r="AE735" s="78"/>
    </row>
    <row r="736" spans="1:31" ht="20.25" customHeight="1">
      <c r="A736" s="46"/>
      <c r="B736" s="46"/>
      <c r="C736" s="46"/>
      <c r="D736" s="46"/>
      <c r="E736" s="46"/>
      <c r="F736" s="46"/>
      <c r="G736" s="46"/>
      <c r="H736" s="73" t="str">
        <f>$H$7</f>
        <v xml:space="preserve">«Газпромнефть-Ноябрьскнефтегаз». </v>
      </c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  <c r="AA736" s="73"/>
      <c r="AB736" s="73"/>
      <c r="AC736" s="73"/>
      <c r="AD736" s="73"/>
      <c r="AE736" s="73"/>
    </row>
    <row r="737" spans="1:31" ht="20.25" customHeight="1">
      <c r="A737" s="72" t="s">
        <v>2</v>
      </c>
      <c r="B737" s="72"/>
      <c r="C737" s="72"/>
      <c r="D737" s="72"/>
      <c r="E737" s="72"/>
      <c r="F737" s="72"/>
      <c r="G737" s="72"/>
      <c r="H737" s="73" t="s">
        <v>8</v>
      </c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  <c r="AA737" s="73"/>
      <c r="AB737" s="73"/>
      <c r="AC737" s="73"/>
      <c r="AD737" s="73"/>
      <c r="AE737" s="73"/>
    </row>
    <row r="738" spans="1:31" ht="20.25" customHeight="1">
      <c r="A738" s="72" t="s">
        <v>3</v>
      </c>
      <c r="B738" s="72"/>
      <c r="C738" s="72"/>
      <c r="D738" s="72"/>
      <c r="E738" s="72"/>
      <c r="F738" s="72"/>
      <c r="G738" s="72"/>
      <c r="H738" s="79" t="str">
        <f>$H$9</f>
        <v>июль</v>
      </c>
      <c r="I738" s="79"/>
      <c r="J738" s="79"/>
      <c r="K738" s="79"/>
      <c r="L738" s="79"/>
      <c r="M738" s="79"/>
      <c r="N738" s="79"/>
      <c r="O738" s="79"/>
      <c r="P738" s="80" t="str">
        <f>AD731</f>
        <v>2018 г.</v>
      </c>
      <c r="Q738" s="80"/>
      <c r="R738" s="80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ht="20.25" customHeight="1">
      <c r="A739" s="72" t="s">
        <v>4</v>
      </c>
      <c r="B739" s="72"/>
      <c r="C739" s="72"/>
      <c r="D739" s="72"/>
      <c r="E739" s="72"/>
      <c r="F739" s="72"/>
      <c r="G739" s="72"/>
      <c r="H739" s="73" t="str">
        <f>H712</f>
        <v>ЦДНГ-5</v>
      </c>
      <c r="I739" s="73"/>
      <c r="J739" s="73"/>
      <c r="K739" s="73"/>
      <c r="L739" s="73"/>
      <c r="M739" s="73"/>
      <c r="N739" s="74" t="str">
        <f>'График ТО кусты'!B32</f>
        <v>Кустовая площадка № 4 В (2)</v>
      </c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</row>
    <row r="740" spans="1:31" ht="20.25" customHeight="1">
      <c r="A740" s="72" t="s">
        <v>5</v>
      </c>
      <c r="B740" s="72"/>
      <c r="C740" s="72"/>
      <c r="D740" s="72"/>
      <c r="E740" s="72"/>
      <c r="F740" s="72"/>
      <c r="G740" s="72"/>
      <c r="H740" s="73" t="str">
        <f>H335</f>
        <v>Суторминское</v>
      </c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  <c r="AA740" s="73"/>
      <c r="AB740" s="73"/>
      <c r="AC740" s="73"/>
      <c r="AD740" s="73"/>
      <c r="AE740" s="73"/>
    </row>
    <row r="741" spans="1:31" ht="20.25" customHeight="1">
      <c r="A741" s="5" t="s">
        <v>6</v>
      </c>
      <c r="E741" s="75" t="s">
        <v>31</v>
      </c>
      <c r="F741" s="75"/>
      <c r="G741" s="75"/>
      <c r="H741" s="75"/>
      <c r="I741" s="75"/>
      <c r="J741" s="75"/>
      <c r="K741" s="75"/>
      <c r="L741" s="75"/>
      <c r="M741" s="75"/>
      <c r="N741" s="75"/>
      <c r="O741" s="76" t="str">
        <f>P732</f>
        <v>ТО-2</v>
      </c>
      <c r="P741" s="76"/>
      <c r="Q741" s="77" t="s">
        <v>32</v>
      </c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</row>
    <row r="742" spans="1:31" ht="20.25" customHeight="1">
      <c r="A742" s="67" t="s">
        <v>33</v>
      </c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</row>
    <row r="743" spans="1:31" ht="20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spans="1:31" ht="20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spans="1:31" ht="20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spans="1:31" ht="20.25" customHeight="1">
      <c r="A746" s="5" t="s">
        <v>7</v>
      </c>
      <c r="B746" s="5"/>
      <c r="C746" s="5"/>
      <c r="D746" s="5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spans="1:31" ht="20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</row>
    <row r="748" spans="1:31" ht="20.25" customHeight="1">
      <c r="A748" s="68" t="s">
        <v>34</v>
      </c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</row>
    <row r="749" spans="1:31" ht="20.25" customHeight="1"/>
    <row r="750" spans="1:31" ht="15" customHeight="1"/>
    <row r="751" spans="1:31" ht="20.25" customHeight="1">
      <c r="A751" s="69" t="str">
        <f>$A$22</f>
        <v>Представители ЦДНГ-5:</v>
      </c>
      <c r="B751" s="69"/>
      <c r="C751" s="69"/>
      <c r="D751" s="69"/>
      <c r="E751" s="69"/>
      <c r="F751" s="69"/>
      <c r="G751" s="69"/>
      <c r="H751" s="69"/>
      <c r="Q751" s="69" t="s">
        <v>35</v>
      </c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</row>
    <row r="752" spans="1:31" ht="20.25" customHeight="1"/>
    <row r="753" spans="1:31" ht="20.25" customHeight="1">
      <c r="A753" s="70" t="str">
        <f>$A$24</f>
        <v>Мастер ДНГиК</v>
      </c>
      <c r="B753" s="70"/>
      <c r="C753" s="70"/>
      <c r="D753" s="70"/>
      <c r="E753" s="70"/>
      <c r="F753" s="7"/>
      <c r="G753" s="7"/>
      <c r="H753" s="7"/>
      <c r="I753" s="7"/>
      <c r="J753" s="71" t="str">
        <f>$J$24</f>
        <v>/                                 /</v>
      </c>
      <c r="K753" s="71"/>
      <c r="L753" s="71"/>
      <c r="M753" s="71"/>
      <c r="N753" s="71"/>
      <c r="O753" s="71"/>
      <c r="P753" s="5"/>
      <c r="Q753" s="70" t="str">
        <f>$Q$24</f>
        <v>Мастер</v>
      </c>
      <c r="R753" s="70"/>
      <c r="S753" s="70"/>
      <c r="T753" s="70"/>
      <c r="U753" s="70"/>
      <c r="V753" s="7"/>
      <c r="W753" s="7"/>
      <c r="X753" s="7"/>
      <c r="Y753" s="7"/>
      <c r="Z753" s="71" t="str">
        <f>$Z$24</f>
        <v>Митриев Д.И.</v>
      </c>
      <c r="AA753" s="71"/>
      <c r="AB753" s="71"/>
      <c r="AC753" s="71"/>
      <c r="AD753" s="71"/>
      <c r="AE753" s="71"/>
    </row>
    <row r="754" spans="1:31" ht="20.25" customHeight="1">
      <c r="A754" s="65" t="str">
        <f>$A$25</f>
        <v>оператор ДНГ</v>
      </c>
      <c r="B754" s="65"/>
      <c r="C754" s="65"/>
      <c r="D754" s="65"/>
      <c r="E754" s="65"/>
      <c r="F754" s="6"/>
      <c r="G754" s="6"/>
      <c r="H754" s="6"/>
      <c r="I754" s="6"/>
      <c r="J754" s="66">
        <f>$J$25</f>
        <v>0</v>
      </c>
      <c r="K754" s="66"/>
      <c r="L754" s="66"/>
      <c r="M754" s="66"/>
      <c r="N754" s="66"/>
      <c r="O754" s="66"/>
      <c r="P754" s="5"/>
      <c r="Q754" s="65" t="str">
        <f>$Q$25</f>
        <v>Сл. КИПиА</v>
      </c>
      <c r="R754" s="65"/>
      <c r="S754" s="65"/>
      <c r="T754" s="65"/>
      <c r="U754" s="65"/>
      <c r="V754" s="6"/>
      <c r="W754" s="6"/>
      <c r="X754" s="6"/>
      <c r="Y754" s="6"/>
      <c r="Z754" s="66">
        <f>$Z$25</f>
        <v>0</v>
      </c>
      <c r="AA754" s="66"/>
      <c r="AB754" s="66"/>
      <c r="AC754" s="66"/>
      <c r="AD754" s="66"/>
      <c r="AE754" s="66"/>
    </row>
    <row r="755" spans="1:31" ht="20.25" customHeight="1">
      <c r="A755" s="65"/>
      <c r="B755" s="65"/>
      <c r="C755" s="65"/>
      <c r="D755" s="65"/>
      <c r="E755" s="65"/>
      <c r="F755" s="6"/>
      <c r="G755" s="6"/>
      <c r="H755" s="6"/>
      <c r="I755" s="6"/>
      <c r="J755" s="66"/>
      <c r="K755" s="66"/>
      <c r="L755" s="66"/>
      <c r="M755" s="66"/>
      <c r="N755" s="66"/>
      <c r="O755" s="66"/>
      <c r="P755" s="5"/>
      <c r="Q755" s="65">
        <f>$Q$26</f>
        <v>0</v>
      </c>
      <c r="R755" s="65"/>
      <c r="S755" s="65"/>
      <c r="T755" s="65"/>
      <c r="U755" s="65"/>
      <c r="V755" s="6"/>
      <c r="W755" s="6"/>
      <c r="X755" s="6"/>
      <c r="Y755" s="6"/>
      <c r="Z755" s="66">
        <f>$Z$26</f>
        <v>0</v>
      </c>
      <c r="AA755" s="66"/>
      <c r="AB755" s="66"/>
      <c r="AC755" s="66"/>
      <c r="AD755" s="66"/>
      <c r="AE755" s="66"/>
    </row>
    <row r="756" spans="1:31" ht="20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</sheetData>
  <mergeCells count="1064">
    <mergeCell ref="A6:G6"/>
    <mergeCell ref="H6:AE6"/>
    <mergeCell ref="A8:G8"/>
    <mergeCell ref="H8:AE8"/>
    <mergeCell ref="A9:G9"/>
    <mergeCell ref="H9:O9"/>
    <mergeCell ref="P9:R9"/>
    <mergeCell ref="H7:AE7"/>
    <mergeCell ref="A10:G10"/>
    <mergeCell ref="H10:M10"/>
    <mergeCell ref="N10:AE10"/>
    <mergeCell ref="A11:G11"/>
    <mergeCell ref="H11:AE11"/>
    <mergeCell ref="E12:N12"/>
    <mergeCell ref="O12:P12"/>
    <mergeCell ref="Q12:AE12"/>
    <mergeCell ref="A13:AE13"/>
    <mergeCell ref="A19:AE19"/>
    <mergeCell ref="A22:H22"/>
    <mergeCell ref="Q22:AB22"/>
    <mergeCell ref="A24:E24"/>
    <mergeCell ref="J24:O24"/>
    <mergeCell ref="Q24:U24"/>
    <mergeCell ref="Z24:AE24"/>
    <mergeCell ref="A2:W2"/>
    <mergeCell ref="X2:AC2"/>
    <mergeCell ref="AD2:AE2"/>
    <mergeCell ref="A3:O3"/>
    <mergeCell ref="P3:R3"/>
    <mergeCell ref="A4:W4"/>
    <mergeCell ref="A25:E25"/>
    <mergeCell ref="J25:O25"/>
    <mergeCell ref="Q25:U25"/>
    <mergeCell ref="Z25:AE25"/>
    <mergeCell ref="A26:E26"/>
    <mergeCell ref="J26:O26"/>
    <mergeCell ref="Q26:U26"/>
    <mergeCell ref="Z26:AE26"/>
    <mergeCell ref="A29:W29"/>
    <mergeCell ref="X29:AC29"/>
    <mergeCell ref="AD29:AE29"/>
    <mergeCell ref="A30:O30"/>
    <mergeCell ref="P30:R30"/>
    <mergeCell ref="A31:W31"/>
    <mergeCell ref="A33:G33"/>
    <mergeCell ref="H33:AE33"/>
    <mergeCell ref="A35:G35"/>
    <mergeCell ref="H35:AE35"/>
    <mergeCell ref="A36:G36"/>
    <mergeCell ref="H36:O36"/>
    <mergeCell ref="P36:R36"/>
    <mergeCell ref="H34:AE34"/>
    <mergeCell ref="A37:G37"/>
    <mergeCell ref="H37:M37"/>
    <mergeCell ref="N37:AE37"/>
    <mergeCell ref="A38:G38"/>
    <mergeCell ref="H38:AE38"/>
    <mergeCell ref="E39:N39"/>
    <mergeCell ref="O39:P39"/>
    <mergeCell ref="Q39:AE39"/>
    <mergeCell ref="A40:AE40"/>
    <mergeCell ref="A46:AE46"/>
    <mergeCell ref="A49:H49"/>
    <mergeCell ref="Q49:AB49"/>
    <mergeCell ref="A51:E51"/>
    <mergeCell ref="J51:O51"/>
    <mergeCell ref="Q51:U51"/>
    <mergeCell ref="Z51:AE51"/>
    <mergeCell ref="A52:E52"/>
    <mergeCell ref="J52:O52"/>
    <mergeCell ref="Q52:U52"/>
    <mergeCell ref="Z52:AE52"/>
    <mergeCell ref="A53:E53"/>
    <mergeCell ref="J53:O53"/>
    <mergeCell ref="Q53:U53"/>
    <mergeCell ref="Z53:AE53"/>
    <mergeCell ref="A56:W56"/>
    <mergeCell ref="X56:AC56"/>
    <mergeCell ref="AD56:AE56"/>
    <mergeCell ref="A57:O57"/>
    <mergeCell ref="P57:R57"/>
    <mergeCell ref="A58:W58"/>
    <mergeCell ref="A60:G60"/>
    <mergeCell ref="H60:AE60"/>
    <mergeCell ref="A62:G62"/>
    <mergeCell ref="H62:AE62"/>
    <mergeCell ref="A63:G63"/>
    <mergeCell ref="H63:O63"/>
    <mergeCell ref="P63:R63"/>
    <mergeCell ref="H61:AE61"/>
    <mergeCell ref="A64:G64"/>
    <mergeCell ref="H64:M64"/>
    <mergeCell ref="N64:AE64"/>
    <mergeCell ref="A65:G65"/>
    <mergeCell ref="H65:AE65"/>
    <mergeCell ref="E66:N66"/>
    <mergeCell ref="O66:P66"/>
    <mergeCell ref="Q66:AE66"/>
    <mergeCell ref="A67:AE67"/>
    <mergeCell ref="A73:AE73"/>
    <mergeCell ref="A76:H76"/>
    <mergeCell ref="Q76:AB76"/>
    <mergeCell ref="A78:E78"/>
    <mergeCell ref="J78:O78"/>
    <mergeCell ref="Q78:U78"/>
    <mergeCell ref="Z78:AE78"/>
    <mergeCell ref="A79:E79"/>
    <mergeCell ref="J79:O79"/>
    <mergeCell ref="Q79:U79"/>
    <mergeCell ref="Z79:AE79"/>
    <mergeCell ref="A80:E80"/>
    <mergeCell ref="J80:O80"/>
    <mergeCell ref="Q80:U80"/>
    <mergeCell ref="Z80:AE80"/>
    <mergeCell ref="A83:W83"/>
    <mergeCell ref="X83:AC83"/>
    <mergeCell ref="AD83:AE83"/>
    <mergeCell ref="A84:O84"/>
    <mergeCell ref="P84:R84"/>
    <mergeCell ref="A85:W85"/>
    <mergeCell ref="A87:G87"/>
    <mergeCell ref="H87:AE87"/>
    <mergeCell ref="A89:G89"/>
    <mergeCell ref="H89:AE89"/>
    <mergeCell ref="A90:G90"/>
    <mergeCell ref="H90:O90"/>
    <mergeCell ref="P90:R90"/>
    <mergeCell ref="H88:AE88"/>
    <mergeCell ref="A91:G91"/>
    <mergeCell ref="H91:M91"/>
    <mergeCell ref="N91:AE91"/>
    <mergeCell ref="A92:G92"/>
    <mergeCell ref="H92:AE92"/>
    <mergeCell ref="E93:N93"/>
    <mergeCell ref="O93:P93"/>
    <mergeCell ref="Q93:AE93"/>
    <mergeCell ref="A94:AE94"/>
    <mergeCell ref="A100:AE100"/>
    <mergeCell ref="A103:H103"/>
    <mergeCell ref="Q103:AB103"/>
    <mergeCell ref="A105:E105"/>
    <mergeCell ref="J105:O105"/>
    <mergeCell ref="Q105:U105"/>
    <mergeCell ref="Z105:AE105"/>
    <mergeCell ref="A106:E106"/>
    <mergeCell ref="J106:O106"/>
    <mergeCell ref="Q106:U106"/>
    <mergeCell ref="Z106:AE106"/>
    <mergeCell ref="A107:E107"/>
    <mergeCell ref="J107:O107"/>
    <mergeCell ref="Q107:U107"/>
    <mergeCell ref="Z107:AE107"/>
    <mergeCell ref="A110:W110"/>
    <mergeCell ref="X110:AC110"/>
    <mergeCell ref="AD110:AE110"/>
    <mergeCell ref="A111:O111"/>
    <mergeCell ref="P111:R111"/>
    <mergeCell ref="A112:W112"/>
    <mergeCell ref="A114:G114"/>
    <mergeCell ref="H114:AE114"/>
    <mergeCell ref="A116:G116"/>
    <mergeCell ref="H116:AE116"/>
    <mergeCell ref="A117:G117"/>
    <mergeCell ref="H117:O117"/>
    <mergeCell ref="P117:R117"/>
    <mergeCell ref="H115:AE115"/>
    <mergeCell ref="A118:G118"/>
    <mergeCell ref="H118:M118"/>
    <mergeCell ref="N118:AE118"/>
    <mergeCell ref="A119:G119"/>
    <mergeCell ref="H119:AE119"/>
    <mergeCell ref="E120:N120"/>
    <mergeCell ref="O120:P120"/>
    <mergeCell ref="Q120:AE120"/>
    <mergeCell ref="A121:AE121"/>
    <mergeCell ref="A127:AE127"/>
    <mergeCell ref="A130:H130"/>
    <mergeCell ref="Q130:AB130"/>
    <mergeCell ref="A132:E132"/>
    <mergeCell ref="J132:O132"/>
    <mergeCell ref="Q132:U132"/>
    <mergeCell ref="Z132:AE132"/>
    <mergeCell ref="A133:E133"/>
    <mergeCell ref="J133:O133"/>
    <mergeCell ref="Q133:U133"/>
    <mergeCell ref="Z133:AE133"/>
    <mergeCell ref="A134:E134"/>
    <mergeCell ref="J134:O134"/>
    <mergeCell ref="Q134:U134"/>
    <mergeCell ref="Z134:AE134"/>
    <mergeCell ref="A137:W137"/>
    <mergeCell ref="X137:AC137"/>
    <mergeCell ref="AD137:AE137"/>
    <mergeCell ref="A138:O138"/>
    <mergeCell ref="P138:R138"/>
    <mergeCell ref="A139:W139"/>
    <mergeCell ref="A141:G141"/>
    <mergeCell ref="H141:AE141"/>
    <mergeCell ref="A143:G143"/>
    <mergeCell ref="H143:AE143"/>
    <mergeCell ref="A144:G144"/>
    <mergeCell ref="H144:O144"/>
    <mergeCell ref="P144:R144"/>
    <mergeCell ref="H142:AE142"/>
    <mergeCell ref="A145:G145"/>
    <mergeCell ref="H145:M145"/>
    <mergeCell ref="N145:AE145"/>
    <mergeCell ref="A146:G146"/>
    <mergeCell ref="H146:AE146"/>
    <mergeCell ref="E147:N147"/>
    <mergeCell ref="O147:P147"/>
    <mergeCell ref="Q147:AE147"/>
    <mergeCell ref="A148:AE148"/>
    <mergeCell ref="A154:AE154"/>
    <mergeCell ref="A157:H157"/>
    <mergeCell ref="Q157:AB157"/>
    <mergeCell ref="A159:E159"/>
    <mergeCell ref="J159:O159"/>
    <mergeCell ref="Q159:U159"/>
    <mergeCell ref="Z159:AE159"/>
    <mergeCell ref="A160:E160"/>
    <mergeCell ref="J160:O160"/>
    <mergeCell ref="Q160:U160"/>
    <mergeCell ref="Z160:AE160"/>
    <mergeCell ref="A161:E161"/>
    <mergeCell ref="J161:O161"/>
    <mergeCell ref="Q161:U161"/>
    <mergeCell ref="Z161:AE161"/>
    <mergeCell ref="A164:W164"/>
    <mergeCell ref="X164:AC164"/>
    <mergeCell ref="AD164:AE164"/>
    <mergeCell ref="A165:O165"/>
    <mergeCell ref="P165:R165"/>
    <mergeCell ref="A166:W166"/>
    <mergeCell ref="A168:G168"/>
    <mergeCell ref="H168:AE168"/>
    <mergeCell ref="A170:G170"/>
    <mergeCell ref="H170:AE170"/>
    <mergeCell ref="A171:G171"/>
    <mergeCell ref="H171:O171"/>
    <mergeCell ref="P171:R171"/>
    <mergeCell ref="H169:AE169"/>
    <mergeCell ref="A172:G172"/>
    <mergeCell ref="H172:M172"/>
    <mergeCell ref="N172:AE172"/>
    <mergeCell ref="A173:G173"/>
    <mergeCell ref="H173:AE173"/>
    <mergeCell ref="E174:N174"/>
    <mergeCell ref="O174:P174"/>
    <mergeCell ref="Q174:AE174"/>
    <mergeCell ref="A175:AE175"/>
    <mergeCell ref="A181:AE181"/>
    <mergeCell ref="A184:H184"/>
    <mergeCell ref="Q184:AB184"/>
    <mergeCell ref="A186:E186"/>
    <mergeCell ref="J186:O186"/>
    <mergeCell ref="Q186:U186"/>
    <mergeCell ref="Z186:AE186"/>
    <mergeCell ref="A187:E187"/>
    <mergeCell ref="J187:O187"/>
    <mergeCell ref="Q187:U187"/>
    <mergeCell ref="Z187:AE187"/>
    <mergeCell ref="A188:E188"/>
    <mergeCell ref="J188:O188"/>
    <mergeCell ref="Q188:U188"/>
    <mergeCell ref="Z188:AE188"/>
    <mergeCell ref="A191:W191"/>
    <mergeCell ref="X191:AC191"/>
    <mergeCell ref="AD191:AE191"/>
    <mergeCell ref="A192:O192"/>
    <mergeCell ref="P192:R192"/>
    <mergeCell ref="A193:W193"/>
    <mergeCell ref="A195:G195"/>
    <mergeCell ref="H195:AE195"/>
    <mergeCell ref="A197:G197"/>
    <mergeCell ref="H197:AE197"/>
    <mergeCell ref="A198:G198"/>
    <mergeCell ref="H198:O198"/>
    <mergeCell ref="P198:R198"/>
    <mergeCell ref="H196:AE196"/>
    <mergeCell ref="A199:G199"/>
    <mergeCell ref="H199:M199"/>
    <mergeCell ref="N199:AE199"/>
    <mergeCell ref="A200:G200"/>
    <mergeCell ref="H200:AE200"/>
    <mergeCell ref="E201:N201"/>
    <mergeCell ref="O201:P201"/>
    <mergeCell ref="Q201:AE201"/>
    <mergeCell ref="A202:AE202"/>
    <mergeCell ref="A208:AE208"/>
    <mergeCell ref="A211:H211"/>
    <mergeCell ref="Q211:AB211"/>
    <mergeCell ref="A213:E213"/>
    <mergeCell ref="J213:O213"/>
    <mergeCell ref="Q213:U213"/>
    <mergeCell ref="Z213:AE213"/>
    <mergeCell ref="A214:E214"/>
    <mergeCell ref="J214:O214"/>
    <mergeCell ref="Q214:U214"/>
    <mergeCell ref="Z214:AE214"/>
    <mergeCell ref="A215:E215"/>
    <mergeCell ref="J215:O215"/>
    <mergeCell ref="Q215:U215"/>
    <mergeCell ref="Z215:AE215"/>
    <mergeCell ref="A218:W218"/>
    <mergeCell ref="X218:AC218"/>
    <mergeCell ref="AD218:AE218"/>
    <mergeCell ref="A219:O219"/>
    <mergeCell ref="P219:R219"/>
    <mergeCell ref="A220:W220"/>
    <mergeCell ref="A222:G222"/>
    <mergeCell ref="H222:AE222"/>
    <mergeCell ref="A224:G224"/>
    <mergeCell ref="H224:AE224"/>
    <mergeCell ref="A225:G225"/>
    <mergeCell ref="H225:O225"/>
    <mergeCell ref="P225:R225"/>
    <mergeCell ref="H223:AE223"/>
    <mergeCell ref="A226:G226"/>
    <mergeCell ref="H226:M226"/>
    <mergeCell ref="N226:AE226"/>
    <mergeCell ref="A227:G227"/>
    <mergeCell ref="H227:AE227"/>
    <mergeCell ref="E228:N228"/>
    <mergeCell ref="O228:P228"/>
    <mergeCell ref="Q228:AE228"/>
    <mergeCell ref="A229:AE229"/>
    <mergeCell ref="A235:AE235"/>
    <mergeCell ref="A238:H238"/>
    <mergeCell ref="Q238:AB238"/>
    <mergeCell ref="A240:E240"/>
    <mergeCell ref="J240:O240"/>
    <mergeCell ref="Q240:U240"/>
    <mergeCell ref="Z240:AE240"/>
    <mergeCell ref="A241:E241"/>
    <mergeCell ref="J241:O241"/>
    <mergeCell ref="Q241:U241"/>
    <mergeCell ref="Z241:AE241"/>
    <mergeCell ref="A242:E242"/>
    <mergeCell ref="J242:O242"/>
    <mergeCell ref="Q242:U242"/>
    <mergeCell ref="Z242:AE242"/>
    <mergeCell ref="A245:W245"/>
    <mergeCell ref="X245:AC245"/>
    <mergeCell ref="AD245:AE245"/>
    <mergeCell ref="A246:O246"/>
    <mergeCell ref="P246:R246"/>
    <mergeCell ref="A247:W247"/>
    <mergeCell ref="A249:G249"/>
    <mergeCell ref="H249:AE249"/>
    <mergeCell ref="A251:G251"/>
    <mergeCell ref="H251:AE251"/>
    <mergeCell ref="A252:G252"/>
    <mergeCell ref="H252:O252"/>
    <mergeCell ref="P252:R252"/>
    <mergeCell ref="H250:AE250"/>
    <mergeCell ref="A253:G253"/>
    <mergeCell ref="H253:M253"/>
    <mergeCell ref="N253:AE253"/>
    <mergeCell ref="A254:G254"/>
    <mergeCell ref="H254:AE254"/>
    <mergeCell ref="E255:N255"/>
    <mergeCell ref="O255:P255"/>
    <mergeCell ref="Q255:AE255"/>
    <mergeCell ref="A256:AE256"/>
    <mergeCell ref="A262:AE262"/>
    <mergeCell ref="A265:H265"/>
    <mergeCell ref="Q265:AB265"/>
    <mergeCell ref="A267:E267"/>
    <mergeCell ref="J267:O267"/>
    <mergeCell ref="Q267:U267"/>
    <mergeCell ref="Z267:AE267"/>
    <mergeCell ref="A268:E268"/>
    <mergeCell ref="J268:O268"/>
    <mergeCell ref="Q268:U268"/>
    <mergeCell ref="Z268:AE268"/>
    <mergeCell ref="A269:E269"/>
    <mergeCell ref="J269:O269"/>
    <mergeCell ref="Q269:U269"/>
    <mergeCell ref="Z269:AE269"/>
    <mergeCell ref="A272:W272"/>
    <mergeCell ref="X272:AC272"/>
    <mergeCell ref="AD272:AE272"/>
    <mergeCell ref="A273:O273"/>
    <mergeCell ref="P273:R273"/>
    <mergeCell ref="A274:W274"/>
    <mergeCell ref="A276:G276"/>
    <mergeCell ref="H276:AE276"/>
    <mergeCell ref="A278:G278"/>
    <mergeCell ref="H278:AE278"/>
    <mergeCell ref="A279:G279"/>
    <mergeCell ref="H279:O279"/>
    <mergeCell ref="P279:R279"/>
    <mergeCell ref="H277:AE277"/>
    <mergeCell ref="A280:G280"/>
    <mergeCell ref="H280:M280"/>
    <mergeCell ref="N280:AE280"/>
    <mergeCell ref="A281:G281"/>
    <mergeCell ref="H281:AE281"/>
    <mergeCell ref="E282:N282"/>
    <mergeCell ref="O282:P282"/>
    <mergeCell ref="Q282:AE282"/>
    <mergeCell ref="A283:AE283"/>
    <mergeCell ref="A289:AE289"/>
    <mergeCell ref="A292:H292"/>
    <mergeCell ref="Q292:AB292"/>
    <mergeCell ref="A294:E294"/>
    <mergeCell ref="J294:O294"/>
    <mergeCell ref="Q294:U294"/>
    <mergeCell ref="Z294:AE294"/>
    <mergeCell ref="A295:E295"/>
    <mergeCell ref="J295:O295"/>
    <mergeCell ref="Q295:U295"/>
    <mergeCell ref="Z295:AE295"/>
    <mergeCell ref="A296:E296"/>
    <mergeCell ref="J296:O296"/>
    <mergeCell ref="Q296:U296"/>
    <mergeCell ref="Z296:AE296"/>
    <mergeCell ref="A299:W299"/>
    <mergeCell ref="X299:AC299"/>
    <mergeCell ref="AD299:AE299"/>
    <mergeCell ref="A300:O300"/>
    <mergeCell ref="P300:R300"/>
    <mergeCell ref="A301:W301"/>
    <mergeCell ref="A303:G303"/>
    <mergeCell ref="H303:AE303"/>
    <mergeCell ref="A305:G305"/>
    <mergeCell ref="H305:AE305"/>
    <mergeCell ref="A306:G306"/>
    <mergeCell ref="H306:O306"/>
    <mergeCell ref="P306:R306"/>
    <mergeCell ref="H304:AE304"/>
    <mergeCell ref="A307:G307"/>
    <mergeCell ref="H307:M307"/>
    <mergeCell ref="N307:AE307"/>
    <mergeCell ref="A308:G308"/>
    <mergeCell ref="H308:AE308"/>
    <mergeCell ref="E309:N309"/>
    <mergeCell ref="O309:P309"/>
    <mergeCell ref="Q309:AE309"/>
    <mergeCell ref="A310:AE310"/>
    <mergeCell ref="A316:AE316"/>
    <mergeCell ref="A319:H319"/>
    <mergeCell ref="Q319:AB319"/>
    <mergeCell ref="A321:E321"/>
    <mergeCell ref="J321:O321"/>
    <mergeCell ref="Q321:U321"/>
    <mergeCell ref="Z321:AE321"/>
    <mergeCell ref="A322:E322"/>
    <mergeCell ref="J322:O322"/>
    <mergeCell ref="Q322:U322"/>
    <mergeCell ref="Z322:AE322"/>
    <mergeCell ref="A323:E323"/>
    <mergeCell ref="J323:O323"/>
    <mergeCell ref="Q323:U323"/>
    <mergeCell ref="Z323:AE323"/>
    <mergeCell ref="A326:W326"/>
    <mergeCell ref="X326:AC326"/>
    <mergeCell ref="AD326:AE326"/>
    <mergeCell ref="A327:O327"/>
    <mergeCell ref="P327:R327"/>
    <mergeCell ref="A328:W328"/>
    <mergeCell ref="A330:G330"/>
    <mergeCell ref="H330:AE330"/>
    <mergeCell ref="A332:G332"/>
    <mergeCell ref="H332:AE332"/>
    <mergeCell ref="A333:G333"/>
    <mergeCell ref="H333:O333"/>
    <mergeCell ref="P333:R333"/>
    <mergeCell ref="H331:AE331"/>
    <mergeCell ref="A334:G334"/>
    <mergeCell ref="H334:M334"/>
    <mergeCell ref="N334:AE334"/>
    <mergeCell ref="A335:G335"/>
    <mergeCell ref="H335:AE335"/>
    <mergeCell ref="E336:N336"/>
    <mergeCell ref="O336:P336"/>
    <mergeCell ref="Q336:AE336"/>
    <mergeCell ref="A337:AE337"/>
    <mergeCell ref="A343:AE343"/>
    <mergeCell ref="A346:H346"/>
    <mergeCell ref="Q346:AB346"/>
    <mergeCell ref="A348:E348"/>
    <mergeCell ref="J348:O348"/>
    <mergeCell ref="Q348:U348"/>
    <mergeCell ref="Z348:AE348"/>
    <mergeCell ref="A349:E349"/>
    <mergeCell ref="J349:O349"/>
    <mergeCell ref="Q349:U349"/>
    <mergeCell ref="Z349:AE349"/>
    <mergeCell ref="A350:E350"/>
    <mergeCell ref="J350:O350"/>
    <mergeCell ref="Q350:U350"/>
    <mergeCell ref="Z350:AE350"/>
    <mergeCell ref="A353:W353"/>
    <mergeCell ref="X353:AC353"/>
    <mergeCell ref="AD353:AE353"/>
    <mergeCell ref="A354:O354"/>
    <mergeCell ref="P354:R354"/>
    <mergeCell ref="A355:W355"/>
    <mergeCell ref="A357:G357"/>
    <mergeCell ref="H357:AE357"/>
    <mergeCell ref="A359:G359"/>
    <mergeCell ref="H359:AE359"/>
    <mergeCell ref="A360:G360"/>
    <mergeCell ref="H360:O360"/>
    <mergeCell ref="P360:R360"/>
    <mergeCell ref="H358:AE358"/>
    <mergeCell ref="A361:G361"/>
    <mergeCell ref="H361:M361"/>
    <mergeCell ref="N361:AE361"/>
    <mergeCell ref="A362:G362"/>
    <mergeCell ref="H362:AE362"/>
    <mergeCell ref="E363:N363"/>
    <mergeCell ref="O363:P363"/>
    <mergeCell ref="Q363:AE363"/>
    <mergeCell ref="A364:AE364"/>
    <mergeCell ref="A370:AE370"/>
    <mergeCell ref="A373:H373"/>
    <mergeCell ref="Q373:AB373"/>
    <mergeCell ref="A375:E375"/>
    <mergeCell ref="J375:O375"/>
    <mergeCell ref="Q375:U375"/>
    <mergeCell ref="Z375:AE375"/>
    <mergeCell ref="A376:E376"/>
    <mergeCell ref="J376:O376"/>
    <mergeCell ref="Q376:U376"/>
    <mergeCell ref="Z376:AE376"/>
    <mergeCell ref="A377:E377"/>
    <mergeCell ref="J377:O377"/>
    <mergeCell ref="Q377:U377"/>
    <mergeCell ref="Z377:AE377"/>
    <mergeCell ref="A380:W380"/>
    <mergeCell ref="X380:AC380"/>
    <mergeCell ref="AD380:AE380"/>
    <mergeCell ref="A381:O381"/>
    <mergeCell ref="P381:R381"/>
    <mergeCell ref="A382:W382"/>
    <mergeCell ref="A384:G384"/>
    <mergeCell ref="H384:AE384"/>
    <mergeCell ref="A386:G386"/>
    <mergeCell ref="H386:AE386"/>
    <mergeCell ref="A387:G387"/>
    <mergeCell ref="H387:O387"/>
    <mergeCell ref="P387:R387"/>
    <mergeCell ref="H385:AE385"/>
    <mergeCell ref="A388:G388"/>
    <mergeCell ref="H388:M388"/>
    <mergeCell ref="N388:AE388"/>
    <mergeCell ref="A389:G389"/>
    <mergeCell ref="H389:AE389"/>
    <mergeCell ref="E390:N390"/>
    <mergeCell ref="O390:P390"/>
    <mergeCell ref="Q390:AE390"/>
    <mergeCell ref="A391:AE391"/>
    <mergeCell ref="A397:AE397"/>
    <mergeCell ref="A400:H400"/>
    <mergeCell ref="Q400:AB400"/>
    <mergeCell ref="A402:E402"/>
    <mergeCell ref="J402:O402"/>
    <mergeCell ref="Q402:U402"/>
    <mergeCell ref="Z402:AE402"/>
    <mergeCell ref="A403:E403"/>
    <mergeCell ref="J403:O403"/>
    <mergeCell ref="Q403:U403"/>
    <mergeCell ref="Z403:AE403"/>
    <mergeCell ref="A404:E404"/>
    <mergeCell ref="J404:O404"/>
    <mergeCell ref="Q404:U404"/>
    <mergeCell ref="Z404:AE404"/>
    <mergeCell ref="A407:W407"/>
    <mergeCell ref="X407:AC407"/>
    <mergeCell ref="AD407:AE407"/>
    <mergeCell ref="A408:O408"/>
    <mergeCell ref="P408:R408"/>
    <mergeCell ref="A409:W409"/>
    <mergeCell ref="A411:G411"/>
    <mergeCell ref="H411:AE411"/>
    <mergeCell ref="A413:G413"/>
    <mergeCell ref="H413:AE413"/>
    <mergeCell ref="A414:G414"/>
    <mergeCell ref="H414:O414"/>
    <mergeCell ref="P414:R414"/>
    <mergeCell ref="H412:AE412"/>
    <mergeCell ref="A415:G415"/>
    <mergeCell ref="H415:M415"/>
    <mergeCell ref="N415:AE415"/>
    <mergeCell ref="A416:G416"/>
    <mergeCell ref="H416:AE416"/>
    <mergeCell ref="E417:N417"/>
    <mergeCell ref="O417:P417"/>
    <mergeCell ref="Q417:AE417"/>
    <mergeCell ref="A418:AE418"/>
    <mergeCell ref="A424:AE424"/>
    <mergeCell ref="A427:H427"/>
    <mergeCell ref="Q427:AB427"/>
    <mergeCell ref="A429:E429"/>
    <mergeCell ref="J429:O429"/>
    <mergeCell ref="Q429:U429"/>
    <mergeCell ref="Z429:AE429"/>
    <mergeCell ref="A430:E430"/>
    <mergeCell ref="J430:O430"/>
    <mergeCell ref="Q430:U430"/>
    <mergeCell ref="Z430:AE430"/>
    <mergeCell ref="A431:E431"/>
    <mergeCell ref="J431:O431"/>
    <mergeCell ref="Q431:U431"/>
    <mergeCell ref="Z431:AE431"/>
    <mergeCell ref="A434:W434"/>
    <mergeCell ref="X434:AC434"/>
    <mergeCell ref="AD434:AE434"/>
    <mergeCell ref="A435:O435"/>
    <mergeCell ref="P435:R435"/>
    <mergeCell ref="A436:W436"/>
    <mergeCell ref="A438:G438"/>
    <mergeCell ref="H438:AE438"/>
    <mergeCell ref="A440:G440"/>
    <mergeCell ref="H440:AE440"/>
    <mergeCell ref="A441:G441"/>
    <mergeCell ref="H441:O441"/>
    <mergeCell ref="P441:R441"/>
    <mergeCell ref="H439:AE439"/>
    <mergeCell ref="A442:G442"/>
    <mergeCell ref="H442:M442"/>
    <mergeCell ref="N442:AE442"/>
    <mergeCell ref="A443:G443"/>
    <mergeCell ref="H443:AE443"/>
    <mergeCell ref="E444:N444"/>
    <mergeCell ref="O444:P444"/>
    <mergeCell ref="Q444:AE444"/>
    <mergeCell ref="A445:AE445"/>
    <mergeCell ref="A451:AE451"/>
    <mergeCell ref="A454:H454"/>
    <mergeCell ref="Q454:AB454"/>
    <mergeCell ref="A456:E456"/>
    <mergeCell ref="J456:O456"/>
    <mergeCell ref="Q456:U456"/>
    <mergeCell ref="Z456:AE456"/>
    <mergeCell ref="A457:E457"/>
    <mergeCell ref="J457:O457"/>
    <mergeCell ref="Q457:U457"/>
    <mergeCell ref="Z457:AE457"/>
    <mergeCell ref="A458:E458"/>
    <mergeCell ref="J458:O458"/>
    <mergeCell ref="Q458:U458"/>
    <mergeCell ref="Z458:AE458"/>
    <mergeCell ref="A461:W461"/>
    <mergeCell ref="X461:AC461"/>
    <mergeCell ref="AD461:AE461"/>
    <mergeCell ref="A462:O462"/>
    <mergeCell ref="P462:R462"/>
    <mergeCell ref="A463:W463"/>
    <mergeCell ref="A465:G465"/>
    <mergeCell ref="H465:AE465"/>
    <mergeCell ref="A467:G467"/>
    <mergeCell ref="H467:AE467"/>
    <mergeCell ref="A468:G468"/>
    <mergeCell ref="H468:O468"/>
    <mergeCell ref="P468:R468"/>
    <mergeCell ref="H466:AE466"/>
    <mergeCell ref="A469:G469"/>
    <mergeCell ref="H469:M469"/>
    <mergeCell ref="N469:AE469"/>
    <mergeCell ref="A470:G470"/>
    <mergeCell ref="H470:AE470"/>
    <mergeCell ref="E471:N471"/>
    <mergeCell ref="O471:P471"/>
    <mergeCell ref="Q471:AE471"/>
    <mergeCell ref="A472:AE472"/>
    <mergeCell ref="A478:AE478"/>
    <mergeCell ref="A481:H481"/>
    <mergeCell ref="Q481:AB481"/>
    <mergeCell ref="A483:E483"/>
    <mergeCell ref="J483:O483"/>
    <mergeCell ref="Q483:U483"/>
    <mergeCell ref="Z483:AE483"/>
    <mergeCell ref="A484:E484"/>
    <mergeCell ref="J484:O484"/>
    <mergeCell ref="Q484:U484"/>
    <mergeCell ref="Z484:AE484"/>
    <mergeCell ref="A485:E485"/>
    <mergeCell ref="J485:O485"/>
    <mergeCell ref="Q485:U485"/>
    <mergeCell ref="Z485:AE485"/>
    <mergeCell ref="A488:W488"/>
    <mergeCell ref="X488:AC488"/>
    <mergeCell ref="AD488:AE488"/>
    <mergeCell ref="A489:O489"/>
    <mergeCell ref="P489:R489"/>
    <mergeCell ref="A490:W490"/>
    <mergeCell ref="A492:G492"/>
    <mergeCell ref="H492:AE492"/>
    <mergeCell ref="A494:G494"/>
    <mergeCell ref="H494:AE494"/>
    <mergeCell ref="A495:G495"/>
    <mergeCell ref="H495:O495"/>
    <mergeCell ref="P495:R495"/>
    <mergeCell ref="H493:AE493"/>
    <mergeCell ref="A496:G496"/>
    <mergeCell ref="H496:M496"/>
    <mergeCell ref="N496:AE496"/>
    <mergeCell ref="A497:G497"/>
    <mergeCell ref="H497:AE497"/>
    <mergeCell ref="E498:N498"/>
    <mergeCell ref="O498:P498"/>
    <mergeCell ref="Q498:AE498"/>
    <mergeCell ref="A499:AE499"/>
    <mergeCell ref="A505:AE505"/>
    <mergeCell ref="A508:H508"/>
    <mergeCell ref="Q508:AB508"/>
    <mergeCell ref="A510:E510"/>
    <mergeCell ref="J510:O510"/>
    <mergeCell ref="Q510:U510"/>
    <mergeCell ref="Z510:AE510"/>
    <mergeCell ref="A511:E511"/>
    <mergeCell ref="J511:O511"/>
    <mergeCell ref="Q511:U511"/>
    <mergeCell ref="Z511:AE511"/>
    <mergeCell ref="A512:E512"/>
    <mergeCell ref="J512:O512"/>
    <mergeCell ref="Q512:U512"/>
    <mergeCell ref="Z512:AE512"/>
    <mergeCell ref="A515:W515"/>
    <mergeCell ref="X515:AC515"/>
    <mergeCell ref="AD515:AE515"/>
    <mergeCell ref="A516:O516"/>
    <mergeCell ref="P516:R516"/>
    <mergeCell ref="A517:W517"/>
    <mergeCell ref="A519:G519"/>
    <mergeCell ref="H519:AE519"/>
    <mergeCell ref="A521:G521"/>
    <mergeCell ref="H521:AE521"/>
    <mergeCell ref="A522:G522"/>
    <mergeCell ref="H522:O522"/>
    <mergeCell ref="P522:R522"/>
    <mergeCell ref="H520:AE520"/>
    <mergeCell ref="A523:G523"/>
    <mergeCell ref="H523:M523"/>
    <mergeCell ref="N523:AE523"/>
    <mergeCell ref="A524:G524"/>
    <mergeCell ref="H524:AE524"/>
    <mergeCell ref="E525:N525"/>
    <mergeCell ref="O525:P525"/>
    <mergeCell ref="Q525:AE525"/>
    <mergeCell ref="A526:AE526"/>
    <mergeCell ref="A532:AE532"/>
    <mergeCell ref="A535:H535"/>
    <mergeCell ref="Q535:AB535"/>
    <mergeCell ref="A537:E537"/>
    <mergeCell ref="J537:O537"/>
    <mergeCell ref="Q537:U537"/>
    <mergeCell ref="Z537:AE537"/>
    <mergeCell ref="A538:E538"/>
    <mergeCell ref="J538:O538"/>
    <mergeCell ref="Q538:U538"/>
    <mergeCell ref="Z538:AE538"/>
    <mergeCell ref="A539:E539"/>
    <mergeCell ref="J539:O539"/>
    <mergeCell ref="Q539:U539"/>
    <mergeCell ref="Z539:AE539"/>
    <mergeCell ref="A542:W542"/>
    <mergeCell ref="X542:AC542"/>
    <mergeCell ref="AD542:AE542"/>
    <mergeCell ref="A543:O543"/>
    <mergeCell ref="P543:R543"/>
    <mergeCell ref="A544:W544"/>
    <mergeCell ref="A546:G546"/>
    <mergeCell ref="H546:AE546"/>
    <mergeCell ref="A548:G548"/>
    <mergeCell ref="H548:AE548"/>
    <mergeCell ref="A549:G549"/>
    <mergeCell ref="H549:O549"/>
    <mergeCell ref="P549:R549"/>
    <mergeCell ref="H547:AE547"/>
    <mergeCell ref="A550:G550"/>
    <mergeCell ref="H550:M550"/>
    <mergeCell ref="N550:AE550"/>
    <mergeCell ref="A551:G551"/>
    <mergeCell ref="H551:AE551"/>
    <mergeCell ref="E552:N552"/>
    <mergeCell ref="O552:P552"/>
    <mergeCell ref="Q552:AE552"/>
    <mergeCell ref="A553:AE553"/>
    <mergeCell ref="A559:AE559"/>
    <mergeCell ref="A562:H562"/>
    <mergeCell ref="Q562:AB562"/>
    <mergeCell ref="A564:E564"/>
    <mergeCell ref="J564:O564"/>
    <mergeCell ref="Q564:U564"/>
    <mergeCell ref="Z564:AE564"/>
    <mergeCell ref="A565:E565"/>
    <mergeCell ref="J565:O565"/>
    <mergeCell ref="Q565:U565"/>
    <mergeCell ref="Z565:AE565"/>
    <mergeCell ref="A566:E566"/>
    <mergeCell ref="J566:O566"/>
    <mergeCell ref="Q566:U566"/>
    <mergeCell ref="Z566:AE566"/>
    <mergeCell ref="A569:W569"/>
    <mergeCell ref="X569:AC569"/>
    <mergeCell ref="AD569:AE569"/>
    <mergeCell ref="A570:O570"/>
    <mergeCell ref="P570:R570"/>
    <mergeCell ref="A571:W571"/>
    <mergeCell ref="A573:G573"/>
    <mergeCell ref="H573:AE573"/>
    <mergeCell ref="A575:G575"/>
    <mergeCell ref="H575:AE575"/>
    <mergeCell ref="A576:G576"/>
    <mergeCell ref="H576:O576"/>
    <mergeCell ref="P576:R576"/>
    <mergeCell ref="H574:AE574"/>
    <mergeCell ref="A577:G577"/>
    <mergeCell ref="H577:M577"/>
    <mergeCell ref="N577:AE577"/>
    <mergeCell ref="A578:G578"/>
    <mergeCell ref="H578:AE578"/>
    <mergeCell ref="E579:N579"/>
    <mergeCell ref="O579:P579"/>
    <mergeCell ref="Q579:AE579"/>
    <mergeCell ref="A580:AE580"/>
    <mergeCell ref="A586:AE586"/>
    <mergeCell ref="A589:H589"/>
    <mergeCell ref="Q589:AB589"/>
    <mergeCell ref="A591:E591"/>
    <mergeCell ref="J591:O591"/>
    <mergeCell ref="Q591:U591"/>
    <mergeCell ref="Z591:AE591"/>
    <mergeCell ref="A592:E592"/>
    <mergeCell ref="J592:O592"/>
    <mergeCell ref="Q592:U592"/>
    <mergeCell ref="Z592:AE592"/>
    <mergeCell ref="A593:E593"/>
    <mergeCell ref="J593:O593"/>
    <mergeCell ref="Q593:U593"/>
    <mergeCell ref="Z593:AE593"/>
    <mergeCell ref="A596:W596"/>
    <mergeCell ref="X596:AC596"/>
    <mergeCell ref="AD596:AE596"/>
    <mergeCell ref="A597:O597"/>
    <mergeCell ref="P597:R597"/>
    <mergeCell ref="A598:W598"/>
    <mergeCell ref="A600:G600"/>
    <mergeCell ref="H600:AE600"/>
    <mergeCell ref="A602:G602"/>
    <mergeCell ref="H602:AE602"/>
    <mergeCell ref="A603:G603"/>
    <mergeCell ref="H603:O603"/>
    <mergeCell ref="P603:R603"/>
    <mergeCell ref="H601:AE601"/>
    <mergeCell ref="A604:G604"/>
    <mergeCell ref="H604:M604"/>
    <mergeCell ref="N604:AE604"/>
    <mergeCell ref="A605:G605"/>
    <mergeCell ref="H605:AE605"/>
    <mergeCell ref="E606:N606"/>
    <mergeCell ref="O606:P606"/>
    <mergeCell ref="Q606:AE606"/>
    <mergeCell ref="A607:AE607"/>
    <mergeCell ref="A613:AE613"/>
    <mergeCell ref="A616:H616"/>
    <mergeCell ref="Q616:AB616"/>
    <mergeCell ref="A618:E618"/>
    <mergeCell ref="J618:O618"/>
    <mergeCell ref="Q618:U618"/>
    <mergeCell ref="Z618:AE618"/>
    <mergeCell ref="A619:E619"/>
    <mergeCell ref="J619:O619"/>
    <mergeCell ref="Q619:U619"/>
    <mergeCell ref="Z619:AE619"/>
    <mergeCell ref="A620:E620"/>
    <mergeCell ref="J620:O620"/>
    <mergeCell ref="Q620:U620"/>
    <mergeCell ref="Z620:AE620"/>
    <mergeCell ref="A623:W623"/>
    <mergeCell ref="X623:AC623"/>
    <mergeCell ref="AD623:AE623"/>
    <mergeCell ref="A624:O624"/>
    <mergeCell ref="P624:R624"/>
    <mergeCell ref="A625:W625"/>
    <mergeCell ref="A627:G627"/>
    <mergeCell ref="H627:AE627"/>
    <mergeCell ref="A629:G629"/>
    <mergeCell ref="H629:AE629"/>
    <mergeCell ref="A630:G630"/>
    <mergeCell ref="H630:O630"/>
    <mergeCell ref="P630:R630"/>
    <mergeCell ref="H628:AE628"/>
    <mergeCell ref="A631:G631"/>
    <mergeCell ref="H631:M631"/>
    <mergeCell ref="N631:AE631"/>
    <mergeCell ref="A632:G632"/>
    <mergeCell ref="H632:AE632"/>
    <mergeCell ref="E633:N633"/>
    <mergeCell ref="O633:P633"/>
    <mergeCell ref="Q633:AE633"/>
    <mergeCell ref="A634:AE634"/>
    <mergeCell ref="A640:AE640"/>
    <mergeCell ref="A643:H643"/>
    <mergeCell ref="Q643:AB643"/>
    <mergeCell ref="A645:E645"/>
    <mergeCell ref="J645:O645"/>
    <mergeCell ref="Q645:U645"/>
    <mergeCell ref="Z645:AE645"/>
    <mergeCell ref="A646:E646"/>
    <mergeCell ref="J646:O646"/>
    <mergeCell ref="Q646:U646"/>
    <mergeCell ref="Z646:AE646"/>
    <mergeCell ref="A647:E647"/>
    <mergeCell ref="J647:O647"/>
    <mergeCell ref="Q647:U647"/>
    <mergeCell ref="Z647:AE647"/>
    <mergeCell ref="A650:W650"/>
    <mergeCell ref="X650:AC650"/>
    <mergeCell ref="AD650:AE650"/>
    <mergeCell ref="A651:O651"/>
    <mergeCell ref="P651:R651"/>
    <mergeCell ref="A652:W652"/>
    <mergeCell ref="A654:G654"/>
    <mergeCell ref="H654:AE654"/>
    <mergeCell ref="A656:G656"/>
    <mergeCell ref="H656:AE656"/>
    <mergeCell ref="A657:G657"/>
    <mergeCell ref="H657:O657"/>
    <mergeCell ref="P657:R657"/>
    <mergeCell ref="H655:AE655"/>
    <mergeCell ref="A658:G658"/>
    <mergeCell ref="H658:M658"/>
    <mergeCell ref="N658:AE658"/>
    <mergeCell ref="A659:G659"/>
    <mergeCell ref="H659:AE659"/>
    <mergeCell ref="E660:N660"/>
    <mergeCell ref="O660:P660"/>
    <mergeCell ref="Q660:AE660"/>
    <mergeCell ref="A661:AE661"/>
    <mergeCell ref="A667:AE667"/>
    <mergeCell ref="A670:H670"/>
    <mergeCell ref="Q670:AB670"/>
    <mergeCell ref="A672:E672"/>
    <mergeCell ref="J672:O672"/>
    <mergeCell ref="Q672:U672"/>
    <mergeCell ref="Z672:AE672"/>
    <mergeCell ref="A673:E673"/>
    <mergeCell ref="J673:O673"/>
    <mergeCell ref="Q673:U673"/>
    <mergeCell ref="Z673:AE673"/>
    <mergeCell ref="A674:E674"/>
    <mergeCell ref="J674:O674"/>
    <mergeCell ref="Q674:U674"/>
    <mergeCell ref="Z674:AE674"/>
    <mergeCell ref="A677:W677"/>
    <mergeCell ref="X677:AC677"/>
    <mergeCell ref="AD677:AE677"/>
    <mergeCell ref="A678:O678"/>
    <mergeCell ref="P678:R678"/>
    <mergeCell ref="A679:W679"/>
    <mergeCell ref="A681:G681"/>
    <mergeCell ref="H681:AE681"/>
    <mergeCell ref="A683:G683"/>
    <mergeCell ref="H683:AE683"/>
    <mergeCell ref="A684:G684"/>
    <mergeCell ref="H684:O684"/>
    <mergeCell ref="P684:R684"/>
    <mergeCell ref="H682:AE682"/>
    <mergeCell ref="A685:G685"/>
    <mergeCell ref="H685:M685"/>
    <mergeCell ref="N685:AE685"/>
    <mergeCell ref="A686:G686"/>
    <mergeCell ref="H686:AE686"/>
    <mergeCell ref="E687:N687"/>
    <mergeCell ref="O687:P687"/>
    <mergeCell ref="Q687:AE687"/>
    <mergeCell ref="A688:AE688"/>
    <mergeCell ref="A694:AE694"/>
    <mergeCell ref="A697:H697"/>
    <mergeCell ref="Q697:AB697"/>
    <mergeCell ref="A699:E699"/>
    <mergeCell ref="J699:O699"/>
    <mergeCell ref="Q699:U699"/>
    <mergeCell ref="Z699:AE699"/>
    <mergeCell ref="A700:E700"/>
    <mergeCell ref="J700:O700"/>
    <mergeCell ref="Q700:U700"/>
    <mergeCell ref="Z700:AE700"/>
    <mergeCell ref="A701:E701"/>
    <mergeCell ref="J701:O701"/>
    <mergeCell ref="Q701:U701"/>
    <mergeCell ref="Z701:AE701"/>
    <mergeCell ref="A704:W704"/>
    <mergeCell ref="X704:AC704"/>
    <mergeCell ref="AD704:AE704"/>
    <mergeCell ref="A705:O705"/>
    <mergeCell ref="P705:R705"/>
    <mergeCell ref="A706:W706"/>
    <mergeCell ref="A708:G708"/>
    <mergeCell ref="H708:AE708"/>
    <mergeCell ref="A710:G710"/>
    <mergeCell ref="H710:AE710"/>
    <mergeCell ref="A711:G711"/>
    <mergeCell ref="H711:O711"/>
    <mergeCell ref="P711:R711"/>
    <mergeCell ref="H709:AE709"/>
    <mergeCell ref="A712:G712"/>
    <mergeCell ref="H712:M712"/>
    <mergeCell ref="N712:AE712"/>
    <mergeCell ref="A713:G713"/>
    <mergeCell ref="H713:AE713"/>
    <mergeCell ref="E714:N714"/>
    <mergeCell ref="O714:P714"/>
    <mergeCell ref="Q714:AE714"/>
    <mergeCell ref="A715:AE715"/>
    <mergeCell ref="A721:AE721"/>
    <mergeCell ref="A724:H724"/>
    <mergeCell ref="Q724:AB724"/>
    <mergeCell ref="A726:E726"/>
    <mergeCell ref="J726:O726"/>
    <mergeCell ref="Q726:U726"/>
    <mergeCell ref="Z726:AE726"/>
    <mergeCell ref="A727:E727"/>
    <mergeCell ref="J727:O727"/>
    <mergeCell ref="Q727:U727"/>
    <mergeCell ref="Z727:AE727"/>
    <mergeCell ref="A728:E728"/>
    <mergeCell ref="J728:O728"/>
    <mergeCell ref="Q728:U728"/>
    <mergeCell ref="Z728:AE728"/>
    <mergeCell ref="A731:W731"/>
    <mergeCell ref="X731:AC731"/>
    <mergeCell ref="AD731:AE731"/>
    <mergeCell ref="A732:O732"/>
    <mergeCell ref="P732:R732"/>
    <mergeCell ref="A733:W733"/>
    <mergeCell ref="A735:G735"/>
    <mergeCell ref="H735:AE735"/>
    <mergeCell ref="A737:G737"/>
    <mergeCell ref="H737:AE737"/>
    <mergeCell ref="A738:G738"/>
    <mergeCell ref="H738:O738"/>
    <mergeCell ref="P738:R738"/>
    <mergeCell ref="H736:AE736"/>
    <mergeCell ref="A739:G739"/>
    <mergeCell ref="H739:M739"/>
    <mergeCell ref="N739:AE739"/>
    <mergeCell ref="A740:G740"/>
    <mergeCell ref="H740:AE740"/>
    <mergeCell ref="E741:N741"/>
    <mergeCell ref="O741:P741"/>
    <mergeCell ref="Q741:AE741"/>
    <mergeCell ref="A742:AE742"/>
    <mergeCell ref="A748:AE748"/>
    <mergeCell ref="A751:H751"/>
    <mergeCell ref="Q751:AB751"/>
    <mergeCell ref="A753:E753"/>
    <mergeCell ref="J753:O753"/>
    <mergeCell ref="Q753:U753"/>
    <mergeCell ref="Z753:AE753"/>
    <mergeCell ref="A754:E754"/>
    <mergeCell ref="J754:O754"/>
    <mergeCell ref="Q754:U754"/>
    <mergeCell ref="Z754:AE754"/>
    <mergeCell ref="A755:E755"/>
    <mergeCell ref="J755:O755"/>
    <mergeCell ref="Q755:U755"/>
    <mergeCell ref="Z755:AE755"/>
  </mergeCells>
  <pageMargins left="0.98425196850393704" right="0" top="0.39370078740157483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32</vt:i4>
      </vt:variant>
    </vt:vector>
  </HeadingPairs>
  <TitlesOfParts>
    <vt:vector size="34" baseType="lpstr">
      <vt:lpstr>График ТО кусты</vt:lpstr>
      <vt:lpstr>Акты_ТО-2-3</vt:lpstr>
      <vt:lpstr>кусты</vt:lpstr>
      <vt:lpstr>месяц</vt:lpstr>
      <vt:lpstr>результат</vt:lpstr>
      <vt:lpstr>ТО</vt:lpstr>
      <vt:lpstr>ТОк01</vt:lpstr>
      <vt:lpstr>ТОк010а</vt:lpstr>
      <vt:lpstr>ТОк010б</vt:lpstr>
      <vt:lpstr>ТОк011</vt:lpstr>
      <vt:lpstr>ТОк012</vt:lpstr>
      <vt:lpstr>ТОк013</vt:lpstr>
      <vt:lpstr>ТОк014</vt:lpstr>
      <vt:lpstr>ТОк019</vt:lpstr>
      <vt:lpstr>ТОк02</vt:lpstr>
      <vt:lpstr>ТОк03</vt:lpstr>
      <vt:lpstr>ТОк030</vt:lpstr>
      <vt:lpstr>ТОк04</vt:lpstr>
      <vt:lpstr>ТОк056</vt:lpstr>
      <vt:lpstr>ТОк06</vt:lpstr>
      <vt:lpstr>ТОк06р</vt:lpstr>
      <vt:lpstr>ТОк09</vt:lpstr>
      <vt:lpstr>ТОк1а</vt:lpstr>
      <vt:lpstr>ТОк1б</vt:lpstr>
      <vt:lpstr>ТОк1в</vt:lpstr>
      <vt:lpstr>ТОк2а</vt:lpstr>
      <vt:lpstr>ТОк2б</vt:lpstr>
      <vt:lpstr>ТОк2в</vt:lpstr>
      <vt:lpstr>ТОк3а</vt:lpstr>
      <vt:lpstr>ТОк3в</vt:lpstr>
      <vt:lpstr>ТОк3г</vt:lpstr>
      <vt:lpstr>ТОк4а</vt:lpstr>
      <vt:lpstr>ТОк4б</vt:lpstr>
      <vt:lpstr>ТОк4в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Ходырев ИМ</cp:lastModifiedBy>
  <cp:lastPrinted>2017-12-15T04:29:53Z</cp:lastPrinted>
  <dcterms:created xsi:type="dcterms:W3CDTF">1996-10-08T23:32:33Z</dcterms:created>
  <dcterms:modified xsi:type="dcterms:W3CDTF">2017-12-15T12:34:35Z</dcterms:modified>
</cp:coreProperties>
</file>