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a="1"/>
  <c r="I5"/>
  <c r="J5" a="1"/>
  <c r="J5"/>
  <c r="K5" a="1"/>
  <c r="K5"/>
  <c r="L5" a="1"/>
  <c r="L5"/>
  <c r="M5" a="1"/>
  <c r="M5"/>
  <c r="N5" a="1"/>
  <c r="N5"/>
  <c r="O5" a="1"/>
  <c r="O5"/>
  <c r="P5" a="1"/>
  <c r="P5"/>
  <c r="Q5" a="1"/>
  <c r="Q5"/>
  <c r="R5" a="1"/>
  <c r="R5"/>
  <c r="S5" a="1"/>
  <c r="S5"/>
  <c r="T5" a="1"/>
  <c r="T5"/>
  <c r="U5" a="1"/>
  <c r="U5"/>
  <c r="V5" a="1"/>
  <c r="V5"/>
  <c r="W5" a="1"/>
  <c r="W5"/>
  <c r="X5" a="1"/>
  <c r="X5"/>
  <c r="Y5" a="1"/>
  <c r="Y5"/>
  <c r="Z5" a="1"/>
  <c r="Z5"/>
  <c r="AA5" a="1"/>
  <c r="AA5"/>
  <c r="I6" a="1"/>
  <c r="I6"/>
  <c r="J6" a="1"/>
  <c r="J6"/>
  <c r="K6" a="1"/>
  <c r="K6"/>
  <c r="L6" a="1"/>
  <c r="L6"/>
  <c r="M6" a="1"/>
  <c r="M6"/>
  <c r="N6" a="1"/>
  <c r="N6"/>
  <c r="I7" a="1"/>
  <c r="I7"/>
  <c r="J7" a="1"/>
  <c r="J7"/>
  <c r="K7" a="1"/>
  <c r="K7"/>
  <c r="L7" a="1"/>
  <c r="L7"/>
  <c r="M7" a="1"/>
  <c r="M7"/>
  <c r="N7" a="1"/>
  <c r="N7"/>
  <c r="I8" a="1"/>
  <c r="I8"/>
  <c r="J8" a="1"/>
  <c r="J8"/>
  <c r="K8" a="1"/>
  <c r="K8"/>
  <c r="L8" a="1"/>
  <c r="L8"/>
  <c r="M8" a="1"/>
  <c r="M8"/>
  <c r="N8" a="1"/>
  <c r="N8"/>
  <c r="AB5" a="1"/>
  <c r="AB5"/>
  <c r="J9" a="1"/>
  <c r="K9" a="1"/>
  <c r="L9" a="1"/>
  <c r="M9" a="1"/>
  <c r="N9" a="1"/>
  <c r="O9" a="1"/>
  <c r="P9" a="1"/>
  <c r="Q9" a="1"/>
  <c r="R9" a="1"/>
  <c r="S9" a="1"/>
  <c r="T9" a="1"/>
  <c r="U9" a="1"/>
  <c r="V9" a="1"/>
  <c r="W9" a="1"/>
  <c r="X9" a="1"/>
  <c r="Y9" a="1"/>
  <c r="Z9" a="1"/>
  <c r="AA9" a="1"/>
  <c r="AB9" a="1"/>
  <c r="I9" a="1"/>
  <c r="E6"/>
  <c r="E7" s="1"/>
  <c r="E8" s="1"/>
  <c r="I10" a="1"/>
  <c r="G10"/>
  <c r="O6" l="1" a="1"/>
  <c r="O6" s="1"/>
  <c r="P6" a="1"/>
  <c r="P6" s="1"/>
  <c r="G7"/>
  <c r="G8"/>
  <c r="G6"/>
  <c r="F6"/>
  <c r="G9" s="1" a="1"/>
  <c r="G9" s="1"/>
  <c r="J4"/>
  <c r="K4" s="1"/>
  <c r="L4" s="1"/>
  <c r="P7" l="1" a="1"/>
  <c r="P7" s="1"/>
  <c r="P8" a="1"/>
  <c r="P8" s="1"/>
  <c r="Q6" a="1"/>
  <c r="Q6" s="1"/>
  <c r="R6" a="1"/>
  <c r="R6" s="1"/>
  <c r="S6" a="1"/>
  <c r="S6" s="1"/>
  <c r="T6" a="1"/>
  <c r="T6" s="1"/>
  <c r="U6" a="1"/>
  <c r="U6" s="1"/>
  <c r="V6" a="1"/>
  <c r="V6" s="1"/>
  <c r="W6" a="1"/>
  <c r="W6" s="1"/>
  <c r="X6" a="1"/>
  <c r="X6" s="1"/>
  <c r="Y6" a="1"/>
  <c r="Y6" s="1"/>
  <c r="Z6" a="1"/>
  <c r="Z6" s="1"/>
  <c r="AA6" a="1"/>
  <c r="AA6" s="1"/>
  <c r="G5"/>
  <c r="J3"/>
  <c r="K3"/>
  <c r="M4"/>
  <c r="L3"/>
  <c r="N4" l="1"/>
  <c r="M3"/>
  <c r="I9" l="1"/>
  <c r="O4"/>
  <c r="N3"/>
  <c r="J9" l="1"/>
  <c r="M9"/>
  <c r="P4"/>
  <c r="O3"/>
  <c r="L9" l="1"/>
  <c r="K9"/>
  <c r="Q4"/>
  <c r="P3"/>
  <c r="R4" l="1"/>
  <c r="Q3"/>
  <c r="N9" l="1"/>
  <c r="S4"/>
  <c r="R3"/>
  <c r="T4" l="1"/>
  <c r="S3"/>
  <c r="T3" l="1"/>
  <c r="U4"/>
  <c r="V4" l="1"/>
  <c r="U3"/>
  <c r="W4" l="1"/>
  <c r="V3"/>
  <c r="W3" l="1"/>
  <c r="X4"/>
  <c r="AC5" l="1"/>
  <c r="Y4"/>
  <c r="X3"/>
  <c r="Z4" l="1"/>
  <c r="Y3"/>
  <c r="AA4" l="1"/>
  <c r="Z3"/>
  <c r="AA3" l="1"/>
  <c r="AB4"/>
  <c r="AB3" l="1"/>
  <c r="E9" s="1"/>
  <c r="AB6" l="1" a="1"/>
  <c r="AB6" s="1"/>
  <c r="O7" l="1" a="1"/>
  <c r="O7" s="1"/>
  <c r="Q7" s="1" a="1"/>
  <c r="Q7" s="1"/>
  <c r="R7" a="1"/>
  <c r="R7" s="1"/>
  <c r="S7" l="1" a="1"/>
  <c r="S7" s="1"/>
  <c r="S8" s="1" a="1"/>
  <c r="S8" s="1"/>
  <c r="T7" a="1"/>
  <c r="T7" s="1"/>
  <c r="T8" s="1" a="1"/>
  <c r="T8" s="1"/>
  <c r="U7" a="1"/>
  <c r="U7" s="1"/>
  <c r="V7" a="1"/>
  <c r="V7" s="1"/>
  <c r="V8" s="1" a="1"/>
  <c r="V8" s="1"/>
  <c r="W7" a="1"/>
  <c r="W7" s="1"/>
  <c r="X7" a="1"/>
  <c r="X7" s="1"/>
  <c r="X8" s="1" a="1"/>
  <c r="X8" s="1"/>
  <c r="Y7" a="1"/>
  <c r="Y7" s="1"/>
  <c r="Y8" s="1" a="1"/>
  <c r="Y8" s="1"/>
  <c r="Z7" a="1"/>
  <c r="Z7" s="1"/>
  <c r="Z8" s="1" a="1"/>
  <c r="Z8" s="1"/>
  <c r="AA7" a="1"/>
  <c r="AA7" s="1"/>
  <c r="AA8" s="1" a="1"/>
  <c r="AA8" s="1"/>
  <c r="X9"/>
  <c r="W8" l="1" a="1"/>
  <c r="W8" s="1"/>
  <c r="W9"/>
  <c r="Y9"/>
  <c r="AB7" a="1"/>
  <c r="AB7" s="1"/>
  <c r="O8" s="1" a="1"/>
  <c r="O8" s="1"/>
  <c r="AC6"/>
  <c r="Q8" l="1" a="1"/>
  <c r="Q8" s="1"/>
  <c r="R8" a="1"/>
  <c r="R8" s="1"/>
  <c r="U8" s="1" a="1"/>
  <c r="U8" s="1"/>
  <c r="O9"/>
  <c r="AA9"/>
  <c r="Z9"/>
  <c r="AC7"/>
  <c r="Q9" l="1"/>
  <c r="V9"/>
  <c r="P9" l="1"/>
  <c r="S9"/>
  <c r="T9"/>
  <c r="AB8" a="1"/>
  <c r="AB8" s="1"/>
  <c r="R9" l="1"/>
  <c r="AB9"/>
  <c r="U9"/>
  <c r="AC8"/>
  <c r="I10"/>
</calcChain>
</file>

<file path=xl/sharedStrings.xml><?xml version="1.0" encoding="utf-8"?>
<sst xmlns="http://schemas.openxmlformats.org/spreadsheetml/2006/main" count="17" uniqueCount="14">
  <si>
    <t>Литейная зона</t>
  </si>
  <si>
    <t>№</t>
  </si>
  <si>
    <t>Наименование детали Ru</t>
  </si>
  <si>
    <t>План производства на Декабр 2018г. (шт.)</t>
  </si>
  <si>
    <t xml:space="preserve"> DCM 350-1-2</t>
  </si>
  <si>
    <t>Деталь А</t>
  </si>
  <si>
    <t>Деталь Б</t>
  </si>
  <si>
    <t>Деталь В</t>
  </si>
  <si>
    <t>Деталь Г</t>
  </si>
  <si>
    <t>Тип машины</t>
  </si>
  <si>
    <t>План</t>
  </si>
  <si>
    <t>Кол-во в час</t>
  </si>
  <si>
    <t>кол-во рабочих часов в день</t>
  </si>
  <si>
    <t>кол-во деталей в день</t>
  </si>
</sst>
</file>

<file path=xl/styles.xml><?xml version="1.0" encoding="utf-8"?>
<styleSheet xmlns="http://schemas.openxmlformats.org/spreadsheetml/2006/main">
  <numFmts count="1">
    <numFmt numFmtId="164" formatCode="dd/mmm\ \(ddd\)"/>
  </numFmts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8"/>
      <color rgb="FFFF0000"/>
      <name val="Arial Narrow"/>
      <family val="2"/>
      <charset val="204"/>
    </font>
    <font>
      <sz val="18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b/>
      <sz val="18"/>
      <color theme="0"/>
      <name val="Arial Narrow"/>
      <family val="2"/>
      <charset val="204"/>
    </font>
    <font>
      <sz val="18"/>
      <color theme="0"/>
      <name val="Arial Narrow"/>
      <family val="2"/>
      <charset val="204"/>
    </font>
    <font>
      <sz val="18"/>
      <name val="Arial Narrow"/>
      <family val="2"/>
      <charset val="204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" fontId="7" fillId="0" borderId="12" xfId="1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"/>
  <sheetViews>
    <sheetView tabSelected="1" zoomScaleNormal="100" workbookViewId="0">
      <selection activeCell="I5" sqref="I5"/>
    </sheetView>
  </sheetViews>
  <sheetFormatPr defaultRowHeight="15"/>
  <cols>
    <col min="2" max="2" width="24" customWidth="1"/>
    <col min="3" max="3" width="18.28515625" bestFit="1" customWidth="1"/>
    <col min="4" max="4" width="23.85546875" customWidth="1"/>
    <col min="5" max="5" width="21.7109375" bestFit="1" customWidth="1"/>
    <col min="6" max="6" width="12.140625" bestFit="1" customWidth="1"/>
    <col min="7" max="7" width="32.5703125" bestFit="1" customWidth="1"/>
    <col min="8" max="8" width="4" customWidth="1"/>
    <col min="9" max="9" width="18.42578125" bestFit="1" customWidth="1"/>
    <col min="10" max="10" width="17" bestFit="1" customWidth="1"/>
    <col min="11" max="11" width="16.7109375" bestFit="1" customWidth="1"/>
    <col min="12" max="13" width="17" bestFit="1" customWidth="1"/>
    <col min="14" max="14" width="16.7109375" bestFit="1" customWidth="1"/>
    <col min="15" max="15" width="17" bestFit="1" customWidth="1"/>
    <col min="16" max="16" width="16.7109375" bestFit="1" customWidth="1"/>
    <col min="17" max="18" width="17" bestFit="1" customWidth="1"/>
    <col min="19" max="19" width="16.7109375" bestFit="1" customWidth="1"/>
    <col min="20" max="20" width="17" bestFit="1" customWidth="1"/>
    <col min="21" max="21" width="16.7109375" bestFit="1" customWidth="1"/>
    <col min="22" max="23" width="17" bestFit="1" customWidth="1"/>
    <col min="24" max="24" width="16.7109375" bestFit="1" customWidth="1"/>
    <col min="25" max="25" width="17" bestFit="1" customWidth="1"/>
    <col min="26" max="26" width="16.7109375" bestFit="1" customWidth="1"/>
    <col min="27" max="28" width="17" bestFit="1" customWidth="1"/>
    <col min="29" max="29" width="10.85546875" bestFit="1" customWidth="1"/>
  </cols>
  <sheetData>
    <row r="1" spans="1:29" ht="23.25">
      <c r="A1" s="1"/>
      <c r="B1" s="2"/>
      <c r="C1" s="2"/>
      <c r="D1" s="3"/>
      <c r="E1" s="5" t="s">
        <v>0</v>
      </c>
      <c r="F1" s="4"/>
      <c r="G1" s="4"/>
      <c r="H1" s="4"/>
      <c r="I1" s="4"/>
      <c r="J1" s="4"/>
      <c r="K1" s="4"/>
      <c r="L1" s="4"/>
      <c r="M1" s="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9" ht="23.25" customHeight="1">
      <c r="A2" s="30" t="s">
        <v>1</v>
      </c>
      <c r="B2" s="31" t="s">
        <v>2</v>
      </c>
      <c r="C2" s="32" t="s">
        <v>11</v>
      </c>
      <c r="D2" s="29" t="s">
        <v>9</v>
      </c>
      <c r="E2" s="29" t="s">
        <v>12</v>
      </c>
      <c r="F2" s="29" t="s">
        <v>10</v>
      </c>
      <c r="G2" s="29" t="s">
        <v>13</v>
      </c>
      <c r="H2" s="8"/>
      <c r="I2" s="28" t="s">
        <v>3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9" ht="23.25">
      <c r="A3" s="30"/>
      <c r="B3" s="31"/>
      <c r="C3" s="33"/>
      <c r="D3" s="29"/>
      <c r="E3" s="29"/>
      <c r="F3" s="29"/>
      <c r="G3" s="29"/>
      <c r="H3" s="7"/>
      <c r="I3" s="9">
        <v>43070</v>
      </c>
      <c r="J3" s="10">
        <f t="shared" ref="J3:AB3" si="0">WORKDAY($J$4,J4)</f>
        <v>4</v>
      </c>
      <c r="K3" s="11">
        <f t="shared" si="0"/>
        <v>5</v>
      </c>
      <c r="L3" s="11">
        <f t="shared" si="0"/>
        <v>6</v>
      </c>
      <c r="M3" s="11">
        <f t="shared" si="0"/>
        <v>9</v>
      </c>
      <c r="N3" s="11">
        <f t="shared" si="0"/>
        <v>10</v>
      </c>
      <c r="O3" s="11">
        <f t="shared" si="0"/>
        <v>11</v>
      </c>
      <c r="P3" s="11">
        <f t="shared" si="0"/>
        <v>12</v>
      </c>
      <c r="Q3" s="11">
        <f t="shared" si="0"/>
        <v>13</v>
      </c>
      <c r="R3" s="11">
        <f t="shared" si="0"/>
        <v>16</v>
      </c>
      <c r="S3" s="11">
        <f t="shared" si="0"/>
        <v>17</v>
      </c>
      <c r="T3" s="11">
        <f t="shared" si="0"/>
        <v>18</v>
      </c>
      <c r="U3" s="11">
        <f t="shared" si="0"/>
        <v>19</v>
      </c>
      <c r="V3" s="11">
        <f t="shared" si="0"/>
        <v>20</v>
      </c>
      <c r="W3" s="11">
        <f t="shared" si="0"/>
        <v>23</v>
      </c>
      <c r="X3" s="11">
        <f t="shared" si="0"/>
        <v>24</v>
      </c>
      <c r="Y3" s="11">
        <f t="shared" si="0"/>
        <v>25</v>
      </c>
      <c r="Z3" s="11">
        <f t="shared" si="0"/>
        <v>26</v>
      </c>
      <c r="AA3" s="11">
        <f t="shared" si="0"/>
        <v>27</v>
      </c>
      <c r="AB3" s="11">
        <f t="shared" si="0"/>
        <v>30</v>
      </c>
    </row>
    <row r="4" spans="1:29" ht="24" thickBot="1">
      <c r="A4" s="25"/>
      <c r="B4" s="12"/>
      <c r="C4" s="12"/>
      <c r="D4" s="13"/>
      <c r="E4" s="14"/>
      <c r="F4" s="14"/>
      <c r="G4" s="14"/>
      <c r="H4" s="14"/>
      <c r="I4" s="15">
        <v>1</v>
      </c>
      <c r="J4" s="16">
        <f>I4+1</f>
        <v>2</v>
      </c>
      <c r="K4" s="16">
        <f t="shared" ref="K4:AB4" si="1">J4+1</f>
        <v>3</v>
      </c>
      <c r="L4" s="16">
        <f t="shared" si="1"/>
        <v>4</v>
      </c>
      <c r="M4" s="16">
        <f t="shared" si="1"/>
        <v>5</v>
      </c>
      <c r="N4" s="16">
        <f t="shared" si="1"/>
        <v>6</v>
      </c>
      <c r="O4" s="16">
        <f t="shared" si="1"/>
        <v>7</v>
      </c>
      <c r="P4" s="16">
        <f t="shared" si="1"/>
        <v>8</v>
      </c>
      <c r="Q4" s="16">
        <f t="shared" si="1"/>
        <v>9</v>
      </c>
      <c r="R4" s="16">
        <f t="shared" si="1"/>
        <v>10</v>
      </c>
      <c r="S4" s="16">
        <f t="shared" si="1"/>
        <v>11</v>
      </c>
      <c r="T4" s="16">
        <f t="shared" si="1"/>
        <v>12</v>
      </c>
      <c r="U4" s="16">
        <f t="shared" si="1"/>
        <v>13</v>
      </c>
      <c r="V4" s="16">
        <f t="shared" si="1"/>
        <v>14</v>
      </c>
      <c r="W4" s="16">
        <f t="shared" si="1"/>
        <v>15</v>
      </c>
      <c r="X4" s="16">
        <f t="shared" si="1"/>
        <v>16</v>
      </c>
      <c r="Y4" s="16">
        <f t="shared" si="1"/>
        <v>17</v>
      </c>
      <c r="Z4" s="16">
        <f t="shared" si="1"/>
        <v>18</v>
      </c>
      <c r="AA4" s="16">
        <f t="shared" si="1"/>
        <v>19</v>
      </c>
      <c r="AB4" s="16">
        <f t="shared" si="1"/>
        <v>20</v>
      </c>
    </row>
    <row r="5" spans="1:29" ht="39" customHeight="1" thickBot="1">
      <c r="A5" s="17">
        <v>1</v>
      </c>
      <c r="B5" s="18" t="s">
        <v>5</v>
      </c>
      <c r="C5" s="19">
        <v>377</v>
      </c>
      <c r="D5" s="20" t="s">
        <v>4</v>
      </c>
      <c r="E5" s="21">
        <v>18</v>
      </c>
      <c r="F5" s="21">
        <v>45000</v>
      </c>
      <c r="G5" s="7">
        <f>C5*E5</f>
        <v>6786</v>
      </c>
      <c r="H5" s="7"/>
      <c r="I5" s="24">
        <f t="array" ref="I5">IF(SUM(IFERROR(I$4:I4/$C$4:$C4,))&lt;$E$5,IF(SUM(IFERROR($I$4:$AB4/$C$4:$C4,),$H5:H5/$C5)&lt;COUNT($I$4:$AB$4)*$E$5,MIN($F5-SUM($H5:H5),$C5*$E5,TRUNC(($E$5-SUM(IFERROR(I$4:I4/$C$4:$C4,)))*$C5)),),)</f>
        <v>6786</v>
      </c>
      <c r="J5" s="24">
        <f t="array" ref="J5">IF(SUM(IFERROR(J$4:J4/$C$4:$C4,))&lt;$E$5,IF(SUM(IFERROR($I$4:$AB4/$C$4:$C4,),$H5:I5/$C5)&lt;COUNT($I$4:$AB$4)*$E$5,MIN($F5-SUM($H5:I5),$C5*$E5,TRUNC(($E$5-SUM(IFERROR(J$4:J4/$C$4:$C4,)))*$C5)),),)</f>
        <v>6786</v>
      </c>
      <c r="K5" s="24">
        <f t="array" ref="K5">IF(SUM(IFERROR(K$4:K4/$C$4:$C4,))&lt;$E$5,IF(SUM(IFERROR($I$4:$AB4/$C$4:$C4,),$H5:J5/$C5)&lt;COUNT($I$4:$AB$4)*$E$5,MIN($F5-SUM($H5:J5),$C5*$E5,TRUNC(($E$5-SUM(IFERROR(K$4:K4/$C$4:$C4,)))*$C5)),),)</f>
        <v>6786</v>
      </c>
      <c r="L5" s="24">
        <f t="array" ref="L5">IF(SUM(IFERROR(L$4:L4/$C$4:$C4,))&lt;$E$5,IF(SUM(IFERROR($I$4:$AB4/$C$4:$C4,),$H5:K5/$C5)&lt;COUNT($I$4:$AB$4)*$E$5,MIN($F5-SUM($H5:K5),$C5*$E5,TRUNC(($E$5-SUM(IFERROR(L$4:L4/$C$4:$C4,)))*$C5)),),)</f>
        <v>6786</v>
      </c>
      <c r="M5" s="24">
        <f t="array" ref="M5">IF(SUM(IFERROR(M$4:M4/$C$4:$C4,))&lt;$E$5,IF(SUM(IFERROR($I$4:$AB4/$C$4:$C4,),$H5:L5/$C5)&lt;COUNT($I$4:$AB$4)*$E$5,MIN($F5-SUM($H5:L5),$C5*$E5,TRUNC(($E$5-SUM(IFERROR(M$4:M4/$C$4:$C4,)))*$C5)),),)</f>
        <v>6786</v>
      </c>
      <c r="N5" s="24">
        <f t="array" ref="N5">IF(SUM(IFERROR(N$4:N4/$C$4:$C4,))&lt;$E$5,IF(SUM(IFERROR($I$4:$AB4/$C$4:$C4,),$H5:M5/$C5)&lt;COUNT($I$4:$AB$4)*$E$5,MIN($F5-SUM($H5:M5),$C5*$E5,TRUNC(($E$5-SUM(IFERROR(N$4:N4/$C$4:$C4,)))*$C5)),),)</f>
        <v>6786</v>
      </c>
      <c r="O5" s="24">
        <f t="array" ref="O5">IF(SUM(IFERROR(O$4:O4/$C$4:$C4,))&lt;$E$5,IF(SUM(IFERROR($I$4:$AB4/$C$4:$C4,),$H5:N5/$C5)&lt;COUNT($I$4:$AB$4)*$E$5,MIN($F5-SUM($H5:N5),$C5*$E5,TRUNC(($E$5-SUM(IFERROR(O$4:O4/$C$4:$C4,)))*$C5)),),)</f>
        <v>4284</v>
      </c>
      <c r="P5" s="24">
        <f t="array" ref="P5">IF(SUM(IFERROR(P$4:P4/$C$4:$C4,))&lt;$E$5,IF(SUM(IFERROR($I$4:$AB4/$C$4:$C4,),$H5:O5/$C5)&lt;COUNT($I$4:$AB$4)*$E$5,MIN($F5-SUM($H5:O5),$C5*$E5,TRUNC(($E$5-SUM(IFERROR(P$4:P4/$C$4:$C4,)))*$C5)),),)</f>
        <v>0</v>
      </c>
      <c r="Q5" s="24">
        <f t="array" ref="Q5">IF(SUM(IFERROR(Q$4:Q4/$C$4:$C4,))&lt;$E$5,IF(SUM(IFERROR($I$4:$AB4/$C$4:$C4,),$H5:P5/$C5)&lt;COUNT($I$4:$AB$4)*$E$5,MIN($F5-SUM($H5:P5),$C5*$E5,TRUNC(($E$5-SUM(IFERROR(Q$4:Q4/$C$4:$C4,)))*$C5)),),)</f>
        <v>0</v>
      </c>
      <c r="R5" s="24">
        <f t="array" ref="R5">IF(SUM(IFERROR(R$4:R4/$C$4:$C4,))&lt;$E$5,IF(SUM(IFERROR($I$4:$AB4/$C$4:$C4,),$H5:Q5/$C5)&lt;COUNT($I$4:$AB$4)*$E$5,MIN($F5-SUM($H5:Q5),$C5*$E5,TRUNC(($E$5-SUM(IFERROR(R$4:R4/$C$4:$C4,)))*$C5)),),)</f>
        <v>0</v>
      </c>
      <c r="S5" s="24">
        <f t="array" ref="S5">IF(SUM(IFERROR(S$4:S4/$C$4:$C4,))&lt;$E$5,IF(SUM(IFERROR($I$4:$AB4/$C$4:$C4,),$H5:R5/$C5)&lt;COUNT($I$4:$AB$4)*$E$5,MIN($F5-SUM($H5:R5),$C5*$E5,TRUNC(($E$5-SUM(IFERROR(S$4:S4/$C$4:$C4,)))*$C5)),),)</f>
        <v>0</v>
      </c>
      <c r="T5" s="24">
        <f t="array" ref="T5">IF(SUM(IFERROR(T$4:T4/$C$4:$C4,))&lt;$E$5,IF(SUM(IFERROR($I$4:$AB4/$C$4:$C4,),$H5:S5/$C5)&lt;COUNT($I$4:$AB$4)*$E$5,MIN($F5-SUM($H5:S5),$C5*$E5,TRUNC(($E$5-SUM(IFERROR(T$4:T4/$C$4:$C4,)))*$C5)),),)</f>
        <v>0</v>
      </c>
      <c r="U5" s="24">
        <f t="array" ref="U5">IF(SUM(IFERROR(U$4:U4/$C$4:$C4,))&lt;$E$5,IF(SUM(IFERROR($I$4:$AB4/$C$4:$C4,),$H5:T5/$C5)&lt;COUNT($I$4:$AB$4)*$E$5,MIN($F5-SUM($H5:T5),$C5*$E5,TRUNC(($E$5-SUM(IFERROR(U$4:U4/$C$4:$C4,)))*$C5)),),)</f>
        <v>0</v>
      </c>
      <c r="V5" s="24">
        <f t="array" ref="V5">IF(SUM(IFERROR(V$4:V4/$C$4:$C4,))&lt;$E$5,IF(SUM(IFERROR($I$4:$AB4/$C$4:$C4,),$H5:U5/$C5)&lt;COUNT($I$4:$AB$4)*$E$5,MIN($F5-SUM($H5:U5),$C5*$E5,TRUNC(($E$5-SUM(IFERROR(V$4:V4/$C$4:$C4,)))*$C5)),),)</f>
        <v>0</v>
      </c>
      <c r="W5" s="24">
        <f t="array" ref="W5">IF(SUM(IFERROR(W$4:W4/$C$4:$C4,))&lt;$E$5,IF(SUM(IFERROR($I$4:$AB4/$C$4:$C4,),$H5:V5/$C5)&lt;COUNT($I$4:$AB$4)*$E$5,MIN($F5-SUM($H5:V5),$C5*$E5,TRUNC(($E$5-SUM(IFERROR(W$4:W4/$C$4:$C4,)))*$C5)),),)</f>
        <v>0</v>
      </c>
      <c r="X5" s="24">
        <f t="array" ref="X5">IF(SUM(IFERROR(X$4:X4/$C$4:$C4,))&lt;$E$5,IF(SUM(IFERROR($I$4:$AB4/$C$4:$C4,),$H5:W5/$C5)&lt;COUNT($I$4:$AB$4)*$E$5,MIN($F5-SUM($H5:W5),$C5*$E5,TRUNC(($E$5-SUM(IFERROR(X$4:X4/$C$4:$C4,)))*$C5)),),)</f>
        <v>0</v>
      </c>
      <c r="Y5" s="24">
        <f t="array" ref="Y5">IF(SUM(IFERROR(Y$4:Y4/$C$4:$C4,))&lt;$E$5,IF(SUM(IFERROR($I$4:$AB4/$C$4:$C4,),$H5:X5/$C5)&lt;COUNT($I$4:$AB$4)*$E$5,MIN($F5-SUM($H5:X5),$C5*$E5,TRUNC(($E$5-SUM(IFERROR(Y$4:Y4/$C$4:$C4,)))*$C5)),),)</f>
        <v>0</v>
      </c>
      <c r="Z5" s="24">
        <f t="array" ref="Z5">IF(SUM(IFERROR(Z$4:Z4/$C$4:$C4,))&lt;$E$5,IF(SUM(IFERROR($I$4:$AB4/$C$4:$C4,),$H5:Y5/$C5)&lt;COUNT($I$4:$AB$4)*$E$5,MIN($F5-SUM($H5:Y5),$C5*$E5,TRUNC(($E$5-SUM(IFERROR(Z$4:Z4/$C$4:$C4,)))*$C5)),),)</f>
        <v>0</v>
      </c>
      <c r="AA5" s="24">
        <f t="array" ref="AA5">IF(SUM(IFERROR(AA$4:AA4/$C$4:$C4,))&lt;$E$5,IF(SUM(IFERROR($I$4:$AB4/$C$4:$C4,),$H5:Z5/$C5)&lt;COUNT($I$4:$AB$4)*$E$5,MIN($F5-SUM($H5:Z5),$C5*$E5,TRUNC(($E$5-SUM(IFERROR(AA$4:AA4/$C$4:$C4,)))*$C5)),),)</f>
        <v>0</v>
      </c>
      <c r="AB5" s="24">
        <f t="array" ref="AB5">IF(SUM(IFERROR(AB$4:AB4/$C$4:$C4,))&lt;$E$5,IF(SUM(IFERROR($I$4:$AB4/$C$4:$C4,),$H5:AA5/$C5)&lt;COUNT($I$4:$AB$4)*$E$5,MIN($F5-SUM($H5:AA5),$C5*$E5,TRUNC(($E$5-SUM(IFERROR(AB$4:AB4/$C$4:$C4,)))*$C5)),),)</f>
        <v>0</v>
      </c>
      <c r="AC5" s="27">
        <f>SUM(I5:AB5)</f>
        <v>45000</v>
      </c>
    </row>
    <row r="6" spans="1:29" ht="39" customHeight="1" thickBot="1">
      <c r="A6" s="22"/>
      <c r="B6" s="18" t="s">
        <v>6</v>
      </c>
      <c r="C6" s="19">
        <v>755</v>
      </c>
      <c r="D6" s="20" t="s">
        <v>4</v>
      </c>
      <c r="E6" s="23">
        <f>E5</f>
        <v>18</v>
      </c>
      <c r="F6" s="21">
        <f>3500*12</f>
        <v>42000</v>
      </c>
      <c r="G6" s="7">
        <f>C6*E6</f>
        <v>13590</v>
      </c>
      <c r="H6" s="7"/>
      <c r="I6" s="24">
        <f t="array" ref="I6">IF(SUM(IFERROR(I$4:I5/$C$4:$C5,))&lt;$E$5,IF(SUM(IFERROR($I$4:$AB5/$C$4:$C5,),$H6:H6/$C6)&lt;COUNT($I$4:$AB$4)*$E$5,MIN($F6-SUM($H6:H6),$C6*$E6,TRUNC(($E$5-SUM(IFERROR(I$4:I5/$C$4:$C5,)))*$C6)),),)</f>
        <v>0</v>
      </c>
      <c r="J6" s="24">
        <f t="array" ref="J6">IF(SUM(IFERROR(J$4:J5/$C$4:$C5,))&lt;$E$5,IF(SUM(IFERROR($I$4:$AB5/$C$4:$C5,),$H6:I6/$C6)&lt;COUNT($I$4:$AB$4)*$E$5,MIN($F6-SUM($H6:I6),$C6*$E6,TRUNC(($E$5-SUM(IFERROR(J$4:J5/$C$4:$C5,)))*$C6)),),)</f>
        <v>0</v>
      </c>
      <c r="K6" s="24">
        <f t="array" ref="K6">IF(SUM(IFERROR(K$4:K5/$C$4:$C5,))&lt;$E$5,IF(SUM(IFERROR($I$4:$AB5/$C$4:$C5,),$H6:J6/$C6)&lt;COUNT($I$4:$AB$4)*$E$5,MIN($F6-SUM($H6:J6),$C6*$E6,TRUNC(($E$5-SUM(IFERROR(K$4:K5/$C$4:$C5,)))*$C6)),),)</f>
        <v>0</v>
      </c>
      <c r="L6" s="24">
        <f t="array" ref="L6">IF(SUM(IFERROR(L$4:L5/$C$4:$C5,))&lt;$E$5,IF(SUM(IFERROR($I$4:$AB5/$C$4:$C5,),$H6:K6/$C6)&lt;COUNT($I$4:$AB$4)*$E$5,MIN($F6-SUM($H6:K6),$C6*$E6,TRUNC(($E$5-SUM(IFERROR(L$4:L5/$C$4:$C5,)))*$C6)),),)</f>
        <v>0</v>
      </c>
      <c r="M6" s="24">
        <f t="array" ref="M6">IF(SUM(IFERROR(M$4:M5/$C$4:$C5,))&lt;$E$5,IF(SUM(IFERROR($I$4:$AB5/$C$4:$C5,),$H6:L6/$C6)&lt;COUNT($I$4:$AB$4)*$E$5,MIN($F6-SUM($H6:L6),$C6*$E6,TRUNC(($E$5-SUM(IFERROR(M$4:M5/$C$4:$C5,)))*$C6)),),)</f>
        <v>0</v>
      </c>
      <c r="N6" s="24">
        <f t="array" ref="N6">IF(SUM(IFERROR(N$4:N5/$C$4:$C5,))&lt;$E$5,IF(SUM(IFERROR($I$4:$AB5/$C$4:$C5,),$H6:M6/$C6)&lt;COUNT($I$4:$AB$4)*$E$5,MIN($F6-SUM($H6:M6),$C6*$E6,TRUNC(($E$5-SUM(IFERROR(N$4:N5/$C$4:$C5,)))*$C6)),),)</f>
        <v>0</v>
      </c>
      <c r="O6" s="24">
        <f t="array" ref="O6">IF(SUM(IFERROR(O$4:O5/$C$4:$C5,))&lt;$E$5,IF(SUM(IFERROR($I$4:$AB5/$C$4:$C5,),$H6:N6/$C6)&lt;COUNT($I$4:$AB$4)*$E$5,MIN($F6-SUM($H6:N6),$C6*$E6,TRUNC(($E$5-SUM(IFERROR(O$4:O5/$C$4:$C5,)))*$C6)),),)</f>
        <v>5010</v>
      </c>
      <c r="P6" s="24">
        <f t="array" ref="P6">IF(SUM(IFERROR(P$4:P5/$C$4:$C5,))&lt;$E$5,IF(SUM(IFERROR($I$4:$AB5/$C$4:$C5,),$H6:O6/$C6)&lt;COUNT($I$4:$AB$4)*$E$5,MIN($F6-SUM($H6:O6),$C6*$E6,TRUNC(($E$5-SUM(IFERROR(P$4:P5/$C$4:$C5,)))*$C6)),),)</f>
        <v>13590</v>
      </c>
      <c r="Q6" s="24">
        <f t="array" ref="Q6">IF(SUM(IFERROR(Q$4:Q5/$C$4:$C5,))&lt;$E$5,IF(SUM(IFERROR($I$4:$AB5/$C$4:$C5,),$H6:P6/$C6)&lt;COUNT($I$4:$AB$4)*$E$5,MIN($F6-SUM($H6:P6),$C6*$E6,TRUNC(($E$5-SUM(IFERROR(Q$4:Q5/$C$4:$C5,)))*$C6)),),)</f>
        <v>13590</v>
      </c>
      <c r="R6" s="24">
        <f t="array" ref="R6">IF(SUM(IFERROR(R$4:R5/$C$4:$C5,))&lt;$E$5,IF(SUM(IFERROR($I$4:$AB5/$C$4:$C5,),$H6:Q6/$C6)&lt;COUNT($I$4:$AB$4)*$E$5,MIN($F6-SUM($H6:Q6),$C6*$E6,TRUNC(($E$5-SUM(IFERROR(R$4:R5/$C$4:$C5,)))*$C6)),),)</f>
        <v>9810</v>
      </c>
      <c r="S6" s="24">
        <f t="array" ref="S6">IF(SUM(IFERROR(S$4:S5/$C$4:$C5,))&lt;$E$5,IF(SUM(IFERROR($I$4:$AB5/$C$4:$C5,),$H6:R6/$C6)&lt;COUNT($I$4:$AB$4)*$E$5,MIN($F6-SUM($H6:R6),$C6*$E6,TRUNC(($E$5-SUM(IFERROR(S$4:S5/$C$4:$C5,)))*$C6)),),)</f>
        <v>0</v>
      </c>
      <c r="T6" s="24">
        <f t="array" ref="T6">IF(SUM(IFERROR(T$4:T5/$C$4:$C5,))&lt;$E$5,IF(SUM(IFERROR($I$4:$AB5/$C$4:$C5,),$H6:S6/$C6)&lt;COUNT($I$4:$AB$4)*$E$5,MIN($F6-SUM($H6:S6),$C6*$E6,TRUNC(($E$5-SUM(IFERROR(T$4:T5/$C$4:$C5,)))*$C6)),),)</f>
        <v>0</v>
      </c>
      <c r="U6" s="24">
        <f t="array" ref="U6">IF(SUM(IFERROR(U$4:U5/$C$4:$C5,))&lt;$E$5,IF(SUM(IFERROR($I$4:$AB5/$C$4:$C5,),$H6:T6/$C6)&lt;COUNT($I$4:$AB$4)*$E$5,MIN($F6-SUM($H6:T6),$C6*$E6,TRUNC(($E$5-SUM(IFERROR(U$4:U5/$C$4:$C5,)))*$C6)),),)</f>
        <v>0</v>
      </c>
      <c r="V6" s="24">
        <f t="array" ref="V6">IF(SUM(IFERROR(V$4:V5/$C$4:$C5,))&lt;$E$5,IF(SUM(IFERROR($I$4:$AB5/$C$4:$C5,),$H6:U6/$C6)&lt;COUNT($I$4:$AB$4)*$E$5,MIN($F6-SUM($H6:U6),$C6*$E6,TRUNC(($E$5-SUM(IFERROR(V$4:V5/$C$4:$C5,)))*$C6)),),)</f>
        <v>0</v>
      </c>
      <c r="W6" s="24">
        <f t="array" ref="W6">IF(SUM(IFERROR(W$4:W5/$C$4:$C5,))&lt;$E$5,IF(SUM(IFERROR($I$4:$AB5/$C$4:$C5,),$H6:V6/$C6)&lt;COUNT($I$4:$AB$4)*$E$5,MIN($F6-SUM($H6:V6),$C6*$E6,TRUNC(($E$5-SUM(IFERROR(W$4:W5/$C$4:$C5,)))*$C6)),),)</f>
        <v>0</v>
      </c>
      <c r="X6" s="24">
        <f t="array" ref="X6">IF(SUM(IFERROR(X$4:X5/$C$4:$C5,))&lt;$E$5,IF(SUM(IFERROR($I$4:$AB5/$C$4:$C5,),$H6:W6/$C6)&lt;COUNT($I$4:$AB$4)*$E$5,MIN($F6-SUM($H6:W6),$C6*$E6,TRUNC(($E$5-SUM(IFERROR(X$4:X5/$C$4:$C5,)))*$C6)),),)</f>
        <v>0</v>
      </c>
      <c r="Y6" s="24">
        <f t="array" ref="Y6">IF(SUM(IFERROR(Y$4:Y5/$C$4:$C5,))&lt;$E$5,IF(SUM(IFERROR($I$4:$AB5/$C$4:$C5,),$H6:X6/$C6)&lt;COUNT($I$4:$AB$4)*$E$5,MIN($F6-SUM($H6:X6),$C6*$E6,TRUNC(($E$5-SUM(IFERROR(Y$4:Y5/$C$4:$C5,)))*$C6)),),)</f>
        <v>0</v>
      </c>
      <c r="Z6" s="24">
        <f t="array" ref="Z6">IF(SUM(IFERROR(Z$4:Z5/$C$4:$C5,))&lt;$E$5,IF(SUM(IFERROR($I$4:$AB5/$C$4:$C5,),$H6:Y6/$C6)&lt;COUNT($I$4:$AB$4)*$E$5,MIN($F6-SUM($H6:Y6),$C6*$E6,TRUNC(($E$5-SUM(IFERROR(Z$4:Z5/$C$4:$C5,)))*$C6)),),)</f>
        <v>0</v>
      </c>
      <c r="AA6" s="24">
        <f t="array" ref="AA6">IF(SUM(IFERROR(AA$4:AA5/$C$4:$C5,))&lt;$E$5,IF(SUM(IFERROR($I$4:$AB5/$C$4:$C5,),$H6:Z6/$C6)&lt;COUNT($I$4:$AB$4)*$E$5,MIN($F6-SUM($H6:Z6),$C6*$E6,TRUNC(($E$5-SUM(IFERROR(AA$4:AA5/$C$4:$C5,)))*$C6)),),)</f>
        <v>0</v>
      </c>
      <c r="AB6" s="24">
        <f t="array" ref="AB6">IF(SUM(IFERROR(AB$4:AB5/$C$4:$C5,))&lt;$E$5,IF(SUM(IFERROR($I$4:$AB5/$C$4:$C5,),$H6:AA6/$C6)&lt;COUNT($I$4:$AB$4)*$E$5,MIN($F6-SUM($H6:AA6),$C6*$E6,TRUNC(($E$5-SUM(IFERROR(AB$4:AB5/$C$4:$C5,)))*$C6)),),)</f>
        <v>0</v>
      </c>
      <c r="AC6" s="27">
        <f t="shared" ref="AC6:AC8" si="2">SUM(I6:AB6)</f>
        <v>42000</v>
      </c>
    </row>
    <row r="7" spans="1:29" ht="39" customHeight="1" thickBot="1">
      <c r="A7" s="22"/>
      <c r="B7" s="18" t="s">
        <v>7</v>
      </c>
      <c r="C7" s="19">
        <v>188</v>
      </c>
      <c r="D7" s="20" t="s">
        <v>4</v>
      </c>
      <c r="E7" s="23">
        <f t="shared" ref="E7:E8" si="3">E6</f>
        <v>18</v>
      </c>
      <c r="F7" s="24">
        <v>32000</v>
      </c>
      <c r="G7" s="7">
        <f t="shared" ref="G7" si="4">C7*E7</f>
        <v>3384</v>
      </c>
      <c r="H7" s="7"/>
      <c r="I7" s="24">
        <f t="array" ref="I7">IF(SUM(IFERROR(I$4:I6/$C$4:$C6,))&lt;$E$5,IF(SUM(IFERROR($I$4:$AB6/$C$4:$C6,),$H7:H7/$C7)&lt;COUNT($I$4:$AB$4)*$E$5,MIN($F7-SUM($H7:H7),$C7*$E7,TRUNC(($E$5-SUM(IFERROR(I$4:I6/$C$4:$C6,)))*$C7)),),)</f>
        <v>0</v>
      </c>
      <c r="J7" s="24">
        <f t="array" ref="J7">IF(SUM(IFERROR(J$4:J6/$C$4:$C6,))&lt;$E$5,IF(SUM(IFERROR($I$4:$AB6/$C$4:$C6,),$H7:I7/$C7)&lt;COUNT($I$4:$AB$4)*$E$5,MIN($F7-SUM($H7:I7),$C7*$E7,TRUNC(($E$5-SUM(IFERROR(J$4:J6/$C$4:$C6,)))*$C7)),),)</f>
        <v>0</v>
      </c>
      <c r="K7" s="24">
        <f t="array" ref="K7">IF(SUM(IFERROR(K$4:K6/$C$4:$C6,))&lt;$E$5,IF(SUM(IFERROR($I$4:$AB6/$C$4:$C6,),$H7:J7/$C7)&lt;COUNT($I$4:$AB$4)*$E$5,MIN($F7-SUM($H7:J7),$C7*$E7,TRUNC(($E$5-SUM(IFERROR(K$4:K6/$C$4:$C6,)))*$C7)),),)</f>
        <v>0</v>
      </c>
      <c r="L7" s="24">
        <f t="array" ref="L7">IF(SUM(IFERROR(L$4:L6/$C$4:$C6,))&lt;$E$5,IF(SUM(IFERROR($I$4:$AB6/$C$4:$C6,),$H7:K7/$C7)&lt;COUNT($I$4:$AB$4)*$E$5,MIN($F7-SUM($H7:K7),$C7*$E7,TRUNC(($E$5-SUM(IFERROR(L$4:L6/$C$4:$C6,)))*$C7)),),)</f>
        <v>0</v>
      </c>
      <c r="M7" s="24">
        <f t="array" ref="M7">IF(SUM(IFERROR(M$4:M6/$C$4:$C6,))&lt;$E$5,IF(SUM(IFERROR($I$4:$AB6/$C$4:$C6,),$H7:L7/$C7)&lt;COUNT($I$4:$AB$4)*$E$5,MIN($F7-SUM($H7:L7),$C7*$E7,TRUNC(($E$5-SUM(IFERROR(M$4:M6/$C$4:$C6,)))*$C7)),),)</f>
        <v>0</v>
      </c>
      <c r="N7" s="24">
        <f t="array" ref="N7">IF(SUM(IFERROR(N$4:N6/$C$4:$C6,))&lt;$E$5,IF(SUM(IFERROR($I$4:$AB6/$C$4:$C6,),$H7:M7/$C7)&lt;COUNT($I$4:$AB$4)*$E$5,MIN($F7-SUM($H7:M7),$C7*$E7,TRUNC(($E$5-SUM(IFERROR(N$4:N6/$C$4:$C6,)))*$C7)),),)</f>
        <v>0</v>
      </c>
      <c r="O7" s="24">
        <f t="array" ref="O7">IF(SUM(IFERROR(O$4:O6/$C$4:$C6,))&lt;$E$5,IF(SUM(IFERROR($I$4:$AB6/$C$4:$C6,),$H7:N7/$C7)&lt;COUNT($I$4:$AB$4)*$E$5,MIN($F7-SUM($H7:N7),$C7*$E7,TRUNC(($E$5-SUM(IFERROR(O$4:O6/$C$4:$C6,)))*$C7)),),)</f>
        <v>0</v>
      </c>
      <c r="P7" s="24">
        <f t="array" ref="P7">IF(SUM(IFERROR(P$4:P6/$C$4:$C6,))&lt;$E$5,IF(SUM(IFERROR($I$4:$AB6/$C$4:$C6,),$H7:O7/$C7)&lt;COUNT($I$4:$AB$4)*$E$5,MIN($F7-SUM($H7:O7),$C7*$E7,TRUNC(($E$5-SUM(IFERROR(P$4:P6/$C$4:$C6,)))*$C7)),),)</f>
        <v>0</v>
      </c>
      <c r="Q7" s="24">
        <f t="array" ref="Q7">IF(SUM(IFERROR(Q$4:Q6/$C$4:$C6,))&lt;$E$5,IF(SUM(IFERROR($I$4:$AB6/$C$4:$C6,),$H7:P7/$C7)&lt;COUNT($I$4:$AB$4)*$E$5,MIN($F7-SUM($H7:P7),$C7*$E7,TRUNC(($E$5-SUM(IFERROR(Q$4:Q6/$C$4:$C6,)))*$C7)),),)</f>
        <v>0</v>
      </c>
      <c r="R7" s="24">
        <f t="array" ref="R7">IF(SUM(IFERROR(R$4:R6/$C$4:$C6,))&lt;$E$5,IF(SUM(IFERROR($I$4:$AB6/$C$4:$C6,),$H7:Q7/$C7)&lt;COUNT($I$4:$AB$4)*$E$5,MIN($F7-SUM($H7:Q7),$C7*$E7,TRUNC(($E$5-SUM(IFERROR(R$4:R6/$C$4:$C6,)))*$C7)),),)</f>
        <v>941</v>
      </c>
      <c r="S7" s="24">
        <f t="array" ref="S7">IF(SUM(IFERROR(S$4:S6/$C$4:$C6,))&lt;$E$5,IF(SUM(IFERROR($I$4:$AB6/$C$4:$C6,),$H7:R7/$C7)&lt;COUNT($I$4:$AB$4)*$E$5,MIN($F7-SUM($H7:R7),$C7*$E7,TRUNC(($E$5-SUM(IFERROR(S$4:S6/$C$4:$C6,)))*$C7)),),)</f>
        <v>3384</v>
      </c>
      <c r="T7" s="24">
        <f t="array" ref="T7">IF(SUM(IFERROR(T$4:T6/$C$4:$C6,))&lt;$E$5,IF(SUM(IFERROR($I$4:$AB6/$C$4:$C6,),$H7:S7/$C7)&lt;COUNT($I$4:$AB$4)*$E$5,MIN($F7-SUM($H7:S7),$C7*$E7,TRUNC(($E$5-SUM(IFERROR(T$4:T6/$C$4:$C6,)))*$C7)),),)</f>
        <v>3384</v>
      </c>
      <c r="U7" s="24">
        <f t="array" ref="U7">IF(SUM(IFERROR(U$4:U6/$C$4:$C6,))&lt;$E$5,IF(SUM(IFERROR($I$4:$AB6/$C$4:$C6,),$H7:T7/$C7)&lt;COUNT($I$4:$AB$4)*$E$5,MIN($F7-SUM($H7:T7),$C7*$E7,TRUNC(($E$5-SUM(IFERROR(U$4:U6/$C$4:$C6,)))*$C7)),),)</f>
        <v>3384</v>
      </c>
      <c r="V7" s="24">
        <f t="array" ref="V7">IF(SUM(IFERROR(V$4:V6/$C$4:$C6,))&lt;$E$5,IF(SUM(IFERROR($I$4:$AB6/$C$4:$C6,),$H7:U7/$C7)&lt;COUNT($I$4:$AB$4)*$E$5,MIN($F7-SUM($H7:U7),$C7*$E7,TRUNC(($E$5-SUM(IFERROR(V$4:V6/$C$4:$C6,)))*$C7)),),)</f>
        <v>3384</v>
      </c>
      <c r="W7" s="24">
        <f t="array" ref="W7">IF(SUM(IFERROR(W$4:W6/$C$4:$C6,))&lt;$E$5,IF(SUM(IFERROR($I$4:$AB6/$C$4:$C6,),$H7:V7/$C7)&lt;COUNT($I$4:$AB$4)*$E$5,MIN($F7-SUM($H7:V7),$C7*$E7,TRUNC(($E$5-SUM(IFERROR(W$4:W6/$C$4:$C6,)))*$C7)),),)</f>
        <v>3384</v>
      </c>
      <c r="X7" s="24">
        <f t="array" ref="X7">IF(SUM(IFERROR(X$4:X6/$C$4:$C6,))&lt;$E$5,IF(SUM(IFERROR($I$4:$AB6/$C$4:$C6,),$H7:W7/$C7)&lt;COUNT($I$4:$AB$4)*$E$5,MIN($F7-SUM($H7:W7),$C7*$E7,TRUNC(($E$5-SUM(IFERROR(X$4:X6/$C$4:$C6,)))*$C7)),),)</f>
        <v>3384</v>
      </c>
      <c r="Y7" s="24">
        <f t="array" ref="Y7">IF(SUM(IFERROR(Y$4:Y6/$C$4:$C6,))&lt;$E$5,IF(SUM(IFERROR($I$4:$AB6/$C$4:$C6,),$H7:X7/$C7)&lt;COUNT($I$4:$AB$4)*$E$5,MIN($F7-SUM($H7:X7),$C7*$E7,TRUNC(($E$5-SUM(IFERROR(Y$4:Y6/$C$4:$C6,)))*$C7)),),)</f>
        <v>3384</v>
      </c>
      <c r="Z7" s="24">
        <f t="array" ref="Z7">IF(SUM(IFERROR(Z$4:Z6/$C$4:$C6,))&lt;$E$5,IF(SUM(IFERROR($I$4:$AB6/$C$4:$C6,),$H7:Y7/$C7)&lt;COUNT($I$4:$AB$4)*$E$5,MIN($F7-SUM($H7:Y7),$C7*$E7,TRUNC(($E$5-SUM(IFERROR(Z$4:Z6/$C$4:$C6,)))*$C7)),),)</f>
        <v>3384</v>
      </c>
      <c r="AA7" s="24">
        <f t="array" ref="AA7">IF(SUM(IFERROR(AA$4:AA6/$C$4:$C6,))&lt;$E$5,IF(SUM(IFERROR($I$4:$AB6/$C$4:$C6,),$H7:Z7/$C7)&lt;COUNT($I$4:$AB$4)*$E$5,MIN($F7-SUM($H7:Z7),$C7*$E7,TRUNC(($E$5-SUM(IFERROR(AA$4:AA6/$C$4:$C6,)))*$C7)),),)</f>
        <v>3384</v>
      </c>
      <c r="AB7" s="24">
        <f t="array" ref="AB7">IF(SUM(IFERROR(AB$4:AB6/$C$4:$C6,))&lt;$E$5,IF(SUM(IFERROR($I$4:$AB6/$C$4:$C6,),$H7:AA7/$C7)&lt;COUNT($I$4:$AB$4)*$E$5,MIN($F7-SUM($H7:AA7),$C7*$E7,TRUNC(($E$5-SUM(IFERROR(AB$4:AB6/$C$4:$C6,)))*$C7)),),)</f>
        <v>603</v>
      </c>
      <c r="AC7" s="27">
        <f t="shared" si="2"/>
        <v>32000</v>
      </c>
    </row>
    <row r="8" spans="1:29" ht="39" customHeight="1">
      <c r="A8" s="22"/>
      <c r="B8" s="18" t="s">
        <v>8</v>
      </c>
      <c r="C8" s="19">
        <v>155</v>
      </c>
      <c r="D8" s="20" t="s">
        <v>4</v>
      </c>
      <c r="E8" s="23">
        <f t="shared" si="3"/>
        <v>18</v>
      </c>
      <c r="F8" s="23">
        <v>15600</v>
      </c>
      <c r="G8" s="7">
        <f t="shared" ref="G8" si="5">C8*E8</f>
        <v>2790</v>
      </c>
      <c r="H8" s="7"/>
      <c r="I8" s="24">
        <f t="array" ref="I8">IF(SUM(IFERROR(I$4:I7/$C$4:$C7,))&lt;$E$5,IF(SUM(IFERROR($I$4:$AB7/$C$4:$C7,),$H8:H8/$C8)&lt;COUNT($I$4:$AB$4)*$E$5,MIN($F8-SUM($H8:H8),$C8*$E8,TRUNC(($E$5-SUM(IFERROR(I$4:I7/$C$4:$C7,)))*$C8)),),)</f>
        <v>0</v>
      </c>
      <c r="J8" s="24">
        <f t="array" ref="J8">IF(SUM(IFERROR(J$4:J7/$C$4:$C7,))&lt;$E$5,IF(SUM(IFERROR($I$4:$AB7/$C$4:$C7,),$H8:I8/$C8)&lt;COUNT($I$4:$AB$4)*$E$5,MIN($F8-SUM($H8:I8),$C8*$E8,TRUNC(($E$5-SUM(IFERROR(J$4:J7/$C$4:$C7,)))*$C8)),),)</f>
        <v>0</v>
      </c>
      <c r="K8" s="24">
        <f t="array" ref="K8">IF(SUM(IFERROR(K$4:K7/$C$4:$C7,))&lt;$E$5,IF(SUM(IFERROR($I$4:$AB7/$C$4:$C7,),$H8:J8/$C8)&lt;COUNT($I$4:$AB$4)*$E$5,MIN($F8-SUM($H8:J8),$C8*$E8,TRUNC(($E$5-SUM(IFERROR(K$4:K7/$C$4:$C7,)))*$C8)),),)</f>
        <v>0</v>
      </c>
      <c r="L8" s="24">
        <f t="array" ref="L8">IF(SUM(IFERROR(L$4:L7/$C$4:$C7,))&lt;$E$5,IF(SUM(IFERROR($I$4:$AB7/$C$4:$C7,),$H8:K8/$C8)&lt;COUNT($I$4:$AB$4)*$E$5,MIN($F8-SUM($H8:K8),$C8*$E8,TRUNC(($E$5-SUM(IFERROR(L$4:L7/$C$4:$C7,)))*$C8)),),)</f>
        <v>0</v>
      </c>
      <c r="M8" s="24">
        <f t="array" ref="M8">IF(SUM(IFERROR(M$4:M7/$C$4:$C7,))&lt;$E$5,IF(SUM(IFERROR($I$4:$AB7/$C$4:$C7,),$H8:L8/$C8)&lt;COUNT($I$4:$AB$4)*$E$5,MIN($F8-SUM($H8:L8),$C8*$E8,TRUNC(($E$5-SUM(IFERROR(M$4:M7/$C$4:$C7,)))*$C8)),),)</f>
        <v>0</v>
      </c>
      <c r="N8" s="24">
        <f t="array" ref="N8">IF(SUM(IFERROR(N$4:N7/$C$4:$C7,))&lt;$E$5,IF(SUM(IFERROR($I$4:$AB7/$C$4:$C7,),$H8:M8/$C8)&lt;COUNT($I$4:$AB$4)*$E$5,MIN($F8-SUM($H8:M8),$C8*$E8,TRUNC(($E$5-SUM(IFERROR(N$4:N7/$C$4:$C7,)))*$C8)),),)</f>
        <v>0</v>
      </c>
      <c r="O8" s="24">
        <f t="array" ref="O8">IF(SUM(IFERROR(O$4:O7/$C$4:$C7,))&lt;$E$5,IF(SUM(IFERROR($I$4:$AB7/$C$4:$C7,),$H8:N8/$C8)&lt;COUNT($I$4:$AB$4)*$E$5,MIN($F8-SUM($H8:N8),$C8*$E8,TRUNC(($E$5-SUM(IFERROR(O$4:O7/$C$4:$C7,)))*$C8)),),)</f>
        <v>0</v>
      </c>
      <c r="P8" s="24">
        <f t="array" ref="P8">IF(SUM(IFERROR(P$4:P7/$C$4:$C7,))&lt;$E$5,IF(SUM(IFERROR($I$4:$AB7/$C$4:$C7,),$H8:O8/$C8)&lt;COUNT($I$4:$AB$4)*$E$5,MIN($F8-SUM($H8:O8),$C8*$E8,TRUNC(($E$5-SUM(IFERROR(P$4:P7/$C$4:$C7,)))*$C8)),),)</f>
        <v>0</v>
      </c>
      <c r="Q8" s="24">
        <f t="array" ref="Q8">IF(SUM(IFERROR(Q$4:Q7/$C$4:$C7,))&lt;$E$5,IF(SUM(IFERROR($I$4:$AB7/$C$4:$C7,),$H8:P8/$C8)&lt;COUNT($I$4:$AB$4)*$E$5,MIN($F8-SUM($H8:P8),$C8*$E8,TRUNC(($E$5-SUM(IFERROR(Q$4:Q7/$C$4:$C7,)))*$C8)),),)</f>
        <v>0</v>
      </c>
      <c r="R8" s="24">
        <f t="array" ref="R8">IF(SUM(IFERROR(R$4:R7/$C$4:$C7,))&lt;$E$5,IF(SUM(IFERROR($I$4:$AB7/$C$4:$C7,),$H8:Q8/$C8)&lt;COUNT($I$4:$AB$4)*$E$5,MIN($F8-SUM($H8:Q8),$C8*$E8,TRUNC(($E$5-SUM(IFERROR(R$4:R7/$C$4:$C7,)))*$C8)),),)</f>
        <v>0</v>
      </c>
      <c r="S8" s="24">
        <f t="array" ref="S8">IF(SUM(IFERROR(S$4:S7/$C$4:$C7,))&lt;$E$5,IF(SUM(IFERROR($I$4:$AB7/$C$4:$C7,),$H8:R8/$C8)&lt;COUNT($I$4:$AB$4)*$E$5,MIN($F8-SUM($H8:R8),$C8*$E8,TRUNC(($E$5-SUM(IFERROR(S$4:S7/$C$4:$C7,)))*$C8)),),)</f>
        <v>0</v>
      </c>
      <c r="T8" s="24">
        <f t="array" ref="T8">IF(SUM(IFERROR(T$4:T7/$C$4:$C7,))&lt;$E$5,IF(SUM(IFERROR($I$4:$AB7/$C$4:$C7,),$H8:S8/$C8)&lt;COUNT($I$4:$AB$4)*$E$5,MIN($F8-SUM($H8:S8),$C8*$E8,TRUNC(($E$5-SUM(IFERROR(T$4:T7/$C$4:$C7,)))*$C8)),),)</f>
        <v>0</v>
      </c>
      <c r="U8" s="24">
        <f t="array" ref="U8">IF(SUM(IFERROR(U$4:U7/$C$4:$C7,))&lt;$E$5,IF(SUM(IFERROR($I$4:$AB7/$C$4:$C7,),$H8:T8/$C8)&lt;COUNT($I$4:$AB$4)*$E$5,MIN($F8-SUM($H8:T8),$C8*$E8,TRUNC(($E$5-SUM(IFERROR(U$4:U7/$C$4:$C7,)))*$C8)),),)</f>
        <v>0</v>
      </c>
      <c r="V8" s="24">
        <f t="array" ref="V8">IF(SUM(IFERROR(V$4:V7/$C$4:$C7,))&lt;$E$5,IF(SUM(IFERROR($I$4:$AB7/$C$4:$C7,),$H8:U8/$C8)&lt;COUNT($I$4:$AB$4)*$E$5,MIN($F8-SUM($H8:U8),$C8*$E8,TRUNC(($E$5-SUM(IFERROR(V$4:V7/$C$4:$C7,)))*$C8)),),)</f>
        <v>0</v>
      </c>
      <c r="W8" s="24">
        <f t="array" ref="W8">IF(SUM(IFERROR(W$4:W7/$C$4:$C7,))&lt;$E$5,IF(SUM(IFERROR($I$4:$AB7/$C$4:$C7,),$H8:V8/$C8)&lt;COUNT($I$4:$AB$4)*$E$5,MIN($F8-SUM($H8:V8),$C8*$E8,TRUNC(($E$5-SUM(IFERROR(W$4:W7/$C$4:$C7,)))*$C8)),),)</f>
        <v>0</v>
      </c>
      <c r="X8" s="24">
        <f t="array" ref="X8">IF(SUM(IFERROR(X$4:X7/$C$4:$C7,))&lt;$E$5,IF(SUM(IFERROR($I$4:$AB7/$C$4:$C7,),$H8:W8/$C8)&lt;COUNT($I$4:$AB$4)*$E$5,MIN($F8-SUM($H8:W8),$C8*$E8,TRUNC(($E$5-SUM(IFERROR(X$4:X7/$C$4:$C7,)))*$C8)),),)</f>
        <v>0</v>
      </c>
      <c r="Y8" s="24">
        <f t="array" ref="Y8">IF(SUM(IFERROR(Y$4:Y7/$C$4:$C7,))&lt;$E$5,IF(SUM(IFERROR($I$4:$AB7/$C$4:$C7,),$H8:X8/$C8)&lt;COUNT($I$4:$AB$4)*$E$5,MIN($F8-SUM($H8:X8),$C8*$E8,TRUNC(($E$5-SUM(IFERROR(Y$4:Y7/$C$4:$C7,)))*$C8)),),)</f>
        <v>0</v>
      </c>
      <c r="Z8" s="24">
        <f t="array" ref="Z8">IF(SUM(IFERROR(Z$4:Z7/$C$4:$C7,))&lt;$E$5,IF(SUM(IFERROR($I$4:$AB7/$C$4:$C7,),$H8:Y8/$C8)&lt;COUNT($I$4:$AB$4)*$E$5,MIN($F8-SUM($H8:Y8),$C8*$E8,TRUNC(($E$5-SUM(IFERROR(Z$4:Z7/$C$4:$C7,)))*$C8)),),)</f>
        <v>0</v>
      </c>
      <c r="AA8" s="24">
        <f t="array" ref="AA8">IF(SUM(IFERROR(AA$4:AA7/$C$4:$C7,))&lt;$E$5,IF(SUM(IFERROR($I$4:$AB7/$C$4:$C7,),$H8:Z8/$C8)&lt;COUNT($I$4:$AB$4)*$E$5,MIN($F8-SUM($H8:Z8),$C8*$E8,TRUNC(($E$5-SUM(IFERROR(AA$4:AA7/$C$4:$C7,)))*$C8)),),)</f>
        <v>0</v>
      </c>
      <c r="AB8" s="24">
        <f t="array" ref="AB8">IF(SUM(IFERROR(AB$4:AB7/$C$4:$C7,))&lt;$E$5,IF(SUM(IFERROR($I$4:$AB7/$C$4:$C7,),$H8:AA8/$C8)&lt;COUNT($I$4:$AB$4)*$E$5,MIN($F8-SUM($H8:AA8),$C8*$E8,TRUNC(($E$5-SUM(IFERROR(AB$4:AB7/$C$4:$C7,)))*$C8)),),)</f>
        <v>2292</v>
      </c>
      <c r="AC8" s="27">
        <f t="shared" si="2"/>
        <v>2292</v>
      </c>
    </row>
    <row r="9" spans="1:29" ht="28.5">
      <c r="E9" s="26">
        <f>G9/G10*8</f>
        <v>9.9077880343573614</v>
      </c>
      <c r="G9" s="26">
        <f t="array" ref="G9">SUM(IFERROR(F5:F8/C5:C8,))</f>
        <v>445.85046154608125</v>
      </c>
      <c r="H9" s="26"/>
      <c r="I9" s="26">
        <f t="array" ref="I9">SUM(I5:I8/$C5:$C8)</f>
        <v>18</v>
      </c>
      <c r="J9" s="26">
        <f t="array" ref="J9">SUM(J5:J8/$C5:$C8)</f>
        <v>18</v>
      </c>
      <c r="K9" s="26">
        <f t="array" ref="K9">SUM(K5:K8/$C5:$C8)</f>
        <v>18</v>
      </c>
      <c r="L9" s="26">
        <f t="array" ref="L9">SUM(L5:L8/$C5:$C8)</f>
        <v>18</v>
      </c>
      <c r="M9" s="26">
        <f t="array" ref="M9">SUM(M5:M8/$C5:$C8)</f>
        <v>18</v>
      </c>
      <c r="N9" s="26">
        <f t="array" ref="N9">SUM(N5:N8/$C5:$C8)</f>
        <v>18</v>
      </c>
      <c r="O9" s="26">
        <f t="array" ref="O9">SUM(O5:O8/$C5:$C8)</f>
        <v>17.999156814868165</v>
      </c>
      <c r="P9" s="26">
        <f t="array" ref="P9">SUM(P5:P8/$C5:$C8)</f>
        <v>18</v>
      </c>
      <c r="Q9" s="26">
        <f t="array" ref="Q9">SUM(Q5:Q8/$C5:$C8)</f>
        <v>18</v>
      </c>
      <c r="R9" s="26">
        <f t="array" ref="R9">SUM(R5:R8/$C5:$C8)</f>
        <v>17.998696632379879</v>
      </c>
      <c r="S9" s="26">
        <f t="array" ref="S9">SUM(S5:S8/$C5:$C8)</f>
        <v>18</v>
      </c>
      <c r="T9" s="26">
        <f t="array" ref="T9">SUM(T5:T8/$C5:$C8)</f>
        <v>18</v>
      </c>
      <c r="U9" s="26">
        <f t="array" ref="U9">SUM(U5:U8/$C5:$C8)</f>
        <v>18</v>
      </c>
      <c r="V9" s="26">
        <f t="array" ref="V9">SUM(V5:V8/$C5:$C8)</f>
        <v>18</v>
      </c>
      <c r="W9" s="26">
        <f t="array" ref="W9">SUM(W5:W8/$C5:$C8)</f>
        <v>18</v>
      </c>
      <c r="X9" s="26">
        <f t="array" ref="X9">SUM(X5:X8/$C5:$C8)</f>
        <v>18</v>
      </c>
      <c r="Y9" s="26">
        <f t="array" ref="Y9">SUM(Y5:Y8/$C5:$C8)</f>
        <v>18</v>
      </c>
      <c r="Z9" s="26">
        <f t="array" ref="Z9">SUM(Z5:Z8/$C5:$C8)</f>
        <v>18</v>
      </c>
      <c r="AA9" s="26">
        <f t="array" ref="AA9">SUM(AA5:AA8/$C5:$C8)</f>
        <v>18</v>
      </c>
      <c r="AB9" s="26">
        <f t="array" ref="AB9">SUM(AB5:AB8/$C5:$C8)</f>
        <v>17.994543582704186</v>
      </c>
    </row>
    <row r="10" spans="1:29" ht="28.5">
      <c r="G10" s="26">
        <f>COUNT(I4:AB4)*E5</f>
        <v>360</v>
      </c>
      <c r="H10" s="26"/>
      <c r="I10" s="26">
        <f t="array" ref="I10">SUM(I5:AB8/C5:C8)</f>
        <v>359.99239702995226</v>
      </c>
    </row>
  </sheetData>
  <mergeCells count="8">
    <mergeCell ref="A2:A3"/>
    <mergeCell ref="B2:B3"/>
    <mergeCell ref="C2:C3"/>
    <mergeCell ref="I2:AB2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2017-12-13T18:37:48Z</dcterms:modified>
</cp:coreProperties>
</file>