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520" windowHeight="10935"/>
  </bookViews>
  <sheets>
    <sheet name="Не заполняется следующий день" sheetId="2" r:id="rId1"/>
    <sheet name="Лист_5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3" i="2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K43"/>
  <c r="J43"/>
  <c r="I43"/>
  <c r="H43"/>
  <c r="G43"/>
  <c r="F43"/>
  <c r="E43"/>
  <c r="D43"/>
  <c r="C43"/>
  <c r="AG42"/>
  <c r="L42"/>
  <c r="AH42" s="1"/>
  <c r="AG41"/>
  <c r="L41"/>
  <c r="AH41" s="1"/>
  <c r="AG40"/>
  <c r="L40"/>
  <c r="AH40" s="1"/>
  <c r="AG39"/>
  <c r="L39"/>
  <c r="AH39" s="1"/>
  <c r="AG38"/>
  <c r="L38"/>
  <c r="AH38" s="1"/>
  <c r="AG37"/>
  <c r="L37"/>
  <c r="AH37" s="1"/>
  <c r="AG36"/>
  <c r="L36"/>
  <c r="AH36" s="1"/>
  <c r="AG35"/>
  <c r="L35"/>
  <c r="AH35" s="1"/>
  <c r="AG34"/>
  <c r="L34"/>
  <c r="AH34" s="1"/>
  <c r="AG33"/>
  <c r="L33"/>
  <c r="AG32"/>
  <c r="L32"/>
  <c r="AH32" s="1"/>
  <c r="AG31"/>
  <c r="L31"/>
  <c r="AH31" s="1"/>
  <c r="AG30"/>
  <c r="L30"/>
  <c r="AH30" s="1"/>
  <c r="AG29"/>
  <c r="L29"/>
  <c r="AH29" s="1"/>
  <c r="AG28"/>
  <c r="L28"/>
  <c r="AH28" s="1"/>
  <c r="AG27"/>
  <c r="L27"/>
  <c r="AH27" s="1"/>
  <c r="AG26"/>
  <c r="L26"/>
  <c r="AH26" s="1"/>
  <c r="AG25"/>
  <c r="L25"/>
  <c r="AH25" s="1"/>
  <c r="AG24"/>
  <c r="L24"/>
  <c r="AH24" s="1"/>
  <c r="AG23"/>
  <c r="L23"/>
  <c r="AH23" s="1"/>
  <c r="AG22"/>
  <c r="L22"/>
  <c r="AH22" s="1"/>
  <c r="AG21"/>
  <c r="L21"/>
  <c r="AH21" s="1"/>
  <c r="AG20"/>
  <c r="L20"/>
  <c r="AH20" s="1"/>
  <c r="AG19"/>
  <c r="L19"/>
  <c r="AH19" s="1"/>
  <c r="AG18"/>
  <c r="L18"/>
  <c r="AH18" s="1"/>
  <c r="AG17"/>
  <c r="L17"/>
  <c r="AH17" s="1"/>
  <c r="AG16"/>
  <c r="L16"/>
  <c r="AH16" s="1"/>
  <c r="AG15"/>
  <c r="L15"/>
  <c r="AH15" s="1"/>
  <c r="AG14"/>
  <c r="L14"/>
  <c r="AH14" s="1"/>
  <c r="AG13"/>
  <c r="L13"/>
  <c r="AH13" s="1"/>
  <c r="AI13" s="1"/>
  <c r="AK13" s="1"/>
  <c r="B13"/>
  <c r="AG12"/>
  <c r="L12"/>
  <c r="AH12" s="1"/>
  <c r="AI12" s="1"/>
  <c r="A12"/>
  <c r="AH33" l="1"/>
  <c r="AG43"/>
  <c r="L43"/>
  <c r="AK12"/>
  <c r="AL12"/>
  <c r="B14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AI42" s="1"/>
  <c r="AK42" s="1"/>
  <c r="A13"/>
  <c r="AL13" s="1"/>
  <c r="A14"/>
  <c r="AL14" s="1"/>
  <c r="B14" i="1"/>
  <c r="B15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13"/>
  <c r="AH43" i="2" l="1"/>
  <c r="A15"/>
  <c r="AI40"/>
  <c r="AK40" s="1"/>
  <c r="AI38"/>
  <c r="AK38" s="1"/>
  <c r="AI35"/>
  <c r="AK35" s="1"/>
  <c r="AI32"/>
  <c r="AK32" s="1"/>
  <c r="AI28"/>
  <c r="AK28" s="1"/>
  <c r="AI23"/>
  <c r="AK23" s="1"/>
  <c r="AI18"/>
  <c r="AK18" s="1"/>
  <c r="AI36"/>
  <c r="AK36" s="1"/>
  <c r="AI31"/>
  <c r="AK31" s="1"/>
  <c r="AI27"/>
  <c r="AK27" s="1"/>
  <c r="AI24"/>
  <c r="AK24" s="1"/>
  <c r="AI21"/>
  <c r="AK21" s="1"/>
  <c r="AI17"/>
  <c r="AK17" s="1"/>
  <c r="AI14"/>
  <c r="AI41"/>
  <c r="AK41" s="1"/>
  <c r="AI39"/>
  <c r="AK39" s="1"/>
  <c r="AI37"/>
  <c r="AK37" s="1"/>
  <c r="AI34"/>
  <c r="AK34" s="1"/>
  <c r="AI30"/>
  <c r="AK30" s="1"/>
  <c r="AI26"/>
  <c r="AK26" s="1"/>
  <c r="AI20"/>
  <c r="AK20" s="1"/>
  <c r="AI15"/>
  <c r="AK15" s="1"/>
  <c r="B43"/>
  <c r="AI33"/>
  <c r="AK33" s="1"/>
  <c r="AI29"/>
  <c r="AK29" s="1"/>
  <c r="AI25"/>
  <c r="AK25" s="1"/>
  <c r="AI22"/>
  <c r="AK22" s="1"/>
  <c r="AI19"/>
  <c r="AK19" s="1"/>
  <c r="AI16"/>
  <c r="AK16" s="1"/>
  <c r="A12" i="1"/>
  <c r="L12"/>
  <c r="AG12"/>
  <c r="AH12"/>
  <c r="AI12" s="1"/>
  <c r="AL12"/>
  <c r="A13"/>
  <c r="AL13" s="1"/>
  <c r="L13"/>
  <c r="AG13"/>
  <c r="AH13"/>
  <c r="AI13" s="1"/>
  <c r="AK13" s="1"/>
  <c r="A14"/>
  <c r="AL14" s="1"/>
  <c r="L14"/>
  <c r="AG14"/>
  <c r="AH14"/>
  <c r="AI14" s="1"/>
  <c r="AK14" s="1"/>
  <c r="A15"/>
  <c r="AL15" s="1"/>
  <c r="L15"/>
  <c r="AG15"/>
  <c r="AH15"/>
  <c r="A16"/>
  <c r="AL16" s="1"/>
  <c r="L16"/>
  <c r="AG16"/>
  <c r="AH16"/>
  <c r="A17"/>
  <c r="AL17" s="1"/>
  <c r="L17"/>
  <c r="AG17"/>
  <c r="AH17"/>
  <c r="A18"/>
  <c r="AL18" s="1"/>
  <c r="L18"/>
  <c r="AG18"/>
  <c r="AH18"/>
  <c r="A19"/>
  <c r="AL19" s="1"/>
  <c r="L19"/>
  <c r="AG19"/>
  <c r="AH19"/>
  <c r="A20"/>
  <c r="AL20" s="1"/>
  <c r="L20"/>
  <c r="AG20"/>
  <c r="AH20"/>
  <c r="A21"/>
  <c r="AL21" s="1"/>
  <c r="L21"/>
  <c r="AG21"/>
  <c r="AH21"/>
  <c r="A22"/>
  <c r="AL22" s="1"/>
  <c r="L22"/>
  <c r="AG22"/>
  <c r="AH22"/>
  <c r="A23"/>
  <c r="AL23" s="1"/>
  <c r="L23"/>
  <c r="AG23"/>
  <c r="AH23" s="1"/>
  <c r="A24"/>
  <c r="AL24" s="1"/>
  <c r="L24"/>
  <c r="AG24"/>
  <c r="AH24"/>
  <c r="A25"/>
  <c r="AL25" s="1"/>
  <c r="L25"/>
  <c r="AG25"/>
  <c r="AH25"/>
  <c r="A26"/>
  <c r="AL26" s="1"/>
  <c r="L26"/>
  <c r="AG26"/>
  <c r="AH26"/>
  <c r="A27"/>
  <c r="AL27" s="1"/>
  <c r="L27"/>
  <c r="AG27"/>
  <c r="AH27"/>
  <c r="A28"/>
  <c r="AL28" s="1"/>
  <c r="L28"/>
  <c r="AG28"/>
  <c r="AH28"/>
  <c r="A29"/>
  <c r="AL29" s="1"/>
  <c r="L29"/>
  <c r="AG29"/>
  <c r="AH29"/>
  <c r="A30"/>
  <c r="AL30" s="1"/>
  <c r="L30"/>
  <c r="AG30"/>
  <c r="AH30"/>
  <c r="A31"/>
  <c r="AL31" s="1"/>
  <c r="L31"/>
  <c r="AG31"/>
  <c r="AH31" s="1"/>
  <c r="A32"/>
  <c r="AL32" s="1"/>
  <c r="L32"/>
  <c r="AG32"/>
  <c r="AH32"/>
  <c r="A33"/>
  <c r="AL33" s="1"/>
  <c r="L33"/>
  <c r="AG33"/>
  <c r="AH33" s="1"/>
  <c r="A34"/>
  <c r="AL34" s="1"/>
  <c r="L34"/>
  <c r="AG34"/>
  <c r="AH34" s="1"/>
  <c r="A35"/>
  <c r="AL35" s="1"/>
  <c r="L35"/>
  <c r="AG35"/>
  <c r="AH35"/>
  <c r="A36"/>
  <c r="AL36" s="1"/>
  <c r="L36"/>
  <c r="AG36"/>
  <c r="AH36"/>
  <c r="A37"/>
  <c r="AL37" s="1"/>
  <c r="L37"/>
  <c r="AG37"/>
  <c r="AH37"/>
  <c r="A38"/>
  <c r="AL38" s="1"/>
  <c r="L38"/>
  <c r="AG38"/>
  <c r="AH38"/>
  <c r="A39"/>
  <c r="AL39" s="1"/>
  <c r="L39"/>
  <c r="AG39"/>
  <c r="AH39"/>
  <c r="A40"/>
  <c r="AL40" s="1"/>
  <c r="L40"/>
  <c r="AG40"/>
  <c r="AH40"/>
  <c r="A41"/>
  <c r="AL41" s="1"/>
  <c r="L41"/>
  <c r="AG41"/>
  <c r="AH41"/>
  <c r="A42"/>
  <c r="AL42" s="1"/>
  <c r="L42"/>
  <c r="AG42"/>
  <c r="AH42"/>
  <c r="C43"/>
  <c r="D43"/>
  <c r="E43"/>
  <c r="L43" s="1"/>
  <c r="F43"/>
  <c r="G43"/>
  <c r="H43"/>
  <c r="I43"/>
  <c r="J43"/>
  <c r="K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J43"/>
  <c r="AK14" i="2" l="1"/>
  <c r="AK43" s="1"/>
  <c r="AI43"/>
  <c r="AL15"/>
  <c r="A16"/>
  <c r="AI26" i="1"/>
  <c r="AK26" s="1"/>
  <c r="AI24"/>
  <c r="AK24" s="1"/>
  <c r="AI22"/>
  <c r="AK22" s="1"/>
  <c r="AI20"/>
  <c r="AK20" s="1"/>
  <c r="AI18"/>
  <c r="AK18" s="1"/>
  <c r="AI16"/>
  <c r="AK16" s="1"/>
  <c r="AI27"/>
  <c r="AK27" s="1"/>
  <c r="AI25"/>
  <c r="AK25" s="1"/>
  <c r="AI23"/>
  <c r="AK23" s="1"/>
  <c r="AI21"/>
  <c r="AK21" s="1"/>
  <c r="AI19"/>
  <c r="AK19" s="1"/>
  <c r="AI17"/>
  <c r="AK17" s="1"/>
  <c r="AI15"/>
  <c r="AK15" s="1"/>
  <c r="AI42"/>
  <c r="AK42" s="1"/>
  <c r="AI31"/>
  <c r="AK31" s="1"/>
  <c r="AI29"/>
  <c r="AK29" s="1"/>
  <c r="AI38"/>
  <c r="AK38" s="1"/>
  <c r="AI30"/>
  <c r="AK30" s="1"/>
  <c r="AI28"/>
  <c r="AK28" s="1"/>
  <c r="AG43"/>
  <c r="AH43" s="1"/>
  <c r="AK12"/>
  <c r="AL16" i="2" l="1"/>
  <c r="A17"/>
  <c r="AI32" i="1"/>
  <c r="AK32" s="1"/>
  <c r="AI35"/>
  <c r="AK35" s="1"/>
  <c r="AI34"/>
  <c r="AK34" s="1"/>
  <c r="AI39"/>
  <c r="AK39" s="1"/>
  <c r="AI36"/>
  <c r="AK36" s="1"/>
  <c r="AI40"/>
  <c r="AK40" s="1"/>
  <c r="AI33"/>
  <c r="AK33" s="1"/>
  <c r="AI37"/>
  <c r="AK37" s="1"/>
  <c r="AI41"/>
  <c r="AK41" s="1"/>
  <c r="AK43"/>
  <c r="B43"/>
  <c r="AL17" i="2" l="1"/>
  <c r="A18"/>
  <c r="AI43" i="1"/>
  <c r="AL18" i="2" l="1"/>
  <c r="A19"/>
  <c r="AL19" l="1"/>
  <c r="A20"/>
  <c r="AL20" l="1"/>
  <c r="A21"/>
  <c r="AL21" l="1"/>
  <c r="A22"/>
  <c r="AL22" l="1"/>
  <c r="A23"/>
  <c r="AL23" l="1"/>
  <c r="A24"/>
  <c r="AL24" l="1"/>
  <c r="A25"/>
  <c r="AL25" l="1"/>
  <c r="A26"/>
  <c r="AL26" l="1"/>
  <c r="A27"/>
  <c r="AL27" l="1"/>
  <c r="A28"/>
  <c r="AL28" l="1"/>
  <c r="A29"/>
  <c r="AL29" l="1"/>
  <c r="A30"/>
  <c r="AL30" l="1"/>
  <c r="A31"/>
  <c r="AL31" l="1"/>
  <c r="A32"/>
  <c r="AL32" l="1"/>
  <c r="A33"/>
  <c r="AL33" l="1"/>
  <c r="A34"/>
  <c r="AL34" l="1"/>
  <c r="A35"/>
  <c r="AL35" l="1"/>
  <c r="A36"/>
  <c r="AL36" l="1"/>
  <c r="A37"/>
  <c r="AL37" l="1"/>
  <c r="A38"/>
  <c r="AL38" l="1"/>
  <c r="A39"/>
  <c r="AL39" l="1"/>
  <c r="A40"/>
  <c r="AL40" l="1"/>
  <c r="A41"/>
  <c r="AL41" l="1"/>
  <c r="A42"/>
  <c r="AL42" s="1"/>
</calcChain>
</file>

<file path=xl/comments1.xml><?xml version="1.0" encoding="utf-8"?>
<comments xmlns="http://schemas.openxmlformats.org/spreadsheetml/2006/main">
  <authors>
    <author>Владимир</author>
    <author>Admin</author>
  </authors>
  <commentList>
    <comment ref="J1" authorId="0">
      <text>
        <r>
          <rPr>
            <sz val="11"/>
            <color indexed="81"/>
            <rFont val="Tahoma"/>
            <family val="2"/>
            <charset val="204"/>
          </rPr>
          <t xml:space="preserve">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2315.60 равнятся ячейке AK12</t>
        </r>
      </text>
    </comment>
    <comment ref="AI13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2 315.60</t>
        </r>
      </text>
    </comment>
    <comment ref="B14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2315.60 равнятся ячейке AK13</t>
        </r>
      </text>
    </comment>
    <comment ref="AI14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2 315.60</t>
        </r>
      </text>
    </comment>
    <comment ref="B15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2315.60 равнятся ячейке AK14</t>
        </r>
      </text>
    </comment>
    <comment ref="AI15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равнятся ячейке AK15 2315.60 минус 200 = 2115.60</t>
        </r>
      </text>
    </comment>
    <comment ref="B16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равнятся ячейке AK15 2315.60 минус 200 = </t>
        </r>
        <r>
          <rPr>
            <sz val="8"/>
            <color indexed="12"/>
            <rFont val="Tahoma"/>
            <family val="2"/>
            <charset val="204"/>
          </rPr>
          <t>2115.60</t>
        </r>
      </text>
    </comment>
    <comment ref="AI16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равнятся ячейке AK16  2115.60 минус 90 = 2 025.60</t>
        </r>
      </text>
    </comment>
    <comment ref="B17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равнятся ячейке AK16  2115.60 минус 90 = </t>
        </r>
        <r>
          <rPr>
            <sz val="8"/>
            <color indexed="12"/>
            <rFont val="Tahoma"/>
            <family val="2"/>
            <charset val="204"/>
          </rPr>
          <t>2 025.60</t>
        </r>
      </text>
    </comment>
  </commentList>
</comments>
</file>

<file path=xl/comments2.xml><?xml version="1.0" encoding="utf-8"?>
<comments xmlns="http://schemas.openxmlformats.org/spreadsheetml/2006/main">
  <authors>
    <author>Владимир</author>
    <author>Admin</author>
  </authors>
  <commentList>
    <comment ref="J1" authorId="0">
      <text>
        <r>
          <rPr>
            <sz val="11"/>
            <color indexed="81"/>
            <rFont val="Tahoma"/>
            <family val="2"/>
            <charset val="204"/>
          </rPr>
          <t xml:space="preserve">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2315.60 равнятся ячейке AK12</t>
        </r>
      </text>
    </comment>
    <comment ref="AI13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2 315.60</t>
        </r>
      </text>
    </comment>
    <comment ref="B14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2315.60 равнятся ячейке AK13</t>
        </r>
      </text>
    </comment>
    <comment ref="AI14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2 315.60</t>
        </r>
      </text>
    </comment>
    <comment ref="B15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2315.60 равнятся ячейке AK14</t>
        </r>
      </text>
    </comment>
    <comment ref="AI15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равнятся ячейке AK15 2315.60 минус 200 = 2115.60</t>
        </r>
      </text>
    </comment>
    <comment ref="B16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равнятся ячейке AK15 2315.60 минус 200 = </t>
        </r>
        <r>
          <rPr>
            <sz val="8"/>
            <color indexed="12"/>
            <rFont val="Tahoma"/>
            <family val="2"/>
            <charset val="204"/>
          </rPr>
          <t>2115.60</t>
        </r>
      </text>
    </comment>
    <comment ref="AI16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равнятся ячейке AK16  2115.60 минус 90 = 2 025.60</t>
        </r>
      </text>
    </comment>
    <comment ref="B17" authorId="1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Должно быть равнятся ячейке AK16  2115.60 минус 90 = </t>
        </r>
        <r>
          <rPr>
            <sz val="8"/>
            <color indexed="12"/>
            <rFont val="Tahoma"/>
            <family val="2"/>
            <charset val="204"/>
          </rPr>
          <t>2 025.60</t>
        </r>
      </text>
    </comment>
  </commentList>
</comments>
</file>

<file path=xl/sharedStrings.xml><?xml version="1.0" encoding="utf-8"?>
<sst xmlns="http://schemas.openxmlformats.org/spreadsheetml/2006/main" count="96" uniqueCount="33">
  <si>
    <t>ВСЬОГО</t>
  </si>
  <si>
    <t>ЗМЫ</t>
  </si>
  <si>
    <t>литров</t>
  </si>
  <si>
    <t>МЕХАНИ-</t>
  </si>
  <si>
    <t>вечер</t>
  </si>
  <si>
    <t>НИКА И</t>
  </si>
  <si>
    <t>И</t>
  </si>
  <si>
    <t>получения</t>
  </si>
  <si>
    <t xml:space="preserve">на </t>
  </si>
  <si>
    <t>НАЯ ТЕХ-</t>
  </si>
  <si>
    <t xml:space="preserve">НИКА </t>
  </si>
  <si>
    <t>утро</t>
  </si>
  <si>
    <t>месяца</t>
  </si>
  <si>
    <t>после</t>
  </si>
  <si>
    <t>цистерне</t>
  </si>
  <si>
    <t>ДОРОЖ-</t>
  </si>
  <si>
    <t xml:space="preserve">не на </t>
  </si>
  <si>
    <t>дня</t>
  </si>
  <si>
    <t>Покупка</t>
  </si>
  <si>
    <t>в</t>
  </si>
  <si>
    <t xml:space="preserve">БИЛИ + </t>
  </si>
  <si>
    <t>БИЛИ</t>
  </si>
  <si>
    <t>в цистер-</t>
  </si>
  <si>
    <t>Дата</t>
  </si>
  <si>
    <t xml:space="preserve">в </t>
  </si>
  <si>
    <t>Остаток</t>
  </si>
  <si>
    <t>АВТОМО-</t>
  </si>
  <si>
    <t>РАЗОМ</t>
  </si>
  <si>
    <t>ВСЕГО</t>
  </si>
  <si>
    <t>ДОРОЖНАЯ ТЕХНИКА  И  МЕХАНИЗМЫ</t>
  </si>
  <si>
    <t>Автомобили</t>
  </si>
  <si>
    <t>Декабрь 2017</t>
  </si>
  <si>
    <t>Заправка автомобилей и техники за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</si>
</sst>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[$-F800]dddd\,\ mmmm\ dd\,\ yyyy"/>
    <numFmt numFmtId="165" formatCode="[$-419]d\ mmm\ yy;@"/>
    <numFmt numFmtId="166" formatCode="0.00;&quot;Залей топливо&quot;;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.5"/>
      <color rgb="FF000099"/>
      <name val="Times New Roman"/>
      <family val="1"/>
      <charset val="204"/>
    </font>
    <font>
      <b/>
      <sz val="16"/>
      <color rgb="FF000099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sz val="11"/>
      <color rgb="FF0033CC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1"/>
      <color rgb="FF0066FF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sz val="7"/>
      <color rgb="FF0033CC"/>
      <name val="Calibri"/>
      <family val="2"/>
      <charset val="204"/>
      <scheme val="minor"/>
    </font>
    <font>
      <sz val="8"/>
      <color rgb="FF0033CC"/>
      <name val="Calibri"/>
      <family val="2"/>
      <charset val="204"/>
      <scheme val="minor"/>
    </font>
    <font>
      <sz val="9"/>
      <color rgb="FF0033CC"/>
      <name val="Calibri"/>
      <family val="2"/>
      <charset val="204"/>
      <scheme val="minor"/>
    </font>
    <font>
      <b/>
      <sz val="16.5"/>
      <color rgb="FF0033CC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indexed="12"/>
      <name val="Tahoma"/>
      <family val="2"/>
      <charset val="204"/>
    </font>
    <font>
      <sz val="11"/>
      <color indexed="81"/>
      <name val="Tahoma"/>
      <family val="2"/>
      <charset val="204"/>
    </font>
    <font>
      <sz val="11"/>
      <color indexed="12"/>
      <name val="Tahoma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indexed="64"/>
      </right>
      <top style="medium">
        <color rgb="FF0033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/>
      <top style="thin">
        <color rgb="FF0033CC"/>
      </top>
      <bottom style="medium">
        <color rgb="FF0033CC"/>
      </bottom>
      <diagonal/>
    </border>
    <border>
      <left/>
      <right/>
      <top style="thin">
        <color rgb="FF0033CC"/>
      </top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/>
      <top/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/>
      <right/>
      <top style="thin">
        <color rgb="FF0033CC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4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4" fontId="0" fillId="0" borderId="0" xfId="0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4" fontId="7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right"/>
    </xf>
    <xf numFmtId="4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4" fontId="0" fillId="0" borderId="0" xfId="0" applyNumberFormat="1" applyFill="1" applyBorder="1" applyProtection="1"/>
    <xf numFmtId="0" fontId="9" fillId="0" borderId="0" xfId="0" applyFont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4" fontId="8" fillId="0" borderId="0" xfId="0" applyNumberFormat="1" applyFont="1" applyBorder="1" applyAlignment="1" applyProtection="1">
      <alignment horizontal="center"/>
    </xf>
    <xf numFmtId="0" fontId="0" fillId="0" borderId="1" xfId="0" applyBorder="1" applyProtection="1"/>
    <xf numFmtId="4" fontId="8" fillId="0" borderId="3" xfId="0" applyNumberFormat="1" applyFont="1" applyBorder="1" applyAlignment="1" applyProtection="1">
      <alignment horizontal="center"/>
    </xf>
    <xf numFmtId="4" fontId="8" fillId="0" borderId="1" xfId="0" applyNumberFormat="1" applyFont="1" applyBorder="1" applyAlignment="1" applyProtection="1">
      <alignment horizontal="center"/>
    </xf>
    <xf numFmtId="4" fontId="8" fillId="0" borderId="4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right"/>
    </xf>
    <xf numFmtId="165" fontId="9" fillId="0" borderId="6" xfId="0" applyNumberFormat="1" applyFont="1" applyBorder="1" applyAlignment="1" applyProtection="1">
      <alignment horizontal="center"/>
    </xf>
    <xf numFmtId="4" fontId="8" fillId="0" borderId="5" xfId="0" applyNumberFormat="1" applyFont="1" applyBorder="1" applyAlignment="1" applyProtection="1">
      <alignment horizontal="center"/>
    </xf>
    <xf numFmtId="4" fontId="9" fillId="4" borderId="7" xfId="0" applyNumberFormat="1" applyFont="1" applyFill="1" applyBorder="1" applyAlignment="1" applyProtection="1">
      <alignment horizontal="center"/>
      <protection locked="0"/>
    </xf>
    <xf numFmtId="4" fontId="9" fillId="4" borderId="8" xfId="0" applyNumberFormat="1" applyFont="1" applyFill="1" applyBorder="1" applyAlignment="1" applyProtection="1">
      <alignment horizontal="center"/>
      <protection locked="0"/>
    </xf>
    <xf numFmtId="4" fontId="9" fillId="4" borderId="6" xfId="0" applyNumberFormat="1" applyFont="1" applyFill="1" applyBorder="1" applyAlignment="1" applyProtection="1">
      <alignment horizontal="center"/>
      <protection locked="0"/>
    </xf>
    <xf numFmtId="4" fontId="9" fillId="4" borderId="9" xfId="0" applyNumberFormat="1" applyFont="1" applyFill="1" applyBorder="1" applyAlignment="1" applyProtection="1">
      <alignment horizontal="center"/>
      <protection locked="0"/>
    </xf>
    <xf numFmtId="4" fontId="11" fillId="4" borderId="6" xfId="0" applyNumberFormat="1" applyFont="1" applyFill="1" applyBorder="1" applyAlignment="1" applyProtection="1">
      <alignment horizontal="center"/>
      <protection locked="0"/>
    </xf>
    <xf numFmtId="4" fontId="11" fillId="4" borderId="9" xfId="0" applyNumberFormat="1" applyFont="1" applyFill="1" applyBorder="1" applyAlignment="1" applyProtection="1">
      <alignment horizontal="center"/>
      <protection locked="0"/>
    </xf>
    <xf numFmtId="14" fontId="0" fillId="0" borderId="5" xfId="0" applyNumberFormat="1" applyBorder="1" applyProtection="1"/>
    <xf numFmtId="165" fontId="9" fillId="0" borderId="1" xfId="0" applyNumberFormat="1" applyFont="1" applyBorder="1" applyAlignment="1" applyProtection="1">
      <alignment horizontal="center"/>
    </xf>
    <xf numFmtId="4" fontId="9" fillId="4" borderId="11" xfId="0" applyNumberFormat="1" applyFont="1" applyFill="1" applyBorder="1" applyAlignment="1" applyProtection="1">
      <alignment horizontal="center"/>
      <protection locked="0"/>
    </xf>
    <xf numFmtId="4" fontId="9" fillId="4" borderId="12" xfId="0" applyNumberFormat="1" applyFont="1" applyFill="1" applyBorder="1" applyAlignment="1" applyProtection="1">
      <alignment horizontal="center"/>
      <protection locked="0"/>
    </xf>
    <xf numFmtId="4" fontId="9" fillId="4" borderId="1" xfId="0" applyNumberFormat="1" applyFont="1" applyFill="1" applyBorder="1" applyAlignment="1" applyProtection="1">
      <alignment horizontal="center"/>
      <protection locked="0"/>
    </xf>
    <xf numFmtId="4" fontId="9" fillId="4" borderId="10" xfId="0" applyNumberFormat="1" applyFont="1" applyFill="1" applyBorder="1" applyAlignment="1" applyProtection="1">
      <alignment horizontal="center"/>
      <protection locked="0"/>
    </xf>
    <xf numFmtId="4" fontId="9" fillId="4" borderId="13" xfId="0" applyNumberFormat="1" applyFont="1" applyFill="1" applyBorder="1" applyAlignment="1" applyProtection="1">
      <alignment horizontal="center"/>
      <protection locked="0"/>
    </xf>
    <xf numFmtId="4" fontId="11" fillId="4" borderId="1" xfId="0" applyNumberFormat="1" applyFont="1" applyFill="1" applyBorder="1" applyAlignment="1" applyProtection="1">
      <alignment horizontal="center"/>
      <protection locked="0"/>
    </xf>
    <xf numFmtId="4" fontId="11" fillId="4" borderId="10" xfId="0" applyNumberFormat="1" applyFont="1" applyFill="1" applyBorder="1" applyAlignment="1" applyProtection="1">
      <alignment horizontal="center"/>
      <protection locked="0"/>
    </xf>
    <xf numFmtId="4" fontId="11" fillId="4" borderId="13" xfId="0" applyNumberFormat="1" applyFont="1" applyFill="1" applyBorder="1" applyAlignment="1" applyProtection="1">
      <alignment horizontal="center"/>
      <protection locked="0"/>
    </xf>
    <xf numFmtId="4" fontId="2" fillId="4" borderId="13" xfId="0" applyNumberFormat="1" applyFont="1" applyFill="1" applyBorder="1" applyAlignment="1" applyProtection="1">
      <alignment horizontal="left"/>
      <protection locked="0"/>
    </xf>
    <xf numFmtId="4" fontId="0" fillId="4" borderId="11" xfId="0" applyNumberFormat="1" applyFill="1" applyBorder="1" applyAlignment="1" applyProtection="1">
      <alignment horizontal="center"/>
      <protection locked="0"/>
    </xf>
    <xf numFmtId="4" fontId="0" fillId="4" borderId="10" xfId="0" applyNumberFormat="1" applyFill="1" applyBorder="1" applyAlignment="1" applyProtection="1">
      <alignment horizontal="center"/>
      <protection locked="0"/>
    </xf>
    <xf numFmtId="4" fontId="0" fillId="4" borderId="5" xfId="0" applyNumberFormat="1" applyFill="1" applyBorder="1" applyAlignment="1" applyProtection="1">
      <alignment horizontal="center"/>
      <protection locked="0"/>
    </xf>
    <xf numFmtId="4" fontId="9" fillId="4" borderId="14" xfId="0" applyNumberFormat="1" applyFont="1" applyFill="1" applyBorder="1" applyAlignment="1" applyProtection="1">
      <alignment horizontal="center"/>
      <protection locked="0"/>
    </xf>
    <xf numFmtId="4" fontId="11" fillId="4" borderId="15" xfId="0" applyNumberFormat="1" applyFont="1" applyFill="1" applyBorder="1" applyAlignment="1" applyProtection="1">
      <alignment horizontal="center"/>
      <protection locked="0"/>
    </xf>
    <xf numFmtId="0" fontId="0" fillId="4" borderId="15" xfId="0" applyFill="1" applyBorder="1" applyProtection="1">
      <protection locked="0"/>
    </xf>
    <xf numFmtId="0" fontId="0" fillId="4" borderId="0" xfId="0" applyFill="1" applyProtection="1">
      <protection locked="0"/>
    </xf>
    <xf numFmtId="4" fontId="9" fillId="4" borderId="15" xfId="0" applyNumberFormat="1" applyFont="1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center"/>
      <protection locked="0"/>
    </xf>
    <xf numFmtId="2" fontId="11" fillId="4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Protection="1"/>
    <xf numFmtId="0" fontId="9" fillId="0" borderId="16" xfId="0" applyFont="1" applyFill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0" fillId="0" borderId="17" xfId="0" applyBorder="1" applyProtection="1"/>
    <xf numFmtId="0" fontId="13" fillId="0" borderId="17" xfId="0" applyFont="1" applyBorder="1" applyProtection="1"/>
    <xf numFmtId="0" fontId="13" fillId="0" borderId="16" xfId="0" applyFont="1" applyFill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4" fontId="9" fillId="0" borderId="16" xfId="0" applyNumberFormat="1" applyFont="1" applyFill="1" applyBorder="1" applyAlignment="1" applyProtection="1">
      <alignment horizontal="center"/>
    </xf>
    <xf numFmtId="0" fontId="0" fillId="0" borderId="18" xfId="0" applyBorder="1" applyProtection="1"/>
    <xf numFmtId="0" fontId="0" fillId="0" borderId="19" xfId="0" applyBorder="1" applyProtection="1"/>
    <xf numFmtId="0" fontId="9" fillId="0" borderId="19" xfId="0" applyFont="1" applyFill="1" applyBorder="1" applyAlignment="1" applyProtection="1">
      <alignment horizontal="center"/>
    </xf>
    <xf numFmtId="0" fontId="2" fillId="0" borderId="19" xfId="0" applyFont="1" applyBorder="1" applyAlignment="1">
      <alignment horizontal="center"/>
    </xf>
    <xf numFmtId="0" fontId="12" fillId="0" borderId="20" xfId="0" applyFont="1" applyBorder="1" applyAlignment="1" applyProtection="1">
      <alignment horizontal="center"/>
    </xf>
    <xf numFmtId="0" fontId="12" fillId="0" borderId="19" xfId="0" applyFont="1" applyBorder="1" applyAlignment="1" applyProtection="1">
      <alignment horizontal="center"/>
    </xf>
    <xf numFmtId="0" fontId="0" fillId="0" borderId="20" xfId="0" applyBorder="1" applyProtection="1"/>
    <xf numFmtId="0" fontId="14" fillId="0" borderId="20" xfId="0" applyFont="1" applyFill="1" applyBorder="1" applyAlignment="1" applyProtection="1">
      <alignment horizontal="center"/>
    </xf>
    <xf numFmtId="0" fontId="15" fillId="0" borderId="21" xfId="0" applyFont="1" applyFill="1" applyBorder="1" applyAlignment="1" applyProtection="1">
      <alignment horizontal="center"/>
    </xf>
    <xf numFmtId="0" fontId="9" fillId="0" borderId="21" xfId="0" applyFont="1" applyFill="1" applyBorder="1" applyAlignment="1" applyProtection="1">
      <alignment horizontal="center"/>
    </xf>
    <xf numFmtId="0" fontId="0" fillId="0" borderId="21" xfId="0" applyBorder="1" applyProtection="1"/>
    <xf numFmtId="0" fontId="2" fillId="0" borderId="19" xfId="0" applyFont="1" applyFill="1" applyBorder="1" applyAlignment="1" applyProtection="1">
      <alignment horizontal="center"/>
    </xf>
    <xf numFmtId="0" fontId="9" fillId="0" borderId="20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9" fillId="0" borderId="19" xfId="0" applyFont="1" applyFill="1" applyBorder="1" applyAlignment="1" applyProtection="1">
      <alignment horizontal="left"/>
    </xf>
    <xf numFmtId="0" fontId="9" fillId="0" borderId="19" xfId="0" applyFont="1" applyBorder="1" applyAlignment="1" applyProtection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 applyProtection="1">
      <alignment horizontal="center"/>
    </xf>
    <xf numFmtId="0" fontId="12" fillId="0" borderId="19" xfId="0" applyFont="1" applyFill="1" applyBorder="1" applyAlignment="1" applyProtection="1">
      <alignment horizontal="center"/>
    </xf>
    <xf numFmtId="0" fontId="9" fillId="0" borderId="21" xfId="0" applyFont="1" applyFill="1" applyBorder="1" applyAlignment="1" applyProtection="1">
      <alignment horizontal="left"/>
    </xf>
    <xf numFmtId="0" fontId="12" fillId="0" borderId="20" xfId="0" applyFont="1" applyFill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2" fillId="0" borderId="19" xfId="0" applyFont="1" applyBorder="1" applyProtection="1"/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/>
    </xf>
    <xf numFmtId="0" fontId="9" fillId="0" borderId="24" xfId="0" applyFont="1" applyBorder="1" applyAlignment="1" applyProtection="1">
      <alignment horizontal="center"/>
    </xf>
    <xf numFmtId="0" fontId="0" fillId="0" borderId="15" xfId="0" applyBorder="1" applyProtection="1"/>
    <xf numFmtId="0" fontId="0" fillId="0" borderId="14" xfId="0" applyBorder="1" applyProtection="1"/>
    <xf numFmtId="0" fontId="0" fillId="0" borderId="5" xfId="0" applyBorder="1" applyProtection="1"/>
    <xf numFmtId="0" fontId="2" fillId="0" borderId="14" xfId="0" applyFont="1" applyBorder="1" applyProtection="1"/>
    <xf numFmtId="0" fontId="12" fillId="0" borderId="14" xfId="0" applyFont="1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12" fillId="0" borderId="25" xfId="0" applyFont="1" applyBorder="1" applyProtection="1"/>
    <xf numFmtId="0" fontId="0" fillId="0" borderId="12" xfId="0" applyBorder="1" applyProtection="1"/>
    <xf numFmtId="0" fontId="9" fillId="0" borderId="12" xfId="0" applyFont="1" applyFill="1" applyBorder="1" applyAlignment="1" applyProtection="1">
      <alignment horizontal="center"/>
    </xf>
    <xf numFmtId="0" fontId="12" fillId="0" borderId="12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164" fontId="5" fillId="0" borderId="0" xfId="0" applyNumberFormat="1" applyFont="1" applyFill="1" applyAlignment="1" applyProtection="1">
      <alignment horizontal="left"/>
    </xf>
    <xf numFmtId="0" fontId="5" fillId="0" borderId="0" xfId="0" applyFont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49" fontId="16" fillId="5" borderId="0" xfId="0" applyNumberFormat="1" applyFont="1" applyFill="1" applyProtection="1"/>
    <xf numFmtId="0" fontId="5" fillId="0" borderId="0" xfId="0" applyFont="1" applyAlignment="1" applyProtection="1">
      <alignment horizontal="left"/>
    </xf>
    <xf numFmtId="4" fontId="0" fillId="0" borderId="0" xfId="0" applyNumberFormat="1" applyProtection="1"/>
    <xf numFmtId="166" fontId="8" fillId="2" borderId="2" xfId="0" applyNumberFormat="1" applyFont="1" applyFill="1" applyBorder="1" applyAlignment="1" applyProtection="1">
      <alignment horizontal="center"/>
    </xf>
    <xf numFmtId="43" fontId="22" fillId="0" borderId="1" xfId="1" applyFont="1" applyBorder="1" applyAlignment="1" applyProtection="1">
      <alignment horizontal="center"/>
    </xf>
    <xf numFmtId="43" fontId="22" fillId="0" borderId="5" xfId="1" applyFont="1" applyBorder="1" applyAlignment="1" applyProtection="1">
      <alignment horizontal="center"/>
    </xf>
    <xf numFmtId="4" fontId="22" fillId="3" borderId="10" xfId="0" applyNumberFormat="1" applyFont="1" applyFill="1" applyBorder="1" applyAlignment="1" applyProtection="1">
      <alignment horizontal="center"/>
      <protection locked="0"/>
    </xf>
    <xf numFmtId="166" fontId="22" fillId="0" borderId="1" xfId="1" applyNumberFormat="1" applyFont="1" applyBorder="1" applyAlignment="1" applyProtection="1">
      <alignment horizontal="center"/>
    </xf>
    <xf numFmtId="166" fontId="22" fillId="0" borderId="5" xfId="1" applyNumberFormat="1" applyFont="1" applyBorder="1" applyAlignment="1" applyProtection="1">
      <alignment horizontal="center"/>
    </xf>
    <xf numFmtId="166" fontId="22" fillId="0" borderId="6" xfId="1" applyNumberFormat="1" applyFont="1" applyBorder="1" applyAlignment="1" applyProtection="1">
      <alignment horizontal="center"/>
    </xf>
    <xf numFmtId="4" fontId="22" fillId="3" borderId="6" xfId="0" applyNumberFormat="1" applyFont="1" applyFill="1" applyBorder="1" applyAlignment="1" applyProtection="1">
      <alignment horizontal="center"/>
      <protection locked="0"/>
    </xf>
    <xf numFmtId="166" fontId="22" fillId="0" borderId="7" xfId="1" applyNumberFormat="1" applyFont="1" applyBorder="1" applyAlignment="1" applyProtection="1">
      <alignment horizontal="center"/>
    </xf>
    <xf numFmtId="0" fontId="22" fillId="3" borderId="1" xfId="0" applyFont="1" applyFill="1" applyBorder="1" applyAlignment="1" applyProtection="1">
      <alignment horizontal="center"/>
      <protection locked="0"/>
    </xf>
    <xf numFmtId="0" fontId="22" fillId="3" borderId="10" xfId="0" applyFont="1" applyFill="1" applyBorder="1" applyAlignment="1" applyProtection="1">
      <alignment horizontal="center"/>
      <protection locked="0"/>
    </xf>
    <xf numFmtId="166" fontId="22" fillId="0" borderId="1" xfId="1" applyNumberFormat="1" applyFont="1" applyFill="1" applyBorder="1" applyAlignment="1" applyProtection="1">
      <alignment horizontal="center"/>
    </xf>
    <xf numFmtId="166" fontId="22" fillId="0" borderId="10" xfId="1" applyNumberFormat="1" applyFont="1" applyFill="1" applyBorder="1" applyAlignment="1" applyProtection="1">
      <alignment horizontal="center"/>
    </xf>
    <xf numFmtId="4" fontId="2" fillId="4" borderId="10" xfId="0" applyNumberFormat="1" applyFont="1" applyFill="1" applyBorder="1" applyAlignment="1" applyProtection="1">
      <alignment horizontal="center"/>
      <protection locked="0"/>
    </xf>
    <xf numFmtId="4" fontId="2" fillId="4" borderId="1" xfId="0" applyNumberFormat="1" applyFont="1" applyFill="1" applyBorder="1" applyAlignment="1" applyProtection="1">
      <alignment horizontal="center"/>
      <protection locked="0"/>
    </xf>
    <xf numFmtId="4" fontId="2" fillId="4" borderId="13" xfId="0" applyNumberFormat="1" applyFont="1" applyFill="1" applyBorder="1" applyAlignment="1" applyProtection="1">
      <alignment horizontal="center"/>
      <protection locked="0"/>
    </xf>
    <xf numFmtId="4" fontId="2" fillId="4" borderId="12" xfId="0" applyNumberFormat="1" applyFont="1" applyFill="1" applyBorder="1" applyAlignment="1" applyProtection="1">
      <alignment horizontal="center"/>
      <protection locked="0"/>
    </xf>
    <xf numFmtId="4" fontId="2" fillId="4" borderId="1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6">
    <dxf>
      <font>
        <color theme="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09"/>
  <sheetViews>
    <sheetView tabSelected="1" zoomScale="85" zoomScaleNormal="85" workbookViewId="0">
      <pane xSplit="1" ySplit="10" topLeftCell="B29" activePane="bottomRight" state="frozen"/>
      <selection pane="topRight" activeCell="B1" sqref="B1"/>
      <selection pane="bottomLeft" activeCell="A11" sqref="A11"/>
      <selection pane="bottomRight" activeCell="C25" sqref="C25"/>
    </sheetView>
  </sheetViews>
  <sheetFormatPr defaultRowHeight="15"/>
  <cols>
    <col min="1" max="1" width="10.140625" style="1" bestFit="1" customWidth="1"/>
    <col min="2" max="2" width="20" style="1" customWidth="1"/>
    <col min="3" max="3" width="9.140625" style="1" customWidth="1"/>
    <col min="4" max="4" width="9.140625" style="1"/>
    <col min="5" max="5" width="9.140625" style="1" customWidth="1"/>
    <col min="6" max="8" width="9.140625" style="1"/>
    <col min="9" max="9" width="10.140625" style="1" bestFit="1" customWidth="1"/>
    <col min="10" max="11" width="9.140625" style="1"/>
    <col min="12" max="12" width="13.85546875" style="1" customWidth="1"/>
    <col min="13" max="14" width="9.140625" style="1"/>
    <col min="15" max="15" width="10.140625" style="1" bestFit="1" customWidth="1"/>
    <col min="16" max="17" width="9.140625" style="1"/>
    <col min="18" max="18" width="10.140625" style="1" bestFit="1" customWidth="1"/>
    <col min="19" max="20" width="9.140625" style="1"/>
    <col min="21" max="21" width="10.140625" style="1" bestFit="1" customWidth="1"/>
    <col min="22" max="23" width="9.140625" style="1"/>
    <col min="24" max="24" width="10.140625" style="1" bestFit="1" customWidth="1"/>
    <col min="25" max="33" width="9.140625" style="1"/>
    <col min="34" max="34" width="13.85546875" style="1" customWidth="1"/>
    <col min="35" max="35" width="19.42578125" style="1" bestFit="1" customWidth="1"/>
    <col min="36" max="36" width="10" style="1" customWidth="1"/>
    <col min="37" max="37" width="19.42578125" style="1" bestFit="1" customWidth="1"/>
    <col min="38" max="38" width="11.28515625" style="1" customWidth="1"/>
    <col min="39" max="16384" width="9.140625" style="1"/>
  </cols>
  <sheetData>
    <row r="1" spans="1:38" ht="21">
      <c r="C1" s="121"/>
      <c r="D1" s="120" t="s">
        <v>32</v>
      </c>
      <c r="J1" s="119" t="s">
        <v>31</v>
      </c>
      <c r="M1" s="118"/>
    </row>
    <row r="2" spans="1:38" ht="21">
      <c r="B2" s="116"/>
      <c r="C2" s="117"/>
      <c r="D2" s="116"/>
      <c r="E2" s="115"/>
      <c r="F2" s="114"/>
      <c r="G2" s="114"/>
    </row>
    <row r="3" spans="1:38">
      <c r="A3" s="107"/>
      <c r="B3" s="106"/>
      <c r="C3" s="112"/>
      <c r="D3" s="112"/>
      <c r="E3" s="112"/>
      <c r="F3" s="113" t="s">
        <v>30</v>
      </c>
      <c r="G3" s="112"/>
      <c r="H3" s="112"/>
      <c r="I3" s="112"/>
      <c r="J3" s="112"/>
      <c r="K3" s="112"/>
      <c r="L3" s="111"/>
      <c r="M3" s="107"/>
      <c r="N3" s="109"/>
      <c r="O3" s="109"/>
      <c r="P3" s="109"/>
      <c r="Q3" s="109"/>
      <c r="R3" s="109"/>
      <c r="S3" s="109"/>
      <c r="T3" s="110" t="s">
        <v>29</v>
      </c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8"/>
      <c r="AH3" s="107"/>
      <c r="AI3" s="106"/>
      <c r="AJ3" s="106"/>
      <c r="AK3" s="106"/>
      <c r="AL3" s="106"/>
    </row>
    <row r="4" spans="1:38">
      <c r="A4" s="77"/>
      <c r="B4" s="72"/>
      <c r="C4" s="102"/>
      <c r="D4" s="102"/>
      <c r="E4" s="105"/>
      <c r="F4" s="102"/>
      <c r="G4" s="102"/>
      <c r="H4" s="101"/>
      <c r="I4" s="77"/>
      <c r="J4" s="104"/>
      <c r="K4" s="102"/>
      <c r="L4" s="93" t="s">
        <v>28</v>
      </c>
      <c r="M4" s="103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1"/>
      <c r="AH4" s="75" t="s">
        <v>28</v>
      </c>
      <c r="AI4" s="72"/>
      <c r="AJ4" s="72"/>
      <c r="AK4" s="74" t="s">
        <v>25</v>
      </c>
      <c r="AL4" s="72"/>
    </row>
    <row r="5" spans="1:38">
      <c r="A5" s="89" t="s">
        <v>23</v>
      </c>
      <c r="B5" s="74" t="s">
        <v>25</v>
      </c>
      <c r="C5" s="100">
        <v>1</v>
      </c>
      <c r="D5" s="99">
        <v>2</v>
      </c>
      <c r="E5" s="99">
        <v>3</v>
      </c>
      <c r="F5" s="99">
        <v>4</v>
      </c>
      <c r="G5" s="99">
        <v>5</v>
      </c>
      <c r="H5" s="98">
        <v>6</v>
      </c>
      <c r="I5" s="97"/>
      <c r="J5" s="96"/>
      <c r="K5" s="95"/>
      <c r="L5" s="94" t="s">
        <v>26</v>
      </c>
      <c r="M5" s="80">
        <v>1</v>
      </c>
      <c r="N5" s="73">
        <v>2</v>
      </c>
      <c r="O5" s="73">
        <v>3</v>
      </c>
      <c r="P5" s="73">
        <v>4</v>
      </c>
      <c r="Q5" s="73">
        <v>5</v>
      </c>
      <c r="R5" s="73">
        <v>6</v>
      </c>
      <c r="S5" s="80">
        <v>7</v>
      </c>
      <c r="T5" s="73">
        <v>8</v>
      </c>
      <c r="U5" s="73">
        <v>9</v>
      </c>
      <c r="V5" s="73">
        <v>10</v>
      </c>
      <c r="W5" s="73">
        <v>11</v>
      </c>
      <c r="X5" s="73">
        <v>12</v>
      </c>
      <c r="Y5" s="73">
        <v>13</v>
      </c>
      <c r="Z5" s="73">
        <v>14</v>
      </c>
      <c r="AA5" s="73">
        <v>15</v>
      </c>
      <c r="AB5" s="73">
        <v>16</v>
      </c>
      <c r="AC5" s="73">
        <v>17</v>
      </c>
      <c r="AD5" s="73">
        <v>18</v>
      </c>
      <c r="AE5" s="83">
        <v>19</v>
      </c>
      <c r="AF5" s="83">
        <v>20</v>
      </c>
      <c r="AG5" s="93" t="s">
        <v>27</v>
      </c>
      <c r="AH5" s="92" t="s">
        <v>26</v>
      </c>
      <c r="AI5" s="74" t="s">
        <v>25</v>
      </c>
      <c r="AJ5" s="72"/>
      <c r="AK5" s="74" t="s">
        <v>24</v>
      </c>
      <c r="AL5" s="87" t="s">
        <v>23</v>
      </c>
    </row>
    <row r="6" spans="1:38">
      <c r="A6" s="89" t="s">
        <v>17</v>
      </c>
      <c r="B6" s="74" t="s">
        <v>22</v>
      </c>
      <c r="C6" s="91"/>
      <c r="D6" s="73"/>
      <c r="E6" s="73"/>
      <c r="F6" s="73"/>
      <c r="G6" s="73"/>
      <c r="H6" s="83"/>
      <c r="I6" s="82"/>
      <c r="J6" s="85"/>
      <c r="K6" s="84"/>
      <c r="L6" s="90" t="s">
        <v>21</v>
      </c>
      <c r="M6" s="80"/>
      <c r="N6" s="73"/>
      <c r="O6" s="73"/>
      <c r="P6" s="73"/>
      <c r="Q6" s="73"/>
      <c r="R6" s="73"/>
      <c r="S6" s="80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83"/>
      <c r="AF6" s="83"/>
      <c r="AG6" s="76" t="s">
        <v>15</v>
      </c>
      <c r="AH6" s="75" t="s">
        <v>20</v>
      </c>
      <c r="AI6" s="84" t="s">
        <v>19</v>
      </c>
      <c r="AJ6" s="88" t="s">
        <v>18</v>
      </c>
      <c r="AK6" s="74" t="s">
        <v>14</v>
      </c>
      <c r="AL6" s="87" t="s">
        <v>17</v>
      </c>
    </row>
    <row r="7" spans="1:38">
      <c r="A7" s="89" t="s">
        <v>12</v>
      </c>
      <c r="B7" s="74" t="s">
        <v>16</v>
      </c>
      <c r="C7" s="80"/>
      <c r="D7" s="73"/>
      <c r="E7" s="73"/>
      <c r="F7" s="73"/>
      <c r="G7" s="73"/>
      <c r="H7" s="83"/>
      <c r="I7" s="82"/>
      <c r="J7" s="85"/>
      <c r="K7" s="84"/>
      <c r="L7" s="72"/>
      <c r="M7" s="80"/>
      <c r="N7" s="73"/>
      <c r="O7" s="73"/>
      <c r="P7" s="73"/>
      <c r="Q7" s="73"/>
      <c r="R7" s="73"/>
      <c r="S7" s="80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83"/>
      <c r="AF7" s="83"/>
      <c r="AG7" s="76" t="s">
        <v>9</v>
      </c>
      <c r="AH7" s="75" t="s">
        <v>15</v>
      </c>
      <c r="AI7" s="74" t="s">
        <v>14</v>
      </c>
      <c r="AJ7" s="88" t="s">
        <v>2</v>
      </c>
      <c r="AK7" s="74" t="s">
        <v>13</v>
      </c>
      <c r="AL7" s="87" t="s">
        <v>12</v>
      </c>
    </row>
    <row r="8" spans="1:38">
      <c r="A8" s="77"/>
      <c r="B8" s="74" t="s">
        <v>11</v>
      </c>
      <c r="C8" s="80"/>
      <c r="D8" s="73"/>
      <c r="E8" s="73"/>
      <c r="F8" s="73"/>
      <c r="G8" s="73"/>
      <c r="H8" s="83"/>
      <c r="I8" s="82"/>
      <c r="J8" s="85"/>
      <c r="K8" s="84"/>
      <c r="L8" s="72"/>
      <c r="M8" s="80"/>
      <c r="N8" s="73"/>
      <c r="O8" s="73"/>
      <c r="P8" s="73"/>
      <c r="Q8" s="73"/>
      <c r="R8" s="73"/>
      <c r="S8" s="80"/>
      <c r="T8" s="73"/>
      <c r="U8" s="73"/>
      <c r="V8" s="73"/>
      <c r="W8" s="86"/>
      <c r="X8" s="73"/>
      <c r="Y8" s="73"/>
      <c r="Z8" s="73"/>
      <c r="AA8" s="73"/>
      <c r="AB8" s="73"/>
      <c r="AC8" s="73"/>
      <c r="AD8" s="73"/>
      <c r="AE8" s="83"/>
      <c r="AF8" s="83"/>
      <c r="AG8" s="76" t="s">
        <v>10</v>
      </c>
      <c r="AH8" s="75" t="s">
        <v>9</v>
      </c>
      <c r="AI8" s="74" t="s">
        <v>8</v>
      </c>
      <c r="AK8" s="74" t="s">
        <v>7</v>
      </c>
      <c r="AL8" s="72"/>
    </row>
    <row r="9" spans="1:38">
      <c r="A9" s="77"/>
      <c r="B9" s="74" t="s">
        <v>2</v>
      </c>
      <c r="C9" s="80"/>
      <c r="D9" s="73"/>
      <c r="E9" s="73"/>
      <c r="F9" s="73"/>
      <c r="G9" s="73"/>
      <c r="H9" s="83"/>
      <c r="I9" s="82"/>
      <c r="J9" s="85"/>
      <c r="K9" s="84"/>
      <c r="L9" s="72"/>
      <c r="M9" s="80"/>
      <c r="N9" s="73"/>
      <c r="O9" s="73"/>
      <c r="P9" s="73"/>
      <c r="Q9" s="73"/>
      <c r="R9" s="73"/>
      <c r="S9" s="80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83"/>
      <c r="AF9" s="83"/>
      <c r="AG9" s="76" t="s">
        <v>6</v>
      </c>
      <c r="AH9" s="75" t="s">
        <v>5</v>
      </c>
      <c r="AI9" s="74" t="s">
        <v>4</v>
      </c>
      <c r="AJ9" s="73"/>
      <c r="AK9" s="82" t="s">
        <v>2</v>
      </c>
      <c r="AL9" s="72"/>
    </row>
    <row r="10" spans="1:38">
      <c r="A10" s="77"/>
      <c r="B10" s="72"/>
      <c r="C10" s="81"/>
      <c r="D10" s="72"/>
      <c r="E10" s="72"/>
      <c r="F10" s="72"/>
      <c r="G10" s="72"/>
      <c r="H10" s="77"/>
      <c r="I10" s="72"/>
      <c r="J10" s="81"/>
      <c r="K10" s="77"/>
      <c r="L10" s="72"/>
      <c r="M10" s="80"/>
      <c r="N10" s="72"/>
      <c r="O10" s="72"/>
      <c r="P10" s="72"/>
      <c r="Q10" s="72"/>
      <c r="R10" s="72"/>
      <c r="S10" s="79"/>
      <c r="T10" s="72"/>
      <c r="U10" s="72"/>
      <c r="V10" s="72"/>
      <c r="W10" s="73"/>
      <c r="X10" s="73"/>
      <c r="Y10" s="73"/>
      <c r="Z10" s="73"/>
      <c r="AA10" s="73"/>
      <c r="AB10" s="73"/>
      <c r="AC10" s="73"/>
      <c r="AD10" s="73"/>
      <c r="AE10" s="78"/>
      <c r="AF10" s="77"/>
      <c r="AG10" s="76" t="s">
        <v>3</v>
      </c>
      <c r="AH10" s="75" t="s">
        <v>3</v>
      </c>
      <c r="AI10" s="74" t="s">
        <v>2</v>
      </c>
      <c r="AJ10" s="73"/>
      <c r="AL10" s="72"/>
    </row>
    <row r="11" spans="1:38" ht="15.75" thickBot="1">
      <c r="A11" s="66"/>
      <c r="B11" s="62"/>
      <c r="C11" s="71"/>
      <c r="D11" s="62"/>
      <c r="E11" s="62"/>
      <c r="F11" s="62"/>
      <c r="G11" s="62"/>
      <c r="H11" s="66"/>
      <c r="I11" s="62"/>
      <c r="J11" s="71"/>
      <c r="K11" s="66"/>
      <c r="L11" s="62"/>
      <c r="M11" s="71"/>
      <c r="N11" s="62"/>
      <c r="O11" s="62"/>
      <c r="P11" s="62"/>
      <c r="Q11" s="62"/>
      <c r="R11" s="62"/>
      <c r="S11" s="71"/>
      <c r="T11" s="62"/>
      <c r="U11" s="62"/>
      <c r="V11" s="62"/>
      <c r="W11" s="62"/>
      <c r="X11" s="62"/>
      <c r="Y11" s="62"/>
      <c r="Z11" s="62"/>
      <c r="AA11" s="70"/>
      <c r="AB11" s="63"/>
      <c r="AC11" s="69"/>
      <c r="AD11" s="68"/>
      <c r="AE11" s="67"/>
      <c r="AF11" s="66"/>
      <c r="AG11" s="65" t="s">
        <v>1</v>
      </c>
      <c r="AH11" s="64" t="s">
        <v>1</v>
      </c>
      <c r="AI11" s="63"/>
      <c r="AJ11" s="63"/>
      <c r="AK11" s="63"/>
      <c r="AL11" s="62"/>
    </row>
    <row r="12" spans="1:38" ht="15.75">
      <c r="A12" s="41">
        <f>EDATE(1&amp;J1,0)</f>
        <v>43070</v>
      </c>
      <c r="B12" s="133">
        <v>2315.6</v>
      </c>
      <c r="C12" s="61"/>
      <c r="D12" s="48"/>
      <c r="E12" s="48"/>
      <c r="F12" s="56"/>
      <c r="G12" s="48"/>
      <c r="H12" s="48"/>
      <c r="I12" s="56"/>
      <c r="J12" s="48"/>
      <c r="K12" s="48"/>
      <c r="L12" s="29">
        <f t="shared" ref="L12:L42" si="0">IF(SUM(C12:K12),SUM(C12:K12),)</f>
        <v>0</v>
      </c>
      <c r="M12" s="59"/>
      <c r="N12" s="60"/>
      <c r="O12" s="48"/>
      <c r="P12" s="59"/>
      <c r="Q12" s="60"/>
      <c r="R12" s="48"/>
      <c r="S12" s="59"/>
      <c r="T12" s="60"/>
      <c r="U12" s="48"/>
      <c r="V12" s="59"/>
      <c r="W12" s="60"/>
      <c r="X12" s="48"/>
      <c r="Y12" s="59"/>
      <c r="Z12" s="54"/>
      <c r="AA12" s="48"/>
      <c r="AB12" s="58"/>
      <c r="AC12" s="57"/>
      <c r="AD12" s="56"/>
      <c r="AE12" s="55"/>
      <c r="AF12" s="54"/>
      <c r="AG12" s="34">
        <f t="shared" ref="AG12:AG42" si="1">IF(SUM(M12:AF12),SUM(M12:AF12),)</f>
        <v>0</v>
      </c>
      <c r="AH12" s="30">
        <f t="shared" ref="AH12:AH42" si="2">IF(SUM(L12,AG12),SUM(L12,AG12),)</f>
        <v>0</v>
      </c>
      <c r="AI12" s="123">
        <f t="shared" ref="AI12:AI42" si="3">IF(ISERR(SUM(B12)-AH12),"",SUM(B12)-AH12)</f>
        <v>2315.6</v>
      </c>
      <c r="AJ12" s="131"/>
      <c r="AK12" s="124">
        <f t="shared" ref="AK12:AK42" si="4">IF(ISERR(AI12+AJ12),"",AI12+AJ12)</f>
        <v>2315.6</v>
      </c>
      <c r="AL12" s="42">
        <f t="shared" ref="AL12:AL42" si="5">IF(A12&lt;&gt;"",A12,"")</f>
        <v>43070</v>
      </c>
    </row>
    <row r="13" spans="1:38" ht="15.75">
      <c r="A13" s="41">
        <f t="shared" ref="A13:A42" si="6">IF(MONTH(A$12+ROW(A1))=MONTH(A$12),A12+1,"")</f>
        <v>43071</v>
      </c>
      <c r="B13" s="134">
        <f>IF(SUM(C12:K12,M12:AF12)+AJ12=0,B12,B12-SUM(C12:K12,M12:AF12)+AJ12)</f>
        <v>2315.6</v>
      </c>
      <c r="C13" s="50"/>
      <c r="D13" s="49"/>
      <c r="E13" s="48"/>
      <c r="F13" s="50"/>
      <c r="G13" s="49"/>
      <c r="H13" s="48"/>
      <c r="I13" s="50"/>
      <c r="J13" s="49"/>
      <c r="K13" s="48"/>
      <c r="L13" s="29">
        <f t="shared" si="0"/>
        <v>0</v>
      </c>
      <c r="M13" s="47"/>
      <c r="N13" s="53"/>
      <c r="O13" s="48"/>
      <c r="P13" s="47"/>
      <c r="Q13" s="53"/>
      <c r="R13" s="48"/>
      <c r="S13" s="47"/>
      <c r="T13" s="53"/>
      <c r="U13" s="48"/>
      <c r="V13" s="47"/>
      <c r="W13" s="53"/>
      <c r="X13" s="48"/>
      <c r="Y13" s="47"/>
      <c r="Z13" s="53"/>
      <c r="AA13" s="48"/>
      <c r="AB13" s="47"/>
      <c r="AC13" s="53"/>
      <c r="AD13" s="48"/>
      <c r="AE13" s="44"/>
      <c r="AF13" s="52"/>
      <c r="AG13" s="34">
        <f t="shared" si="1"/>
        <v>0</v>
      </c>
      <c r="AH13" s="30">
        <f t="shared" si="2"/>
        <v>0</v>
      </c>
      <c r="AI13" s="123">
        <f t="shared" si="3"/>
        <v>2315.6</v>
      </c>
      <c r="AJ13" s="132"/>
      <c r="AK13" s="124">
        <f t="shared" si="4"/>
        <v>2315.6</v>
      </c>
      <c r="AL13" s="42">
        <f t="shared" si="5"/>
        <v>43071</v>
      </c>
    </row>
    <row r="14" spans="1:38" ht="15.75">
      <c r="A14" s="41">
        <f t="shared" si="6"/>
        <v>43072</v>
      </c>
      <c r="B14" s="134">
        <f t="shared" ref="B14:B42" si="7">IF(SUM(C13:K13,M13:AF13)+AJ13=0,B13,B13-SUM(C13:K13,M13:AF13)+AJ13)</f>
        <v>2315.6</v>
      </c>
      <c r="C14" s="50"/>
      <c r="D14" s="49"/>
      <c r="E14" s="48"/>
      <c r="F14" s="50"/>
      <c r="G14" s="49"/>
      <c r="H14" s="48"/>
      <c r="I14" s="50"/>
      <c r="J14" s="49"/>
      <c r="K14" s="48"/>
      <c r="L14" s="29">
        <f t="shared" si="0"/>
        <v>0</v>
      </c>
      <c r="M14" s="47"/>
      <c r="N14" s="46"/>
      <c r="O14" s="45"/>
      <c r="P14" s="47"/>
      <c r="Q14" s="46"/>
      <c r="R14" s="45"/>
      <c r="S14" s="47"/>
      <c r="T14" s="46"/>
      <c r="U14" s="45"/>
      <c r="V14" s="47"/>
      <c r="W14" s="46"/>
      <c r="X14" s="45"/>
      <c r="Y14" s="47"/>
      <c r="Z14" s="46"/>
      <c r="AA14" s="45"/>
      <c r="AB14" s="47"/>
      <c r="AC14" s="46"/>
      <c r="AD14" s="45"/>
      <c r="AE14" s="44"/>
      <c r="AF14" s="43"/>
      <c r="AG14" s="34">
        <f t="shared" si="1"/>
        <v>0</v>
      </c>
      <c r="AH14" s="30">
        <f t="shared" si="2"/>
        <v>0</v>
      </c>
      <c r="AI14" s="123">
        <f t="shared" si="3"/>
        <v>2315.6</v>
      </c>
      <c r="AJ14" s="125"/>
      <c r="AK14" s="124">
        <f t="shared" si="4"/>
        <v>2315.6</v>
      </c>
      <c r="AL14" s="42">
        <f t="shared" si="5"/>
        <v>43072</v>
      </c>
    </row>
    <row r="15" spans="1:38" ht="15.75">
      <c r="A15" s="41">
        <f t="shared" si="6"/>
        <v>43073</v>
      </c>
      <c r="B15" s="134">
        <f t="shared" si="7"/>
        <v>2315.6</v>
      </c>
      <c r="C15" s="50">
        <v>20</v>
      </c>
      <c r="D15" s="49"/>
      <c r="E15" s="48"/>
      <c r="F15" s="50"/>
      <c r="G15" s="49"/>
      <c r="H15" s="48"/>
      <c r="I15" s="50"/>
      <c r="J15" s="49"/>
      <c r="K15" s="48"/>
      <c r="L15" s="29">
        <f t="shared" si="0"/>
        <v>20</v>
      </c>
      <c r="M15" s="47"/>
      <c r="N15" s="46"/>
      <c r="O15" s="45"/>
      <c r="P15" s="47"/>
      <c r="Q15" s="46"/>
      <c r="R15" s="45"/>
      <c r="S15" s="47"/>
      <c r="T15" s="46"/>
      <c r="U15" s="45"/>
      <c r="V15" s="47"/>
      <c r="W15" s="46"/>
      <c r="X15" s="45"/>
      <c r="Y15" s="47"/>
      <c r="Z15" s="46"/>
      <c r="AA15" s="45"/>
      <c r="AB15" s="47"/>
      <c r="AC15" s="46"/>
      <c r="AD15" s="45"/>
      <c r="AE15" s="44"/>
      <c r="AF15" s="43"/>
      <c r="AG15" s="34">
        <f t="shared" si="1"/>
        <v>0</v>
      </c>
      <c r="AH15" s="30">
        <f t="shared" si="2"/>
        <v>20</v>
      </c>
      <c r="AI15" s="123">
        <f t="shared" si="3"/>
        <v>2295.6</v>
      </c>
      <c r="AJ15" s="125"/>
      <c r="AK15" s="124">
        <f t="shared" si="4"/>
        <v>2295.6</v>
      </c>
      <c r="AL15" s="42">
        <f t="shared" si="5"/>
        <v>43073</v>
      </c>
    </row>
    <row r="16" spans="1:38" ht="15.75">
      <c r="A16" s="41">
        <f t="shared" si="6"/>
        <v>43074</v>
      </c>
      <c r="B16" s="134">
        <f t="shared" si="7"/>
        <v>2295.6</v>
      </c>
      <c r="C16" s="50"/>
      <c r="D16" s="49"/>
      <c r="E16" s="48"/>
      <c r="F16" s="50"/>
      <c r="G16" s="49"/>
      <c r="H16" s="48"/>
      <c r="I16" s="50"/>
      <c r="J16" s="49"/>
      <c r="K16" s="48"/>
      <c r="L16" s="29">
        <f t="shared" si="0"/>
        <v>0</v>
      </c>
      <c r="M16" s="47"/>
      <c r="N16" s="46"/>
      <c r="O16" s="45"/>
      <c r="P16" s="47"/>
      <c r="Q16" s="46"/>
      <c r="R16" s="45"/>
      <c r="S16" s="47"/>
      <c r="T16" s="46"/>
      <c r="U16" s="45"/>
      <c r="V16" s="47"/>
      <c r="W16" s="46"/>
      <c r="X16" s="45"/>
      <c r="Y16" s="47"/>
      <c r="Z16" s="46"/>
      <c r="AA16" s="45"/>
      <c r="AB16" s="47"/>
      <c r="AC16" s="46"/>
      <c r="AD16" s="45"/>
      <c r="AE16" s="44"/>
      <c r="AF16" s="43"/>
      <c r="AG16" s="34">
        <f t="shared" si="1"/>
        <v>0</v>
      </c>
      <c r="AH16" s="30">
        <f t="shared" si="2"/>
        <v>0</v>
      </c>
      <c r="AI16" s="123">
        <f t="shared" si="3"/>
        <v>2295.6</v>
      </c>
      <c r="AJ16" s="125"/>
      <c r="AK16" s="124">
        <f t="shared" si="4"/>
        <v>2295.6</v>
      </c>
      <c r="AL16" s="42">
        <f t="shared" si="5"/>
        <v>43074</v>
      </c>
    </row>
    <row r="17" spans="1:38" ht="15.75">
      <c r="A17" s="41">
        <f t="shared" si="6"/>
        <v>43075</v>
      </c>
      <c r="B17" s="134">
        <f t="shared" si="7"/>
        <v>2295.6</v>
      </c>
      <c r="C17" s="51"/>
      <c r="D17" s="49"/>
      <c r="E17" s="48"/>
      <c r="F17" s="50"/>
      <c r="G17" s="49"/>
      <c r="H17" s="48"/>
      <c r="I17" s="50"/>
      <c r="J17" s="49"/>
      <c r="K17" s="48"/>
      <c r="L17" s="29">
        <f t="shared" si="0"/>
        <v>0</v>
      </c>
      <c r="M17" s="47"/>
      <c r="N17" s="46"/>
      <c r="O17" s="45"/>
      <c r="P17" s="47"/>
      <c r="Q17" s="46"/>
      <c r="R17" s="45"/>
      <c r="S17" s="47"/>
      <c r="T17" s="46"/>
      <c r="U17" s="45"/>
      <c r="V17" s="47"/>
      <c r="W17" s="46"/>
      <c r="X17" s="45"/>
      <c r="Y17" s="47"/>
      <c r="Z17" s="46"/>
      <c r="AA17" s="45"/>
      <c r="AB17" s="47"/>
      <c r="AC17" s="46"/>
      <c r="AD17" s="45"/>
      <c r="AE17" s="44"/>
      <c r="AF17" s="43"/>
      <c r="AG17" s="34">
        <f t="shared" si="1"/>
        <v>0</v>
      </c>
      <c r="AH17" s="30">
        <f t="shared" si="2"/>
        <v>0</v>
      </c>
      <c r="AI17" s="126">
        <f t="shared" si="3"/>
        <v>2295.6</v>
      </c>
      <c r="AJ17" s="125"/>
      <c r="AK17" s="127">
        <f t="shared" si="4"/>
        <v>2295.6</v>
      </c>
      <c r="AL17" s="42">
        <f t="shared" si="5"/>
        <v>43075</v>
      </c>
    </row>
    <row r="18" spans="1:38" ht="15.75">
      <c r="A18" s="41">
        <f t="shared" si="6"/>
        <v>43076</v>
      </c>
      <c r="B18" s="134">
        <f t="shared" si="7"/>
        <v>2295.6</v>
      </c>
      <c r="C18" s="50"/>
      <c r="D18" s="49"/>
      <c r="E18" s="48"/>
      <c r="F18" s="50"/>
      <c r="G18" s="49"/>
      <c r="H18" s="48"/>
      <c r="I18" s="50"/>
      <c r="J18" s="49"/>
      <c r="K18" s="48"/>
      <c r="L18" s="29">
        <f t="shared" si="0"/>
        <v>0</v>
      </c>
      <c r="M18" s="47"/>
      <c r="N18" s="46"/>
      <c r="O18" s="45"/>
      <c r="P18" s="47"/>
      <c r="Q18" s="46"/>
      <c r="R18" s="45"/>
      <c r="S18" s="47"/>
      <c r="T18" s="46"/>
      <c r="U18" s="45"/>
      <c r="V18" s="47"/>
      <c r="W18" s="46"/>
      <c r="X18" s="45"/>
      <c r="Y18" s="47"/>
      <c r="Z18" s="46"/>
      <c r="AA18" s="45"/>
      <c r="AB18" s="47"/>
      <c r="AC18" s="46"/>
      <c r="AD18" s="45"/>
      <c r="AE18" s="44"/>
      <c r="AF18" s="43"/>
      <c r="AG18" s="34">
        <f t="shared" si="1"/>
        <v>0</v>
      </c>
      <c r="AH18" s="30">
        <f t="shared" si="2"/>
        <v>0</v>
      </c>
      <c r="AI18" s="126">
        <f t="shared" si="3"/>
        <v>2295.6</v>
      </c>
      <c r="AJ18" s="125"/>
      <c r="AK18" s="127">
        <f t="shared" si="4"/>
        <v>2295.6</v>
      </c>
      <c r="AL18" s="42">
        <f t="shared" si="5"/>
        <v>43076</v>
      </c>
    </row>
    <row r="19" spans="1:38" ht="15.75">
      <c r="A19" s="41">
        <f t="shared" si="6"/>
        <v>43077</v>
      </c>
      <c r="B19" s="134">
        <f t="shared" si="7"/>
        <v>2295.6</v>
      </c>
      <c r="C19" s="50"/>
      <c r="D19" s="49"/>
      <c r="E19" s="48">
        <v>20</v>
      </c>
      <c r="F19" s="50"/>
      <c r="G19" s="49"/>
      <c r="H19" s="48"/>
      <c r="I19" s="50"/>
      <c r="J19" s="49"/>
      <c r="K19" s="48"/>
      <c r="L19" s="29">
        <f t="shared" si="0"/>
        <v>20</v>
      </c>
      <c r="M19" s="47"/>
      <c r="N19" s="46"/>
      <c r="O19" s="45"/>
      <c r="P19" s="47"/>
      <c r="Q19" s="46"/>
      <c r="R19" s="45"/>
      <c r="S19" s="47"/>
      <c r="T19" s="46"/>
      <c r="U19" s="45"/>
      <c r="V19" s="47"/>
      <c r="W19" s="46"/>
      <c r="X19" s="45"/>
      <c r="Y19" s="47"/>
      <c r="Z19" s="46"/>
      <c r="AA19" s="45"/>
      <c r="AB19" s="47"/>
      <c r="AC19" s="46"/>
      <c r="AD19" s="45"/>
      <c r="AE19" s="44"/>
      <c r="AF19" s="43"/>
      <c r="AG19" s="34">
        <f t="shared" si="1"/>
        <v>0</v>
      </c>
      <c r="AH19" s="30">
        <f t="shared" si="2"/>
        <v>20</v>
      </c>
      <c r="AI19" s="126">
        <f t="shared" si="3"/>
        <v>2275.6</v>
      </c>
      <c r="AJ19" s="125"/>
      <c r="AK19" s="127">
        <f t="shared" si="4"/>
        <v>2275.6</v>
      </c>
      <c r="AL19" s="42">
        <f t="shared" si="5"/>
        <v>43077</v>
      </c>
    </row>
    <row r="20" spans="1:38" ht="15.75">
      <c r="A20" s="41">
        <f t="shared" si="6"/>
        <v>43078</v>
      </c>
      <c r="B20" s="134">
        <f t="shared" si="7"/>
        <v>2275.6</v>
      </c>
      <c r="C20" s="50"/>
      <c r="D20" s="49"/>
      <c r="E20" s="49"/>
      <c r="F20" s="50"/>
      <c r="G20" s="49"/>
      <c r="H20" s="48"/>
      <c r="I20" s="50"/>
      <c r="J20" s="49"/>
      <c r="K20" s="48"/>
      <c r="L20" s="29">
        <f t="shared" si="0"/>
        <v>0</v>
      </c>
      <c r="M20" s="47"/>
      <c r="N20" s="46"/>
      <c r="O20" s="45"/>
      <c r="P20" s="47"/>
      <c r="Q20" s="46"/>
      <c r="R20" s="45"/>
      <c r="S20" s="47"/>
      <c r="T20" s="46"/>
      <c r="U20" s="45"/>
      <c r="V20" s="47"/>
      <c r="W20" s="46"/>
      <c r="X20" s="45"/>
      <c r="Y20" s="47"/>
      <c r="Z20" s="46"/>
      <c r="AA20" s="45"/>
      <c r="AB20" s="47"/>
      <c r="AC20" s="46"/>
      <c r="AD20" s="45"/>
      <c r="AE20" s="44"/>
      <c r="AF20" s="43"/>
      <c r="AG20" s="34">
        <f t="shared" si="1"/>
        <v>0</v>
      </c>
      <c r="AH20" s="30">
        <f t="shared" si="2"/>
        <v>0</v>
      </c>
      <c r="AI20" s="126">
        <f t="shared" si="3"/>
        <v>2275.6</v>
      </c>
      <c r="AJ20" s="125"/>
      <c r="AK20" s="127">
        <f t="shared" si="4"/>
        <v>2275.6</v>
      </c>
      <c r="AL20" s="42">
        <f t="shared" si="5"/>
        <v>43078</v>
      </c>
    </row>
    <row r="21" spans="1:38" ht="15.75">
      <c r="A21" s="41">
        <f t="shared" si="6"/>
        <v>43079</v>
      </c>
      <c r="B21" s="134">
        <f t="shared" si="7"/>
        <v>2275.6</v>
      </c>
      <c r="C21" s="50"/>
      <c r="D21" s="49"/>
      <c r="E21" s="49"/>
      <c r="F21" s="50"/>
      <c r="G21" s="49"/>
      <c r="H21" s="48"/>
      <c r="I21" s="50"/>
      <c r="J21" s="49"/>
      <c r="K21" s="48"/>
      <c r="L21" s="29">
        <f t="shared" si="0"/>
        <v>0</v>
      </c>
      <c r="M21" s="47"/>
      <c r="N21" s="46"/>
      <c r="O21" s="45"/>
      <c r="P21" s="47"/>
      <c r="Q21" s="46"/>
      <c r="R21" s="45"/>
      <c r="S21" s="47"/>
      <c r="T21" s="46"/>
      <c r="U21" s="45"/>
      <c r="V21" s="47"/>
      <c r="W21" s="46"/>
      <c r="X21" s="45"/>
      <c r="Y21" s="47"/>
      <c r="Z21" s="46"/>
      <c r="AA21" s="45"/>
      <c r="AB21" s="47"/>
      <c r="AC21" s="46"/>
      <c r="AD21" s="45"/>
      <c r="AE21" s="44"/>
      <c r="AF21" s="43"/>
      <c r="AG21" s="34">
        <f t="shared" si="1"/>
        <v>0</v>
      </c>
      <c r="AH21" s="30">
        <f t="shared" si="2"/>
        <v>0</v>
      </c>
      <c r="AI21" s="126">
        <f t="shared" si="3"/>
        <v>2275.6</v>
      </c>
      <c r="AJ21" s="125"/>
      <c r="AK21" s="127">
        <f t="shared" si="4"/>
        <v>2275.6</v>
      </c>
      <c r="AL21" s="42">
        <f t="shared" si="5"/>
        <v>43079</v>
      </c>
    </row>
    <row r="22" spans="1:38" ht="15.75">
      <c r="A22" s="41">
        <f t="shared" si="6"/>
        <v>43080</v>
      </c>
      <c r="B22" s="134">
        <f t="shared" si="7"/>
        <v>2275.6</v>
      </c>
      <c r="C22" s="50"/>
      <c r="D22" s="49"/>
      <c r="E22" s="48"/>
      <c r="F22" s="50"/>
      <c r="G22" s="49"/>
      <c r="H22" s="48"/>
      <c r="I22" s="50"/>
      <c r="J22" s="49"/>
      <c r="K22" s="48"/>
      <c r="L22" s="29">
        <f t="shared" si="0"/>
        <v>0</v>
      </c>
      <c r="M22" s="47"/>
      <c r="N22" s="46"/>
      <c r="O22" s="45"/>
      <c r="P22" s="47"/>
      <c r="Q22" s="46"/>
      <c r="R22" s="45"/>
      <c r="S22" s="47"/>
      <c r="T22" s="46"/>
      <c r="U22" s="45"/>
      <c r="V22" s="47"/>
      <c r="W22" s="46"/>
      <c r="X22" s="45"/>
      <c r="Y22" s="47"/>
      <c r="Z22" s="46"/>
      <c r="AA22" s="45"/>
      <c r="AB22" s="47"/>
      <c r="AC22" s="46"/>
      <c r="AD22" s="45"/>
      <c r="AE22" s="44"/>
      <c r="AF22" s="43"/>
      <c r="AG22" s="34">
        <f t="shared" si="1"/>
        <v>0</v>
      </c>
      <c r="AH22" s="30">
        <f t="shared" si="2"/>
        <v>0</v>
      </c>
      <c r="AI22" s="126">
        <f t="shared" si="3"/>
        <v>2275.6</v>
      </c>
      <c r="AJ22" s="125"/>
      <c r="AK22" s="127">
        <f t="shared" si="4"/>
        <v>2275.6</v>
      </c>
      <c r="AL22" s="42">
        <f t="shared" si="5"/>
        <v>43080</v>
      </c>
    </row>
    <row r="23" spans="1:38" ht="15.75">
      <c r="A23" s="41">
        <f t="shared" si="6"/>
        <v>43081</v>
      </c>
      <c r="B23" s="134">
        <f t="shared" si="7"/>
        <v>2275.6</v>
      </c>
      <c r="C23" s="50"/>
      <c r="D23" s="49"/>
      <c r="E23" s="48"/>
      <c r="F23" s="50"/>
      <c r="G23" s="49"/>
      <c r="H23" s="48"/>
      <c r="I23" s="50"/>
      <c r="J23" s="49"/>
      <c r="K23" s="48"/>
      <c r="L23" s="29">
        <f t="shared" si="0"/>
        <v>0</v>
      </c>
      <c r="M23" s="47"/>
      <c r="N23" s="46"/>
      <c r="O23" s="45"/>
      <c r="P23" s="47">
        <v>15</v>
      </c>
      <c r="Q23" s="46"/>
      <c r="R23" s="45"/>
      <c r="S23" s="47"/>
      <c r="T23" s="46"/>
      <c r="U23" s="45"/>
      <c r="V23" s="47"/>
      <c r="W23" s="46"/>
      <c r="X23" s="45"/>
      <c r="Y23" s="47"/>
      <c r="Z23" s="46"/>
      <c r="AA23" s="45"/>
      <c r="AB23" s="47"/>
      <c r="AC23" s="46"/>
      <c r="AD23" s="45"/>
      <c r="AE23" s="44"/>
      <c r="AF23" s="43"/>
      <c r="AG23" s="34">
        <f t="shared" si="1"/>
        <v>15</v>
      </c>
      <c r="AH23" s="30">
        <f t="shared" si="2"/>
        <v>15</v>
      </c>
      <c r="AI23" s="126">
        <f t="shared" si="3"/>
        <v>2260.6</v>
      </c>
      <c r="AJ23" s="125">
        <v>2900</v>
      </c>
      <c r="AK23" s="127">
        <f t="shared" si="4"/>
        <v>5160.6000000000004</v>
      </c>
      <c r="AL23" s="42">
        <f t="shared" si="5"/>
        <v>43081</v>
      </c>
    </row>
    <row r="24" spans="1:38" ht="15.75">
      <c r="A24" s="41">
        <f t="shared" si="6"/>
        <v>43082</v>
      </c>
      <c r="B24" s="134">
        <f t="shared" si="7"/>
        <v>5160.6000000000004</v>
      </c>
      <c r="C24" s="50">
        <v>50</v>
      </c>
      <c r="D24" s="49"/>
      <c r="E24" s="48"/>
      <c r="F24" s="50"/>
      <c r="G24" s="49"/>
      <c r="H24" s="48"/>
      <c r="I24" s="50"/>
      <c r="J24" s="49"/>
      <c r="K24" s="49"/>
      <c r="L24" s="29">
        <f t="shared" si="0"/>
        <v>50</v>
      </c>
      <c r="M24" s="47"/>
      <c r="N24" s="46"/>
      <c r="O24" s="45"/>
      <c r="P24" s="47"/>
      <c r="Q24" s="46"/>
      <c r="R24" s="45"/>
      <c r="S24" s="47"/>
      <c r="T24" s="46"/>
      <c r="U24" s="45"/>
      <c r="V24" s="47"/>
      <c r="W24" s="46"/>
      <c r="X24" s="45"/>
      <c r="Y24" s="47"/>
      <c r="Z24" s="46"/>
      <c r="AA24" s="45"/>
      <c r="AB24" s="47"/>
      <c r="AC24" s="46"/>
      <c r="AD24" s="45"/>
      <c r="AE24" s="44"/>
      <c r="AF24" s="43"/>
      <c r="AG24" s="34">
        <f t="shared" si="1"/>
        <v>0</v>
      </c>
      <c r="AH24" s="30">
        <f t="shared" si="2"/>
        <v>50</v>
      </c>
      <c r="AI24" s="126">
        <f t="shared" si="3"/>
        <v>5110.6000000000004</v>
      </c>
      <c r="AJ24" s="125"/>
      <c r="AK24" s="127">
        <f t="shared" si="4"/>
        <v>5110.6000000000004</v>
      </c>
      <c r="AL24" s="42">
        <f t="shared" si="5"/>
        <v>43082</v>
      </c>
    </row>
    <row r="25" spans="1:38" ht="15.75">
      <c r="A25" s="41">
        <f t="shared" si="6"/>
        <v>43083</v>
      </c>
      <c r="B25" s="134">
        <f t="shared" si="7"/>
        <v>5110.6000000000004</v>
      </c>
      <c r="C25" s="50"/>
      <c r="D25" s="49"/>
      <c r="E25" s="48"/>
      <c r="F25" s="50"/>
      <c r="G25" s="49"/>
      <c r="H25" s="48"/>
      <c r="I25" s="50"/>
      <c r="J25" s="49"/>
      <c r="K25" s="48"/>
      <c r="L25" s="29">
        <f t="shared" si="0"/>
        <v>0</v>
      </c>
      <c r="M25" s="47">
        <v>20</v>
      </c>
      <c r="N25" s="46"/>
      <c r="O25" s="45"/>
      <c r="P25" s="47"/>
      <c r="Q25" s="46"/>
      <c r="R25" s="45"/>
      <c r="S25" s="47"/>
      <c r="T25" s="46"/>
      <c r="U25" s="45"/>
      <c r="V25" s="47"/>
      <c r="W25" s="46"/>
      <c r="X25" s="45"/>
      <c r="Y25" s="47"/>
      <c r="Z25" s="46"/>
      <c r="AA25" s="45"/>
      <c r="AB25" s="47"/>
      <c r="AC25" s="46"/>
      <c r="AD25" s="45"/>
      <c r="AE25" s="44"/>
      <c r="AF25" s="43"/>
      <c r="AG25" s="34">
        <f t="shared" si="1"/>
        <v>20</v>
      </c>
      <c r="AH25" s="30">
        <f t="shared" si="2"/>
        <v>20</v>
      </c>
      <c r="AI25" s="126">
        <f t="shared" si="3"/>
        <v>5090.6000000000004</v>
      </c>
      <c r="AJ25" s="125"/>
      <c r="AK25" s="127">
        <f t="shared" si="4"/>
        <v>5090.6000000000004</v>
      </c>
      <c r="AL25" s="42">
        <f t="shared" si="5"/>
        <v>43083</v>
      </c>
    </row>
    <row r="26" spans="1:38" ht="15.75">
      <c r="A26" s="41">
        <f t="shared" si="6"/>
        <v>43084</v>
      </c>
      <c r="B26" s="134">
        <f t="shared" si="7"/>
        <v>5090.6000000000004</v>
      </c>
      <c r="C26" s="50"/>
      <c r="D26" s="49"/>
      <c r="E26" s="48"/>
      <c r="F26" s="50"/>
      <c r="G26" s="49"/>
      <c r="H26" s="48"/>
      <c r="I26" s="50"/>
      <c r="J26" s="49"/>
      <c r="K26" s="48"/>
      <c r="L26" s="29">
        <f t="shared" si="0"/>
        <v>0</v>
      </c>
      <c r="M26" s="47"/>
      <c r="N26" s="46"/>
      <c r="O26" s="45"/>
      <c r="P26" s="47"/>
      <c r="Q26" s="46"/>
      <c r="R26" s="45"/>
      <c r="S26" s="47"/>
      <c r="T26" s="46"/>
      <c r="U26" s="45"/>
      <c r="V26" s="47"/>
      <c r="W26" s="46"/>
      <c r="X26" s="45"/>
      <c r="Y26" s="47"/>
      <c r="Z26" s="46"/>
      <c r="AA26" s="45"/>
      <c r="AB26" s="47"/>
      <c r="AC26" s="46"/>
      <c r="AD26" s="45"/>
      <c r="AE26" s="44"/>
      <c r="AF26" s="43"/>
      <c r="AG26" s="34">
        <f t="shared" si="1"/>
        <v>0</v>
      </c>
      <c r="AH26" s="30">
        <f t="shared" si="2"/>
        <v>0</v>
      </c>
      <c r="AI26" s="126">
        <f t="shared" si="3"/>
        <v>5090.6000000000004</v>
      </c>
      <c r="AJ26" s="125"/>
      <c r="AK26" s="127">
        <f t="shared" si="4"/>
        <v>5090.6000000000004</v>
      </c>
      <c r="AL26" s="42">
        <f t="shared" si="5"/>
        <v>43084</v>
      </c>
    </row>
    <row r="27" spans="1:38" ht="15.75">
      <c r="A27" s="41">
        <f t="shared" si="6"/>
        <v>43085</v>
      </c>
      <c r="B27" s="134">
        <f t="shared" si="7"/>
        <v>5090.6000000000004</v>
      </c>
      <c r="C27" s="50">
        <v>30</v>
      </c>
      <c r="D27" s="49"/>
      <c r="E27" s="48"/>
      <c r="F27" s="50"/>
      <c r="G27" s="49"/>
      <c r="H27" s="49"/>
      <c r="I27" s="50"/>
      <c r="J27" s="49"/>
      <c r="K27" s="48"/>
      <c r="L27" s="29">
        <f t="shared" si="0"/>
        <v>30</v>
      </c>
      <c r="M27" s="47"/>
      <c r="N27" s="46"/>
      <c r="O27" s="45"/>
      <c r="P27" s="47"/>
      <c r="Q27" s="46"/>
      <c r="R27" s="45"/>
      <c r="S27" s="47"/>
      <c r="T27" s="46"/>
      <c r="U27" s="45"/>
      <c r="V27" s="47"/>
      <c r="W27" s="46"/>
      <c r="X27" s="45"/>
      <c r="Y27" s="47"/>
      <c r="Z27" s="46"/>
      <c r="AA27" s="45"/>
      <c r="AB27" s="47"/>
      <c r="AC27" s="46"/>
      <c r="AD27" s="45"/>
      <c r="AE27" s="44"/>
      <c r="AF27" s="43"/>
      <c r="AG27" s="34">
        <f t="shared" si="1"/>
        <v>0</v>
      </c>
      <c r="AH27" s="30">
        <f t="shared" si="2"/>
        <v>30</v>
      </c>
      <c r="AI27" s="126">
        <f t="shared" si="3"/>
        <v>5060.6000000000004</v>
      </c>
      <c r="AJ27" s="125"/>
      <c r="AK27" s="127">
        <f t="shared" si="4"/>
        <v>5060.6000000000004</v>
      </c>
      <c r="AL27" s="42">
        <f t="shared" si="5"/>
        <v>43085</v>
      </c>
    </row>
    <row r="28" spans="1:38" ht="15.75">
      <c r="A28" s="41">
        <f t="shared" si="6"/>
        <v>43086</v>
      </c>
      <c r="B28" s="134">
        <f t="shared" si="7"/>
        <v>5060.6000000000004</v>
      </c>
      <c r="C28" s="50"/>
      <c r="D28" s="135">
        <v>30</v>
      </c>
      <c r="E28" s="136"/>
      <c r="F28" s="137"/>
      <c r="G28" s="135"/>
      <c r="H28" s="136"/>
      <c r="I28" s="137"/>
      <c r="J28" s="135"/>
      <c r="K28" s="136"/>
      <c r="L28" s="29">
        <f t="shared" si="0"/>
        <v>30</v>
      </c>
      <c r="M28" s="47"/>
      <c r="N28" s="46"/>
      <c r="O28" s="45"/>
      <c r="P28" s="47"/>
      <c r="Q28" s="46"/>
      <c r="R28" s="45"/>
      <c r="S28" s="47"/>
      <c r="T28" s="46"/>
      <c r="U28" s="45"/>
      <c r="V28" s="47"/>
      <c r="W28" s="46"/>
      <c r="X28" s="45"/>
      <c r="Y28" s="47"/>
      <c r="Z28" s="46"/>
      <c r="AA28" s="45"/>
      <c r="AB28" s="47"/>
      <c r="AC28" s="46"/>
      <c r="AD28" s="45"/>
      <c r="AE28" s="44"/>
      <c r="AF28" s="43"/>
      <c r="AG28" s="34">
        <f t="shared" si="1"/>
        <v>0</v>
      </c>
      <c r="AH28" s="30">
        <f t="shared" si="2"/>
        <v>30</v>
      </c>
      <c r="AI28" s="126">
        <f t="shared" si="3"/>
        <v>5030.6000000000004</v>
      </c>
      <c r="AJ28" s="125"/>
      <c r="AK28" s="127">
        <f t="shared" si="4"/>
        <v>5030.6000000000004</v>
      </c>
      <c r="AL28" s="42">
        <f t="shared" si="5"/>
        <v>43086</v>
      </c>
    </row>
    <row r="29" spans="1:38" ht="15.75">
      <c r="A29" s="41">
        <f t="shared" si="6"/>
        <v>43087</v>
      </c>
      <c r="B29" s="134">
        <f t="shared" si="7"/>
        <v>5030.6000000000004</v>
      </c>
      <c r="C29" s="50"/>
      <c r="D29" s="135">
        <v>30</v>
      </c>
      <c r="E29" s="136"/>
      <c r="F29" s="137"/>
      <c r="G29" s="135"/>
      <c r="H29" s="136"/>
      <c r="I29" s="137"/>
      <c r="J29" s="135"/>
      <c r="K29" s="136"/>
      <c r="L29" s="29">
        <f t="shared" si="0"/>
        <v>30</v>
      </c>
      <c r="M29" s="47"/>
      <c r="N29" s="46"/>
      <c r="O29" s="45"/>
      <c r="P29" s="47"/>
      <c r="Q29" s="46"/>
      <c r="R29" s="45"/>
      <c r="S29" s="47"/>
      <c r="T29" s="46"/>
      <c r="U29" s="45"/>
      <c r="V29" s="47"/>
      <c r="W29" s="46"/>
      <c r="X29" s="45"/>
      <c r="Y29" s="47"/>
      <c r="Z29" s="46"/>
      <c r="AA29" s="45"/>
      <c r="AB29" s="47"/>
      <c r="AC29" s="46"/>
      <c r="AD29" s="45"/>
      <c r="AE29" s="44"/>
      <c r="AF29" s="43"/>
      <c r="AG29" s="34">
        <f t="shared" si="1"/>
        <v>0</v>
      </c>
      <c r="AH29" s="30">
        <f t="shared" si="2"/>
        <v>30</v>
      </c>
      <c r="AI29" s="126">
        <f t="shared" si="3"/>
        <v>5000.6000000000004</v>
      </c>
      <c r="AJ29" s="125"/>
      <c r="AK29" s="127">
        <f t="shared" si="4"/>
        <v>5000.6000000000004</v>
      </c>
      <c r="AL29" s="42">
        <f t="shared" si="5"/>
        <v>43087</v>
      </c>
    </row>
    <row r="30" spans="1:38" ht="15.75">
      <c r="A30" s="41">
        <f t="shared" si="6"/>
        <v>43088</v>
      </c>
      <c r="B30" s="134">
        <f t="shared" si="7"/>
        <v>5000.6000000000004</v>
      </c>
      <c r="C30" s="50"/>
      <c r="D30" s="135"/>
      <c r="E30" s="136">
        <v>500</v>
      </c>
      <c r="F30" s="137"/>
      <c r="G30" s="135"/>
      <c r="H30" s="136"/>
      <c r="I30" s="137"/>
      <c r="J30" s="135"/>
      <c r="K30" s="136"/>
      <c r="L30" s="29">
        <f t="shared" si="0"/>
        <v>500</v>
      </c>
      <c r="M30" s="47"/>
      <c r="N30" s="46"/>
      <c r="O30" s="45"/>
      <c r="P30" s="47"/>
      <c r="Q30" s="46"/>
      <c r="R30" s="45"/>
      <c r="S30" s="47"/>
      <c r="T30" s="46"/>
      <c r="U30" s="45"/>
      <c r="V30" s="47"/>
      <c r="W30" s="46"/>
      <c r="X30" s="45"/>
      <c r="Y30" s="47"/>
      <c r="Z30" s="46"/>
      <c r="AA30" s="45"/>
      <c r="AB30" s="47"/>
      <c r="AC30" s="46"/>
      <c r="AD30" s="45"/>
      <c r="AE30" s="44"/>
      <c r="AF30" s="43"/>
      <c r="AG30" s="34">
        <f t="shared" si="1"/>
        <v>0</v>
      </c>
      <c r="AH30" s="30">
        <f t="shared" si="2"/>
        <v>500</v>
      </c>
      <c r="AI30" s="126">
        <f t="shared" si="3"/>
        <v>4500.6000000000004</v>
      </c>
      <c r="AJ30" s="125"/>
      <c r="AK30" s="127">
        <f t="shared" si="4"/>
        <v>4500.6000000000004</v>
      </c>
      <c r="AL30" s="42">
        <f t="shared" si="5"/>
        <v>43088</v>
      </c>
    </row>
    <row r="31" spans="1:38" ht="15.75">
      <c r="A31" s="41">
        <f t="shared" si="6"/>
        <v>43089</v>
      </c>
      <c r="B31" s="134">
        <f t="shared" si="7"/>
        <v>4500.6000000000004</v>
      </c>
      <c r="C31" s="50"/>
      <c r="D31" s="135"/>
      <c r="E31" s="136"/>
      <c r="F31" s="137">
        <v>60</v>
      </c>
      <c r="G31" s="135"/>
      <c r="H31" s="136"/>
      <c r="I31" s="137"/>
      <c r="J31" s="135"/>
      <c r="K31" s="136"/>
      <c r="L31" s="29">
        <f t="shared" si="0"/>
        <v>60</v>
      </c>
      <c r="M31" s="47"/>
      <c r="N31" s="46"/>
      <c r="O31" s="45"/>
      <c r="P31" s="47"/>
      <c r="Q31" s="46"/>
      <c r="R31" s="45"/>
      <c r="S31" s="47"/>
      <c r="T31" s="46"/>
      <c r="U31" s="45"/>
      <c r="V31" s="47"/>
      <c r="W31" s="46"/>
      <c r="X31" s="45"/>
      <c r="Y31" s="47"/>
      <c r="Z31" s="46"/>
      <c r="AA31" s="45"/>
      <c r="AB31" s="47"/>
      <c r="AC31" s="46"/>
      <c r="AD31" s="45">
        <v>500</v>
      </c>
      <c r="AE31" s="44"/>
      <c r="AF31" s="43"/>
      <c r="AG31" s="34">
        <f t="shared" si="1"/>
        <v>500</v>
      </c>
      <c r="AH31" s="30">
        <f t="shared" si="2"/>
        <v>560</v>
      </c>
      <c r="AI31" s="126">
        <f t="shared" si="3"/>
        <v>3940.6000000000004</v>
      </c>
      <c r="AJ31" s="125"/>
      <c r="AK31" s="127">
        <f t="shared" si="4"/>
        <v>3940.6000000000004</v>
      </c>
      <c r="AL31" s="42">
        <f t="shared" si="5"/>
        <v>43089</v>
      </c>
    </row>
    <row r="32" spans="1:38" ht="15.75">
      <c r="A32" s="41">
        <f t="shared" si="6"/>
        <v>43090</v>
      </c>
      <c r="B32" s="134">
        <f t="shared" si="7"/>
        <v>3940.6000000000004</v>
      </c>
      <c r="C32" s="50"/>
      <c r="D32" s="135">
        <v>50</v>
      </c>
      <c r="E32" s="135">
        <v>50</v>
      </c>
      <c r="F32" s="137">
        <v>50</v>
      </c>
      <c r="G32" s="135">
        <v>50</v>
      </c>
      <c r="H32" s="136">
        <v>50</v>
      </c>
      <c r="I32" s="137">
        <v>50</v>
      </c>
      <c r="J32" s="135">
        <v>50</v>
      </c>
      <c r="K32" s="136">
        <v>50</v>
      </c>
      <c r="L32" s="29">
        <f t="shared" si="0"/>
        <v>400</v>
      </c>
      <c r="M32" s="47"/>
      <c r="N32" s="135">
        <v>222</v>
      </c>
      <c r="O32" s="136"/>
      <c r="P32" s="137"/>
      <c r="Q32" s="135"/>
      <c r="R32" s="136"/>
      <c r="S32" s="137"/>
      <c r="T32" s="135"/>
      <c r="U32" s="136"/>
      <c r="V32" s="137"/>
      <c r="W32" s="135"/>
      <c r="X32" s="136"/>
      <c r="Y32" s="137"/>
      <c r="Z32" s="135"/>
      <c r="AA32" s="136"/>
      <c r="AB32" s="137"/>
      <c r="AC32" s="135"/>
      <c r="AD32" s="136"/>
      <c r="AE32" s="138"/>
      <c r="AF32" s="139"/>
      <c r="AG32" s="34">
        <f t="shared" si="1"/>
        <v>222</v>
      </c>
      <c r="AH32" s="30">
        <f t="shared" si="2"/>
        <v>622</v>
      </c>
      <c r="AI32" s="126">
        <f t="shared" si="3"/>
        <v>3318.6000000000004</v>
      </c>
      <c r="AJ32" s="125"/>
      <c r="AK32" s="127">
        <f t="shared" si="4"/>
        <v>3318.6000000000004</v>
      </c>
      <c r="AL32" s="42">
        <f t="shared" si="5"/>
        <v>43090</v>
      </c>
    </row>
    <row r="33" spans="1:38" ht="15.75">
      <c r="A33" s="41">
        <f t="shared" si="6"/>
        <v>43091</v>
      </c>
      <c r="B33" s="134">
        <f t="shared" si="7"/>
        <v>3318.6000000000004</v>
      </c>
      <c r="C33" s="50"/>
      <c r="D33" s="49"/>
      <c r="E33" s="48"/>
      <c r="F33" s="50"/>
      <c r="G33" s="49"/>
      <c r="H33" s="48"/>
      <c r="I33" s="50"/>
      <c r="J33" s="49"/>
      <c r="K33" s="48"/>
      <c r="L33" s="29">
        <f t="shared" si="0"/>
        <v>0</v>
      </c>
      <c r="M33" s="47"/>
      <c r="N33" s="135">
        <v>222</v>
      </c>
      <c r="O33" s="136">
        <v>22</v>
      </c>
      <c r="P33" s="137">
        <v>30</v>
      </c>
      <c r="Q33" s="135">
        <v>30</v>
      </c>
      <c r="R33" s="136">
        <v>30</v>
      </c>
      <c r="S33" s="137">
        <v>3</v>
      </c>
      <c r="T33" s="135">
        <v>30</v>
      </c>
      <c r="U33" s="135">
        <v>30</v>
      </c>
      <c r="V33" s="135">
        <v>30</v>
      </c>
      <c r="W33" s="135">
        <v>30</v>
      </c>
      <c r="X33" s="135">
        <v>30</v>
      </c>
      <c r="Y33" s="135">
        <v>30</v>
      </c>
      <c r="Z33" s="135">
        <v>30</v>
      </c>
      <c r="AA33" s="135">
        <v>30</v>
      </c>
      <c r="AB33" s="135">
        <v>30</v>
      </c>
      <c r="AC33" s="135">
        <v>30</v>
      </c>
      <c r="AD33" s="135">
        <v>30</v>
      </c>
      <c r="AE33" s="135">
        <v>30</v>
      </c>
      <c r="AF33" s="135">
        <v>30</v>
      </c>
      <c r="AG33" s="34">
        <f t="shared" si="1"/>
        <v>727</v>
      </c>
      <c r="AH33" s="30">
        <f t="shared" si="2"/>
        <v>727</v>
      </c>
      <c r="AI33" s="126">
        <f t="shared" si="3"/>
        <v>2591.6000000000004</v>
      </c>
      <c r="AJ33" s="125"/>
      <c r="AK33" s="127">
        <f t="shared" si="4"/>
        <v>2591.6000000000004</v>
      </c>
      <c r="AL33" s="42">
        <f t="shared" si="5"/>
        <v>43091</v>
      </c>
    </row>
    <row r="34" spans="1:38" ht="15.75">
      <c r="A34" s="41">
        <f t="shared" si="6"/>
        <v>43092</v>
      </c>
      <c r="B34" s="134">
        <f t="shared" si="7"/>
        <v>2591.6000000000004</v>
      </c>
      <c r="C34" s="50"/>
      <c r="D34" s="135">
        <v>60</v>
      </c>
      <c r="E34" s="136">
        <v>60</v>
      </c>
      <c r="F34" s="137">
        <v>60</v>
      </c>
      <c r="G34" s="135">
        <v>60</v>
      </c>
      <c r="H34" s="136">
        <v>60</v>
      </c>
      <c r="I34" s="137">
        <v>60</v>
      </c>
      <c r="J34" s="135">
        <v>60</v>
      </c>
      <c r="K34" s="135">
        <v>60</v>
      </c>
      <c r="L34" s="29">
        <f t="shared" si="0"/>
        <v>480</v>
      </c>
      <c r="M34" s="47"/>
      <c r="N34" s="135">
        <v>222</v>
      </c>
      <c r="O34" s="136"/>
      <c r="P34" s="137"/>
      <c r="Q34" s="135"/>
      <c r="R34" s="136"/>
      <c r="S34" s="137"/>
      <c r="T34" s="135"/>
      <c r="U34" s="136"/>
      <c r="V34" s="137"/>
      <c r="W34" s="135"/>
      <c r="X34" s="136"/>
      <c r="Y34" s="137"/>
      <c r="Z34" s="135"/>
      <c r="AA34" s="136"/>
      <c r="AB34" s="137"/>
      <c r="AC34" s="135"/>
      <c r="AD34" s="136"/>
      <c r="AE34" s="138"/>
      <c r="AF34" s="139"/>
      <c r="AG34" s="34">
        <f t="shared" si="1"/>
        <v>222</v>
      </c>
      <c r="AH34" s="30">
        <f t="shared" si="2"/>
        <v>702</v>
      </c>
      <c r="AI34" s="126">
        <f t="shared" si="3"/>
        <v>1889.6000000000004</v>
      </c>
      <c r="AJ34" s="125"/>
      <c r="AK34" s="127">
        <f t="shared" si="4"/>
        <v>1889.6000000000004</v>
      </c>
      <c r="AL34" s="42">
        <f t="shared" si="5"/>
        <v>43092</v>
      </c>
    </row>
    <row r="35" spans="1:38" ht="15.75">
      <c r="A35" s="41">
        <f t="shared" si="6"/>
        <v>43093</v>
      </c>
      <c r="B35" s="134">
        <f t="shared" si="7"/>
        <v>1889.6000000000004</v>
      </c>
      <c r="C35" s="50"/>
      <c r="D35" s="49"/>
      <c r="E35" s="48"/>
      <c r="F35" s="50"/>
      <c r="G35" s="49"/>
      <c r="H35" s="48"/>
      <c r="I35" s="50"/>
      <c r="J35" s="49"/>
      <c r="K35" s="48"/>
      <c r="L35" s="29">
        <f t="shared" si="0"/>
        <v>0</v>
      </c>
      <c r="M35" s="47"/>
      <c r="N35" s="135">
        <v>222</v>
      </c>
      <c r="O35" s="136">
        <v>22</v>
      </c>
      <c r="P35" s="137">
        <v>30</v>
      </c>
      <c r="Q35" s="135">
        <v>30</v>
      </c>
      <c r="R35" s="136">
        <v>30</v>
      </c>
      <c r="S35" s="137">
        <v>3</v>
      </c>
      <c r="T35" s="135">
        <v>30</v>
      </c>
      <c r="U35" s="135">
        <v>30</v>
      </c>
      <c r="V35" s="135">
        <v>30</v>
      </c>
      <c r="W35" s="135">
        <v>30</v>
      </c>
      <c r="X35" s="135">
        <v>30</v>
      </c>
      <c r="Y35" s="135">
        <v>30</v>
      </c>
      <c r="Z35" s="135">
        <v>30</v>
      </c>
      <c r="AA35" s="135">
        <v>30</v>
      </c>
      <c r="AB35" s="135">
        <v>30</v>
      </c>
      <c r="AC35" s="135">
        <v>30</v>
      </c>
      <c r="AD35" s="135">
        <v>30</v>
      </c>
      <c r="AE35" s="135">
        <v>30</v>
      </c>
      <c r="AF35" s="135">
        <v>30</v>
      </c>
      <c r="AG35" s="34">
        <f t="shared" si="1"/>
        <v>727</v>
      </c>
      <c r="AH35" s="30">
        <f t="shared" si="2"/>
        <v>727</v>
      </c>
      <c r="AI35" s="126">
        <f t="shared" si="3"/>
        <v>1162.6000000000004</v>
      </c>
      <c r="AJ35" s="125"/>
      <c r="AK35" s="127">
        <f t="shared" si="4"/>
        <v>1162.6000000000004</v>
      </c>
      <c r="AL35" s="42">
        <f t="shared" si="5"/>
        <v>43093</v>
      </c>
    </row>
    <row r="36" spans="1:38" ht="15.75">
      <c r="A36" s="41">
        <f t="shared" si="6"/>
        <v>43094</v>
      </c>
      <c r="B36" s="134">
        <f t="shared" si="7"/>
        <v>1162.6000000000004</v>
      </c>
      <c r="C36" s="50"/>
      <c r="D36" s="49"/>
      <c r="E36" s="48"/>
      <c r="F36" s="50"/>
      <c r="G36" s="49"/>
      <c r="H36" s="48"/>
      <c r="I36" s="50"/>
      <c r="J36" s="49"/>
      <c r="K36" s="48"/>
      <c r="L36" s="29">
        <f t="shared" si="0"/>
        <v>0</v>
      </c>
      <c r="M36" s="47"/>
      <c r="N36" s="46"/>
      <c r="O36" s="45"/>
      <c r="P36" s="47"/>
      <c r="Q36" s="46"/>
      <c r="R36" s="45"/>
      <c r="S36" s="47"/>
      <c r="T36" s="46"/>
      <c r="U36" s="45"/>
      <c r="V36" s="47"/>
      <c r="W36" s="46"/>
      <c r="X36" s="45"/>
      <c r="Y36" s="47"/>
      <c r="Z36" s="46"/>
      <c r="AA36" s="45"/>
      <c r="AB36" s="47"/>
      <c r="AC36" s="46"/>
      <c r="AD36" s="45"/>
      <c r="AE36" s="44"/>
      <c r="AF36" s="43"/>
      <c r="AG36" s="34">
        <f t="shared" si="1"/>
        <v>0</v>
      </c>
      <c r="AH36" s="30">
        <f t="shared" si="2"/>
        <v>0</v>
      </c>
      <c r="AI36" s="126">
        <f t="shared" si="3"/>
        <v>1162.6000000000004</v>
      </c>
      <c r="AJ36" s="125"/>
      <c r="AK36" s="127">
        <f t="shared" si="4"/>
        <v>1162.6000000000004</v>
      </c>
      <c r="AL36" s="42">
        <f t="shared" si="5"/>
        <v>43094</v>
      </c>
    </row>
    <row r="37" spans="1:38" ht="15.75">
      <c r="A37" s="41">
        <f t="shared" si="6"/>
        <v>43095</v>
      </c>
      <c r="B37" s="134">
        <f t="shared" si="7"/>
        <v>1162.6000000000004</v>
      </c>
      <c r="C37" s="50"/>
      <c r="D37" s="49"/>
      <c r="E37" s="48"/>
      <c r="F37" s="50"/>
      <c r="G37" s="49"/>
      <c r="H37" s="48"/>
      <c r="I37" s="50"/>
      <c r="J37" s="49"/>
      <c r="K37" s="48"/>
      <c r="L37" s="29">
        <f t="shared" si="0"/>
        <v>0</v>
      </c>
      <c r="M37" s="47"/>
      <c r="N37" s="46"/>
      <c r="O37" s="45"/>
      <c r="P37" s="47"/>
      <c r="Q37" s="46"/>
      <c r="R37" s="45"/>
      <c r="S37" s="47"/>
      <c r="T37" s="46"/>
      <c r="U37" s="45"/>
      <c r="V37" s="47"/>
      <c r="W37" s="46"/>
      <c r="X37" s="45"/>
      <c r="Y37" s="47"/>
      <c r="Z37" s="46"/>
      <c r="AA37" s="45"/>
      <c r="AB37" s="47"/>
      <c r="AC37" s="46"/>
      <c r="AD37" s="45"/>
      <c r="AE37" s="44"/>
      <c r="AF37" s="43"/>
      <c r="AG37" s="34">
        <f t="shared" si="1"/>
        <v>0</v>
      </c>
      <c r="AH37" s="30">
        <f t="shared" si="2"/>
        <v>0</v>
      </c>
      <c r="AI37" s="126">
        <f t="shared" si="3"/>
        <v>1162.6000000000004</v>
      </c>
      <c r="AJ37" s="125"/>
      <c r="AK37" s="127">
        <f t="shared" si="4"/>
        <v>1162.6000000000004</v>
      </c>
      <c r="AL37" s="42">
        <f t="shared" si="5"/>
        <v>43095</v>
      </c>
    </row>
    <row r="38" spans="1:38" ht="15.75">
      <c r="A38" s="41">
        <f t="shared" si="6"/>
        <v>43096</v>
      </c>
      <c r="B38" s="134">
        <f t="shared" si="7"/>
        <v>1162.6000000000004</v>
      </c>
      <c r="C38" s="50"/>
      <c r="D38" s="49"/>
      <c r="E38" s="49"/>
      <c r="F38" s="50"/>
      <c r="G38" s="49"/>
      <c r="H38" s="48"/>
      <c r="I38" s="50"/>
      <c r="J38" s="49"/>
      <c r="K38" s="48"/>
      <c r="L38" s="29">
        <f t="shared" si="0"/>
        <v>0</v>
      </c>
      <c r="M38" s="47"/>
      <c r="N38" s="46"/>
      <c r="O38" s="45"/>
      <c r="P38" s="47"/>
      <c r="Q38" s="46"/>
      <c r="R38" s="45"/>
      <c r="S38" s="47"/>
      <c r="T38" s="46"/>
      <c r="U38" s="45"/>
      <c r="V38" s="47"/>
      <c r="W38" s="46"/>
      <c r="X38" s="45"/>
      <c r="Y38" s="47"/>
      <c r="Z38" s="46"/>
      <c r="AA38" s="45"/>
      <c r="AB38" s="47"/>
      <c r="AC38" s="46"/>
      <c r="AD38" s="45"/>
      <c r="AE38" s="44"/>
      <c r="AF38" s="43"/>
      <c r="AG38" s="34">
        <f t="shared" si="1"/>
        <v>0</v>
      </c>
      <c r="AH38" s="30">
        <f t="shared" si="2"/>
        <v>0</v>
      </c>
      <c r="AI38" s="126">
        <f t="shared" si="3"/>
        <v>1162.6000000000004</v>
      </c>
      <c r="AJ38" s="125"/>
      <c r="AK38" s="127">
        <f t="shared" si="4"/>
        <v>1162.6000000000004</v>
      </c>
      <c r="AL38" s="42">
        <f t="shared" si="5"/>
        <v>43096</v>
      </c>
    </row>
    <row r="39" spans="1:38" ht="15.75">
      <c r="A39" s="41">
        <f t="shared" si="6"/>
        <v>43097</v>
      </c>
      <c r="B39" s="134">
        <f t="shared" si="7"/>
        <v>1162.6000000000004</v>
      </c>
      <c r="C39" s="50"/>
      <c r="D39" s="49"/>
      <c r="E39" s="48"/>
      <c r="F39" s="50"/>
      <c r="G39" s="49"/>
      <c r="H39" s="48"/>
      <c r="I39" s="50"/>
      <c r="J39" s="49"/>
      <c r="K39" s="48"/>
      <c r="L39" s="29">
        <f t="shared" si="0"/>
        <v>0</v>
      </c>
      <c r="M39" s="47"/>
      <c r="N39" s="46"/>
      <c r="O39" s="45"/>
      <c r="P39" s="47"/>
      <c r="Q39" s="46"/>
      <c r="R39" s="45"/>
      <c r="S39" s="47"/>
      <c r="T39" s="46"/>
      <c r="U39" s="45"/>
      <c r="V39" s="47"/>
      <c r="W39" s="46"/>
      <c r="X39" s="45"/>
      <c r="Y39" s="47"/>
      <c r="Z39" s="46"/>
      <c r="AA39" s="45"/>
      <c r="AB39" s="47"/>
      <c r="AC39" s="46"/>
      <c r="AD39" s="45"/>
      <c r="AE39" s="44"/>
      <c r="AF39" s="43"/>
      <c r="AG39" s="34">
        <f t="shared" si="1"/>
        <v>0</v>
      </c>
      <c r="AH39" s="30">
        <f t="shared" si="2"/>
        <v>0</v>
      </c>
      <c r="AI39" s="126">
        <f t="shared" si="3"/>
        <v>1162.6000000000004</v>
      </c>
      <c r="AJ39" s="125"/>
      <c r="AK39" s="127">
        <f t="shared" si="4"/>
        <v>1162.6000000000004</v>
      </c>
      <c r="AL39" s="42">
        <f t="shared" si="5"/>
        <v>43097</v>
      </c>
    </row>
    <row r="40" spans="1:38" ht="15.75">
      <c r="A40" s="41">
        <f t="shared" si="6"/>
        <v>43098</v>
      </c>
      <c r="B40" s="134">
        <f t="shared" si="7"/>
        <v>1162.6000000000004</v>
      </c>
      <c r="C40" s="50"/>
      <c r="D40" s="49"/>
      <c r="E40" s="48"/>
      <c r="F40" s="50"/>
      <c r="G40" s="49"/>
      <c r="H40" s="48"/>
      <c r="I40" s="50"/>
      <c r="J40" s="49"/>
      <c r="K40" s="48"/>
      <c r="L40" s="29">
        <f t="shared" si="0"/>
        <v>0</v>
      </c>
      <c r="M40" s="47"/>
      <c r="N40" s="46"/>
      <c r="O40" s="45"/>
      <c r="P40" s="47"/>
      <c r="Q40" s="46"/>
      <c r="R40" s="45"/>
      <c r="S40" s="47"/>
      <c r="T40" s="46"/>
      <c r="U40" s="45"/>
      <c r="V40" s="47"/>
      <c r="W40" s="46"/>
      <c r="X40" s="45"/>
      <c r="Y40" s="47"/>
      <c r="Z40" s="46"/>
      <c r="AA40" s="45"/>
      <c r="AB40" s="47"/>
      <c r="AC40" s="46"/>
      <c r="AD40" s="45"/>
      <c r="AE40" s="44"/>
      <c r="AF40" s="43"/>
      <c r="AG40" s="34">
        <f t="shared" si="1"/>
        <v>0</v>
      </c>
      <c r="AH40" s="30">
        <f t="shared" si="2"/>
        <v>0</v>
      </c>
      <c r="AI40" s="126">
        <f t="shared" si="3"/>
        <v>1162.6000000000004</v>
      </c>
      <c r="AJ40" s="125"/>
      <c r="AK40" s="127">
        <f t="shared" si="4"/>
        <v>1162.6000000000004</v>
      </c>
      <c r="AL40" s="42">
        <f t="shared" si="5"/>
        <v>43098</v>
      </c>
    </row>
    <row r="41" spans="1:38" ht="15.75">
      <c r="A41" s="41">
        <f t="shared" si="6"/>
        <v>43099</v>
      </c>
      <c r="B41" s="134">
        <f t="shared" si="7"/>
        <v>1162.6000000000004</v>
      </c>
      <c r="C41" s="50"/>
      <c r="D41" s="49"/>
      <c r="E41" s="48"/>
      <c r="F41" s="50"/>
      <c r="G41" s="49"/>
      <c r="H41" s="48"/>
      <c r="I41" s="50"/>
      <c r="J41" s="49"/>
      <c r="K41" s="48"/>
      <c r="L41" s="29">
        <f t="shared" si="0"/>
        <v>0</v>
      </c>
      <c r="M41" s="47"/>
      <c r="N41" s="46"/>
      <c r="O41" s="45"/>
      <c r="P41" s="47"/>
      <c r="Q41" s="46"/>
      <c r="R41" s="45"/>
      <c r="S41" s="47"/>
      <c r="T41" s="46"/>
      <c r="U41" s="45"/>
      <c r="V41" s="47"/>
      <c r="W41" s="46"/>
      <c r="X41" s="45"/>
      <c r="Y41" s="47"/>
      <c r="Z41" s="46"/>
      <c r="AA41" s="45"/>
      <c r="AB41" s="47"/>
      <c r="AC41" s="46"/>
      <c r="AD41" s="45"/>
      <c r="AE41" s="44"/>
      <c r="AF41" s="43"/>
      <c r="AG41" s="34">
        <f t="shared" si="1"/>
        <v>0</v>
      </c>
      <c r="AH41" s="30">
        <f t="shared" si="2"/>
        <v>0</v>
      </c>
      <c r="AI41" s="126">
        <f t="shared" si="3"/>
        <v>1162.6000000000004</v>
      </c>
      <c r="AJ41" s="125"/>
      <c r="AK41" s="127">
        <f t="shared" si="4"/>
        <v>1162.6000000000004</v>
      </c>
      <c r="AL41" s="42">
        <f t="shared" si="5"/>
        <v>43099</v>
      </c>
    </row>
    <row r="42" spans="1:38" ht="16.5" thickBot="1">
      <c r="A42" s="41">
        <f t="shared" si="6"/>
        <v>43100</v>
      </c>
      <c r="B42" s="134">
        <f t="shared" si="7"/>
        <v>1162.6000000000004</v>
      </c>
      <c r="C42" s="40"/>
      <c r="D42" s="39"/>
      <c r="E42" s="39"/>
      <c r="F42" s="40"/>
      <c r="G42" s="39"/>
      <c r="H42" s="39"/>
      <c r="I42" s="40"/>
      <c r="J42" s="39"/>
      <c r="K42" s="39"/>
      <c r="L42" s="29">
        <f t="shared" si="0"/>
        <v>0</v>
      </c>
      <c r="M42" s="38"/>
      <c r="N42" s="37"/>
      <c r="O42" s="37"/>
      <c r="P42" s="38"/>
      <c r="Q42" s="37"/>
      <c r="R42" s="37"/>
      <c r="S42" s="38"/>
      <c r="T42" s="37"/>
      <c r="U42" s="37"/>
      <c r="V42" s="38"/>
      <c r="W42" s="37"/>
      <c r="X42" s="37"/>
      <c r="Y42" s="38"/>
      <c r="Z42" s="37"/>
      <c r="AA42" s="37"/>
      <c r="AB42" s="38"/>
      <c r="AC42" s="37"/>
      <c r="AD42" s="37"/>
      <c r="AE42" s="36"/>
      <c r="AF42" s="35"/>
      <c r="AG42" s="34">
        <f t="shared" si="1"/>
        <v>0</v>
      </c>
      <c r="AH42" s="30">
        <f t="shared" si="2"/>
        <v>0</v>
      </c>
      <c r="AI42" s="128">
        <f t="shared" si="3"/>
        <v>1162.6000000000004</v>
      </c>
      <c r="AJ42" s="129"/>
      <c r="AK42" s="130">
        <f t="shared" si="4"/>
        <v>1162.6000000000004</v>
      </c>
      <c r="AL42" s="33">
        <f t="shared" si="5"/>
        <v>43100</v>
      </c>
    </row>
    <row r="43" spans="1:38" ht="15.75">
      <c r="A43" s="32" t="s">
        <v>0</v>
      </c>
      <c r="B43" s="122">
        <f>IFERROR(INDEX(B12:B42,MATCH(,B12:B42,)-1),B42)</f>
        <v>1162.6000000000004</v>
      </c>
      <c r="C43" s="31">
        <f t="shared" ref="C43:K43" si="8">IF(SUM(C12:C42),SUM(C12:C42),"")</f>
        <v>100</v>
      </c>
      <c r="D43" s="29">
        <f t="shared" si="8"/>
        <v>170</v>
      </c>
      <c r="E43" s="29">
        <f t="shared" si="8"/>
        <v>630</v>
      </c>
      <c r="F43" s="29">
        <f t="shared" si="8"/>
        <v>170</v>
      </c>
      <c r="G43" s="29">
        <f t="shared" si="8"/>
        <v>110</v>
      </c>
      <c r="H43" s="29">
        <f t="shared" si="8"/>
        <v>110</v>
      </c>
      <c r="I43" s="29">
        <f t="shared" si="8"/>
        <v>110</v>
      </c>
      <c r="J43" s="29">
        <f t="shared" si="8"/>
        <v>110</v>
      </c>
      <c r="K43" s="29">
        <f t="shared" si="8"/>
        <v>110</v>
      </c>
      <c r="L43" s="29">
        <f>IF(SUM(C43:K43)=SUM(L12:L42),IF(SUM(L12:L42)&gt;0,SUM(L12:L42),""),"Проверь")</f>
        <v>1620</v>
      </c>
      <c r="M43" s="29">
        <f t="shared" ref="M43:AF43" si="9">IF(SUM(M12:M42),SUM(M12:M42),"")</f>
        <v>20</v>
      </c>
      <c r="N43" s="29">
        <f t="shared" si="9"/>
        <v>888</v>
      </c>
      <c r="O43" s="29">
        <f t="shared" si="9"/>
        <v>44</v>
      </c>
      <c r="P43" s="29">
        <f t="shared" si="9"/>
        <v>75</v>
      </c>
      <c r="Q43" s="29">
        <f t="shared" si="9"/>
        <v>60</v>
      </c>
      <c r="R43" s="29">
        <f t="shared" si="9"/>
        <v>60</v>
      </c>
      <c r="S43" s="29">
        <f t="shared" si="9"/>
        <v>6</v>
      </c>
      <c r="T43" s="29">
        <f t="shared" si="9"/>
        <v>60</v>
      </c>
      <c r="U43" s="29">
        <f t="shared" si="9"/>
        <v>60</v>
      </c>
      <c r="V43" s="29">
        <f t="shared" si="9"/>
        <v>60</v>
      </c>
      <c r="W43" s="29">
        <f t="shared" si="9"/>
        <v>60</v>
      </c>
      <c r="X43" s="29">
        <f t="shared" si="9"/>
        <v>60</v>
      </c>
      <c r="Y43" s="29">
        <f t="shared" si="9"/>
        <v>60</v>
      </c>
      <c r="Z43" s="29">
        <f t="shared" si="9"/>
        <v>60</v>
      </c>
      <c r="AA43" s="29">
        <f t="shared" si="9"/>
        <v>60</v>
      </c>
      <c r="AB43" s="29">
        <f t="shared" si="9"/>
        <v>60</v>
      </c>
      <c r="AC43" s="29">
        <f t="shared" si="9"/>
        <v>60</v>
      </c>
      <c r="AD43" s="29">
        <f t="shared" si="9"/>
        <v>560</v>
      </c>
      <c r="AE43" s="29">
        <f t="shared" si="9"/>
        <v>60</v>
      </c>
      <c r="AF43" s="29">
        <f t="shared" si="9"/>
        <v>60</v>
      </c>
      <c r="AG43" s="29">
        <f>IF(SUM(M43:AF43)=SUM(AG12:AG42),IF(SUM(AG12:AG42)&gt;0,SUM(AG12:AG42),""),"Проверь")</f>
        <v>2433</v>
      </c>
      <c r="AH43" s="30">
        <f>IF(SUM(L43,AG43)=SUM(AH12:AH42),IF(SUM(AH12:AH42)&gt;0,SUM(AH12:AH42),""),"Проверь")</f>
        <v>4053</v>
      </c>
      <c r="AI43" s="122">
        <f>IFERROR(INDEX(AI12:AI42,MATCH(,AI12:AI42,)-1),AI42)</f>
        <v>1162.6000000000004</v>
      </c>
      <c r="AJ43" s="29">
        <f>IF(SUM(AJ12:AJ42),SUM(AJ12:AJ42),"")</f>
        <v>2900</v>
      </c>
      <c r="AK43" s="122">
        <f>IFERROR(INDEX(AK12:AK42,MATCH(,AK12:AK42,)-1),AK42)</f>
        <v>1162.6000000000004</v>
      </c>
      <c r="AL43" s="28"/>
    </row>
    <row r="44" spans="1:38">
      <c r="AH44" s="23"/>
      <c r="AI44" s="21"/>
      <c r="AJ44" s="6"/>
      <c r="AK44" s="23"/>
    </row>
    <row r="45" spans="1:38" ht="15.75">
      <c r="AH45" s="26"/>
      <c r="AI45" s="26"/>
      <c r="AJ45" s="27"/>
      <c r="AK45" s="26"/>
    </row>
    <row r="48" spans="1:38">
      <c r="AK48" s="25"/>
    </row>
    <row r="73" ht="15" customHeight="1"/>
    <row r="74" ht="15" customHeight="1"/>
    <row r="75" ht="15" customHeight="1"/>
    <row r="76" ht="15" customHeight="1"/>
    <row r="114" spans="1:7">
      <c r="A114" s="2"/>
      <c r="B114" s="17"/>
      <c r="C114" s="17"/>
      <c r="D114" s="17"/>
      <c r="E114" s="17"/>
      <c r="F114" s="17"/>
      <c r="G114" s="2"/>
    </row>
    <row r="115" spans="1:7">
      <c r="A115" s="2"/>
      <c r="B115" s="17"/>
      <c r="C115" s="17"/>
      <c r="D115" s="17"/>
      <c r="E115" s="17"/>
      <c r="F115" s="17"/>
      <c r="G115" s="2"/>
    </row>
    <row r="116" spans="1:7">
      <c r="A116" s="2"/>
      <c r="B116" s="17"/>
      <c r="C116" s="17"/>
      <c r="D116" s="17"/>
      <c r="E116" s="17"/>
      <c r="F116" s="17"/>
      <c r="G116" s="24"/>
    </row>
    <row r="117" spans="1:7">
      <c r="A117" s="2"/>
      <c r="B117" s="17"/>
      <c r="C117" s="17"/>
      <c r="D117" s="17"/>
      <c r="E117" s="17"/>
      <c r="F117" s="17"/>
      <c r="G117" s="2"/>
    </row>
    <row r="118" spans="1:7">
      <c r="A118" s="2"/>
      <c r="B118" s="17"/>
      <c r="C118" s="17"/>
      <c r="D118" s="17"/>
      <c r="E118" s="17"/>
      <c r="F118" s="17"/>
      <c r="G118" s="2"/>
    </row>
    <row r="119" spans="1:7">
      <c r="A119" s="2"/>
      <c r="B119" s="16"/>
      <c r="C119" s="15"/>
      <c r="D119" s="21"/>
      <c r="E119" s="14"/>
      <c r="F119" s="23"/>
      <c r="G119" s="2"/>
    </row>
    <row r="120" spans="1:7">
      <c r="A120" s="2"/>
      <c r="B120" s="16"/>
      <c r="C120" s="15"/>
      <c r="D120" s="21"/>
      <c r="E120" s="14"/>
      <c r="F120" s="23"/>
      <c r="G120" s="2"/>
    </row>
    <row r="121" spans="1:7">
      <c r="A121" s="2"/>
      <c r="B121" s="16"/>
      <c r="C121" s="15"/>
      <c r="D121" s="21"/>
      <c r="E121" s="14"/>
      <c r="F121" s="23"/>
      <c r="G121" s="2"/>
    </row>
    <row r="122" spans="1:7">
      <c r="A122" s="2"/>
      <c r="B122" s="16"/>
      <c r="C122" s="15"/>
      <c r="D122" s="21"/>
      <c r="E122" s="14"/>
      <c r="F122" s="23"/>
      <c r="G122" s="2"/>
    </row>
    <row r="123" spans="1:7">
      <c r="A123" s="2"/>
      <c r="B123" s="16"/>
      <c r="C123" s="15"/>
      <c r="D123" s="21"/>
      <c r="E123" s="14"/>
      <c r="F123" s="23"/>
      <c r="G123" s="2"/>
    </row>
    <row r="124" spans="1:7">
      <c r="A124" s="2"/>
      <c r="B124" s="16"/>
      <c r="C124" s="15"/>
      <c r="D124" s="21"/>
      <c r="E124" s="14"/>
      <c r="F124" s="23"/>
      <c r="G124" s="2"/>
    </row>
    <row r="125" spans="1:7">
      <c r="A125" s="2"/>
      <c r="B125" s="16"/>
      <c r="C125" s="15"/>
      <c r="D125" s="21"/>
      <c r="E125" s="14"/>
      <c r="F125" s="23"/>
      <c r="G125" s="2"/>
    </row>
    <row r="126" spans="1:7">
      <c r="A126" s="2"/>
      <c r="B126" s="16"/>
      <c r="C126" s="15"/>
      <c r="D126" s="21"/>
      <c r="E126" s="14"/>
      <c r="F126" s="23"/>
      <c r="G126" s="2"/>
    </row>
    <row r="127" spans="1:7">
      <c r="A127" s="2"/>
      <c r="B127" s="16"/>
      <c r="C127" s="15"/>
      <c r="D127" s="21"/>
      <c r="E127" s="14"/>
      <c r="F127" s="23"/>
      <c r="G127" s="2"/>
    </row>
    <row r="128" spans="1:7">
      <c r="A128" s="2"/>
      <c r="B128" s="16"/>
      <c r="C128" s="15"/>
      <c r="D128" s="21"/>
      <c r="E128" s="14"/>
      <c r="F128" s="23"/>
      <c r="G128" s="2"/>
    </row>
    <row r="129" spans="1:7">
      <c r="A129" s="2"/>
      <c r="B129" s="16"/>
      <c r="C129" s="15"/>
      <c r="D129" s="21"/>
      <c r="E129" s="14"/>
      <c r="F129" s="23"/>
      <c r="G129" s="2"/>
    </row>
    <row r="130" spans="1:7">
      <c r="A130" s="2"/>
      <c r="B130" s="16"/>
      <c r="C130" s="15"/>
      <c r="D130" s="21"/>
      <c r="E130" s="14"/>
      <c r="F130" s="23"/>
      <c r="G130" s="2"/>
    </row>
    <row r="131" spans="1:7">
      <c r="A131" s="2"/>
      <c r="B131" s="16"/>
      <c r="C131" s="15"/>
      <c r="D131" s="21"/>
      <c r="E131" s="14"/>
      <c r="F131" s="23"/>
      <c r="G131" s="2"/>
    </row>
    <row r="132" spans="1:7">
      <c r="A132" s="2"/>
      <c r="B132" s="16"/>
      <c r="C132" s="15"/>
      <c r="D132" s="21"/>
      <c r="E132" s="14"/>
      <c r="F132" s="23"/>
      <c r="G132" s="2"/>
    </row>
    <row r="133" spans="1:7">
      <c r="A133" s="2"/>
      <c r="B133" s="16"/>
      <c r="C133" s="15"/>
      <c r="D133" s="21"/>
      <c r="E133" s="14"/>
      <c r="F133" s="23"/>
      <c r="G133" s="2"/>
    </row>
    <row r="134" spans="1:7">
      <c r="A134" s="2"/>
      <c r="B134" s="16"/>
      <c r="C134" s="15"/>
      <c r="D134" s="21"/>
      <c r="E134" s="14"/>
      <c r="F134" s="23"/>
      <c r="G134" s="2"/>
    </row>
    <row r="135" spans="1:7">
      <c r="A135" s="2"/>
      <c r="B135" s="16"/>
      <c r="C135" s="15"/>
      <c r="D135" s="21"/>
      <c r="E135" s="14"/>
      <c r="F135" s="23"/>
      <c r="G135" s="2"/>
    </row>
    <row r="136" spans="1:7">
      <c r="A136" s="2"/>
      <c r="B136" s="16"/>
      <c r="C136" s="15"/>
      <c r="D136" s="21"/>
      <c r="E136" s="14"/>
      <c r="F136" s="23"/>
      <c r="G136" s="2"/>
    </row>
    <row r="137" spans="1:7">
      <c r="A137" s="2"/>
      <c r="B137" s="16"/>
      <c r="C137" s="15"/>
      <c r="D137" s="21"/>
      <c r="E137" s="14"/>
      <c r="F137" s="23"/>
      <c r="G137" s="2"/>
    </row>
    <row r="138" spans="1:7">
      <c r="A138" s="2"/>
      <c r="B138" s="16"/>
      <c r="C138" s="15"/>
      <c r="D138" s="21"/>
      <c r="E138" s="14"/>
      <c r="F138" s="23"/>
      <c r="G138" s="2"/>
    </row>
    <row r="139" spans="1:7">
      <c r="A139" s="2"/>
      <c r="B139" s="16"/>
      <c r="C139" s="15"/>
      <c r="D139" s="21"/>
      <c r="E139" s="14"/>
      <c r="F139" s="23"/>
      <c r="G139" s="2"/>
    </row>
    <row r="140" spans="1:7">
      <c r="A140" s="2"/>
      <c r="B140" s="16"/>
      <c r="C140" s="15"/>
      <c r="D140" s="21"/>
      <c r="E140" s="14"/>
      <c r="F140" s="23"/>
      <c r="G140" s="2"/>
    </row>
    <row r="141" spans="1:7">
      <c r="A141" s="2"/>
      <c r="B141" s="16"/>
      <c r="C141" s="15"/>
      <c r="D141" s="21"/>
      <c r="E141" s="14"/>
      <c r="F141" s="23"/>
      <c r="G141" s="2"/>
    </row>
    <row r="142" spans="1:7">
      <c r="A142" s="2"/>
      <c r="B142" s="16"/>
      <c r="C142" s="15"/>
      <c r="D142" s="21"/>
      <c r="E142" s="14"/>
      <c r="F142" s="23"/>
      <c r="G142" s="2"/>
    </row>
    <row r="143" spans="1:7">
      <c r="A143" s="2"/>
      <c r="B143" s="16"/>
      <c r="C143" s="15"/>
      <c r="D143" s="21"/>
      <c r="E143" s="14"/>
      <c r="F143" s="23"/>
      <c r="G143" s="2"/>
    </row>
    <row r="144" spans="1:7">
      <c r="A144" s="2"/>
      <c r="B144" s="16"/>
      <c r="C144" s="15"/>
      <c r="D144" s="21"/>
      <c r="E144" s="14"/>
      <c r="F144" s="23"/>
      <c r="G144" s="2"/>
    </row>
    <row r="145" spans="1:7">
      <c r="A145" s="2"/>
      <c r="B145" s="16"/>
      <c r="C145" s="15"/>
      <c r="D145" s="21"/>
      <c r="E145" s="14"/>
      <c r="F145" s="23"/>
      <c r="G145" s="2"/>
    </row>
    <row r="146" spans="1:7">
      <c r="A146" s="2"/>
      <c r="B146" s="16"/>
      <c r="C146" s="15"/>
      <c r="D146" s="21"/>
      <c r="E146" s="14"/>
      <c r="F146" s="23"/>
      <c r="G146" s="2"/>
    </row>
    <row r="147" spans="1:7">
      <c r="A147" s="2"/>
      <c r="B147" s="16"/>
      <c r="C147" s="15"/>
      <c r="D147" s="21"/>
      <c r="E147" s="14"/>
      <c r="F147" s="23"/>
      <c r="G147" s="2"/>
    </row>
    <row r="148" spans="1:7">
      <c r="A148" s="2"/>
      <c r="B148" s="16"/>
      <c r="C148" s="15"/>
      <c r="D148" s="21"/>
      <c r="E148" s="14"/>
      <c r="F148" s="23"/>
      <c r="G148" s="2"/>
    </row>
    <row r="149" spans="1:7">
      <c r="A149" s="2"/>
      <c r="B149" s="16"/>
      <c r="C149" s="15"/>
      <c r="D149" s="21"/>
      <c r="E149" s="14"/>
      <c r="F149" s="23"/>
      <c r="G149" s="2"/>
    </row>
    <row r="150" spans="1:7">
      <c r="A150" s="2"/>
      <c r="B150" s="16"/>
      <c r="C150" s="15"/>
      <c r="D150" s="21"/>
      <c r="E150" s="14"/>
      <c r="F150" s="23"/>
      <c r="G150" s="2"/>
    </row>
    <row r="151" spans="1:7">
      <c r="A151" s="2"/>
      <c r="B151" s="16"/>
      <c r="C151" s="15"/>
      <c r="D151" s="21"/>
      <c r="E151" s="14"/>
      <c r="F151" s="23"/>
      <c r="G151" s="2"/>
    </row>
    <row r="152" spans="1:7">
      <c r="A152" s="2"/>
      <c r="B152" s="16"/>
      <c r="C152" s="15"/>
      <c r="D152" s="21"/>
      <c r="E152" s="14"/>
      <c r="F152" s="23"/>
      <c r="G152" s="2"/>
    </row>
    <row r="153" spans="1:7">
      <c r="A153" s="2"/>
      <c r="B153" s="16"/>
      <c r="C153" s="15"/>
      <c r="D153" s="21"/>
      <c r="E153" s="14"/>
      <c r="F153" s="23"/>
      <c r="G153" s="2"/>
    </row>
    <row r="154" spans="1:7">
      <c r="A154" s="2"/>
      <c r="B154" s="16"/>
      <c r="C154" s="15"/>
      <c r="D154" s="21"/>
      <c r="E154" s="14"/>
      <c r="F154" s="23"/>
      <c r="G154" s="2"/>
    </row>
    <row r="155" spans="1:7">
      <c r="A155" s="2"/>
      <c r="B155" s="16"/>
      <c r="C155" s="15"/>
      <c r="D155" s="21"/>
      <c r="E155" s="14"/>
      <c r="F155" s="23"/>
      <c r="G155" s="2"/>
    </row>
    <row r="156" spans="1:7">
      <c r="A156" s="2"/>
      <c r="B156" s="16"/>
      <c r="C156" s="15"/>
      <c r="D156" s="21"/>
      <c r="E156" s="14"/>
      <c r="F156" s="23"/>
      <c r="G156" s="2"/>
    </row>
    <row r="157" spans="1:7">
      <c r="A157" s="2"/>
      <c r="B157" s="16"/>
      <c r="C157" s="15"/>
      <c r="D157" s="21"/>
      <c r="E157" s="14"/>
      <c r="F157" s="23"/>
      <c r="G157" s="2"/>
    </row>
    <row r="158" spans="1:7">
      <c r="A158" s="2"/>
      <c r="B158" s="16"/>
      <c r="C158" s="15"/>
      <c r="D158" s="21"/>
      <c r="E158" s="14"/>
      <c r="F158" s="23"/>
      <c r="G158" s="2"/>
    </row>
    <row r="159" spans="1:7">
      <c r="A159" s="2"/>
      <c r="B159" s="16"/>
      <c r="C159" s="15"/>
      <c r="D159" s="21"/>
      <c r="E159" s="14"/>
      <c r="F159" s="23"/>
      <c r="G159" s="2"/>
    </row>
    <row r="160" spans="1:7">
      <c r="A160" s="2"/>
      <c r="B160" s="17"/>
      <c r="C160" s="22"/>
      <c r="D160" s="21"/>
      <c r="E160" s="21"/>
      <c r="F160" s="21"/>
      <c r="G160" s="2"/>
    </row>
    <row r="161" spans="1:7" ht="15.75">
      <c r="A161" s="2"/>
      <c r="B161" s="20"/>
      <c r="C161" s="5"/>
      <c r="D161" s="3"/>
      <c r="E161" s="19"/>
      <c r="F161" s="3"/>
      <c r="G161" s="2"/>
    </row>
    <row r="162" spans="1:7" ht="15.75">
      <c r="A162" s="2"/>
      <c r="B162" s="5"/>
      <c r="C162" s="2"/>
      <c r="D162" s="2"/>
      <c r="E162" s="18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 ht="21">
      <c r="A164" s="11"/>
      <c r="B164" s="2"/>
      <c r="C164" s="2"/>
      <c r="D164" s="2"/>
      <c r="E164" s="2"/>
      <c r="F164" s="2"/>
      <c r="G164" s="2"/>
    </row>
    <row r="165" spans="1:7" ht="21">
      <c r="A165" s="11"/>
      <c r="B165" s="2"/>
      <c r="C165" s="2"/>
      <c r="D165" s="2"/>
      <c r="E165" s="2"/>
      <c r="F165" s="2"/>
      <c r="G165" s="2"/>
    </row>
    <row r="166" spans="1:7" ht="21">
      <c r="A166" s="2"/>
      <c r="B166" s="7"/>
      <c r="C166" s="8"/>
      <c r="D166" s="7"/>
      <c r="E166" s="10"/>
      <c r="F166" s="9"/>
      <c r="G166" s="9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17"/>
      <c r="C168" s="17"/>
      <c r="D168" s="17"/>
      <c r="E168" s="17"/>
      <c r="F168" s="17"/>
      <c r="G168" s="2"/>
    </row>
    <row r="169" spans="1:7">
      <c r="A169" s="2"/>
      <c r="B169" s="17"/>
      <c r="C169" s="17"/>
      <c r="D169" s="17"/>
      <c r="E169" s="17"/>
      <c r="F169" s="17"/>
      <c r="G169" s="2"/>
    </row>
    <row r="170" spans="1:7">
      <c r="A170" s="2"/>
      <c r="B170" s="17"/>
      <c r="C170" s="17"/>
      <c r="D170" s="17"/>
      <c r="E170" s="17"/>
      <c r="F170" s="17"/>
      <c r="G170" s="2"/>
    </row>
    <row r="171" spans="1:7">
      <c r="A171" s="2"/>
      <c r="B171" s="17"/>
      <c r="C171" s="17"/>
      <c r="D171" s="17"/>
      <c r="E171" s="17"/>
      <c r="F171" s="17"/>
      <c r="G171" s="2"/>
    </row>
    <row r="172" spans="1:7">
      <c r="A172" s="2"/>
      <c r="B172" s="17"/>
      <c r="C172" s="17"/>
      <c r="D172" s="17"/>
      <c r="E172" s="17"/>
      <c r="F172" s="2"/>
      <c r="G172" s="2"/>
    </row>
    <row r="173" spans="1:7">
      <c r="A173" s="2"/>
      <c r="B173" s="16"/>
      <c r="C173" s="15"/>
      <c r="D173" s="14"/>
      <c r="E173" s="14"/>
      <c r="F173" s="14"/>
      <c r="G173" s="2"/>
    </row>
    <row r="174" spans="1:7">
      <c r="A174" s="2"/>
      <c r="B174" s="16"/>
      <c r="C174" s="15"/>
      <c r="D174" s="14"/>
      <c r="E174" s="14"/>
      <c r="F174" s="14"/>
      <c r="G174" s="2"/>
    </row>
    <row r="175" spans="1:7">
      <c r="A175" s="2"/>
      <c r="B175" s="16"/>
      <c r="C175" s="15"/>
      <c r="D175" s="14"/>
      <c r="E175" s="14"/>
      <c r="F175" s="14"/>
      <c r="G175" s="2"/>
    </row>
    <row r="176" spans="1:7">
      <c r="A176" s="2"/>
      <c r="B176" s="16"/>
      <c r="C176" s="15"/>
      <c r="D176" s="14"/>
      <c r="E176" s="14"/>
      <c r="F176" s="14"/>
      <c r="G176" s="2"/>
    </row>
    <row r="177" spans="1:7" ht="15.75">
      <c r="A177" s="2"/>
      <c r="B177" s="13"/>
      <c r="C177" s="5"/>
      <c r="D177" s="12"/>
      <c r="E177" s="12"/>
      <c r="F177" s="1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 ht="21">
      <c r="A180" s="11"/>
      <c r="B180" s="2"/>
      <c r="C180" s="2"/>
      <c r="D180" s="2"/>
      <c r="E180" s="2"/>
      <c r="F180" s="2"/>
      <c r="G180" s="2"/>
    </row>
    <row r="181" spans="1:7" ht="21">
      <c r="A181" s="11"/>
      <c r="B181" s="2"/>
      <c r="C181" s="2"/>
      <c r="D181" s="2"/>
      <c r="E181" s="2"/>
      <c r="F181" s="2"/>
      <c r="G181" s="2"/>
    </row>
    <row r="182" spans="1:7" ht="21">
      <c r="A182" s="11"/>
      <c r="B182" s="2"/>
      <c r="C182" s="8"/>
      <c r="D182" s="7"/>
      <c r="E182" s="10"/>
      <c r="F182" s="9"/>
      <c r="G182" s="9"/>
    </row>
    <row r="183" spans="1:7" ht="21">
      <c r="A183" s="2"/>
      <c r="B183" s="7"/>
      <c r="C183" s="8"/>
      <c r="D183" s="7"/>
      <c r="E183" s="2"/>
      <c r="F183" s="2"/>
      <c r="G183" s="2"/>
    </row>
    <row r="184" spans="1:7">
      <c r="A184" s="2"/>
      <c r="B184" s="2"/>
      <c r="C184" s="2"/>
      <c r="D184" s="2"/>
      <c r="E184" s="6"/>
      <c r="F184" s="2"/>
      <c r="G184" s="2"/>
    </row>
    <row r="185" spans="1:7">
      <c r="A185" s="2"/>
      <c r="B185" s="2"/>
      <c r="C185" s="2"/>
      <c r="D185" s="2"/>
      <c r="E185" s="6"/>
      <c r="F185" s="2"/>
      <c r="G185" s="2"/>
    </row>
    <row r="186" spans="1:7">
      <c r="A186" s="2"/>
      <c r="B186" s="2"/>
      <c r="C186" s="2"/>
      <c r="D186" s="2"/>
      <c r="E186" s="6"/>
      <c r="F186" s="2"/>
      <c r="G186" s="2"/>
    </row>
    <row r="187" spans="1:7" ht="15.75">
      <c r="A187" s="2"/>
      <c r="B187" s="2"/>
      <c r="C187" s="5"/>
      <c r="D187" s="4"/>
      <c r="E187" s="3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  <row r="196" spans="1:7">
      <c r="A196" s="2"/>
      <c r="B196" s="2"/>
      <c r="C196" s="2"/>
      <c r="D196" s="2"/>
      <c r="E196" s="2"/>
      <c r="F196" s="2"/>
      <c r="G196" s="2"/>
    </row>
    <row r="197" spans="1:7">
      <c r="A197" s="2"/>
      <c r="B197" s="2"/>
      <c r="C197" s="2"/>
      <c r="D197" s="2"/>
      <c r="E197" s="2"/>
      <c r="F197" s="2"/>
      <c r="G197" s="2"/>
    </row>
    <row r="198" spans="1:7">
      <c r="A198" s="2"/>
      <c r="B198" s="2"/>
      <c r="C198" s="2"/>
      <c r="D198" s="2"/>
      <c r="E198" s="2"/>
      <c r="F198" s="2"/>
      <c r="G198" s="2"/>
    </row>
    <row r="199" spans="1:7">
      <c r="A199" s="2"/>
      <c r="B199" s="2"/>
      <c r="C199" s="2"/>
      <c r="D199" s="2"/>
      <c r="E199" s="2"/>
      <c r="F199" s="2"/>
      <c r="G199" s="2"/>
    </row>
    <row r="200" spans="1:7">
      <c r="A200" s="2"/>
      <c r="B200" s="2"/>
      <c r="C200" s="2"/>
      <c r="D200" s="2"/>
      <c r="E200" s="2"/>
      <c r="F200" s="2"/>
      <c r="G200" s="2"/>
    </row>
    <row r="201" spans="1:7">
      <c r="A201" s="2"/>
      <c r="B201" s="2"/>
      <c r="C201" s="2"/>
      <c r="D201" s="2"/>
      <c r="E201" s="2"/>
      <c r="F201" s="2"/>
      <c r="G201" s="2"/>
    </row>
    <row r="202" spans="1:7">
      <c r="A202" s="2"/>
      <c r="B202" s="2"/>
      <c r="C202" s="2"/>
      <c r="D202" s="2"/>
      <c r="E202" s="2"/>
      <c r="F202" s="2"/>
      <c r="G202" s="2"/>
    </row>
    <row r="203" spans="1:7">
      <c r="A203" s="2"/>
      <c r="B203" s="2"/>
      <c r="C203" s="2"/>
      <c r="D203" s="2"/>
      <c r="E203" s="2"/>
      <c r="F203" s="2"/>
      <c r="G203" s="2"/>
    </row>
    <row r="204" spans="1:7">
      <c r="A204" s="2"/>
      <c r="B204" s="2"/>
      <c r="C204" s="2"/>
      <c r="D204" s="2"/>
      <c r="E204" s="2"/>
      <c r="F204" s="2"/>
      <c r="G204" s="2"/>
    </row>
    <row r="205" spans="1:7">
      <c r="A205" s="2"/>
      <c r="B205" s="2"/>
      <c r="C205" s="2"/>
      <c r="D205" s="2"/>
      <c r="E205" s="2"/>
      <c r="F205" s="2"/>
      <c r="G205" s="2"/>
    </row>
    <row r="206" spans="1:7">
      <c r="A206" s="2"/>
      <c r="B206" s="2"/>
      <c r="C206" s="2"/>
      <c r="D206" s="2"/>
      <c r="E206" s="2"/>
      <c r="F206" s="2"/>
      <c r="G206" s="2"/>
    </row>
    <row r="207" spans="1:7">
      <c r="A207" s="2"/>
      <c r="B207" s="2"/>
      <c r="C207" s="2"/>
      <c r="D207" s="2"/>
      <c r="E207" s="2"/>
      <c r="F207" s="2"/>
      <c r="G207" s="2"/>
    </row>
    <row r="208" spans="1:7">
      <c r="A208" s="2"/>
      <c r="B208" s="2"/>
      <c r="C208" s="2"/>
      <c r="D208" s="2"/>
      <c r="E208" s="2"/>
      <c r="F208" s="2"/>
      <c r="G208" s="2"/>
    </row>
    <row r="209" spans="1:7">
      <c r="A209" s="2"/>
      <c r="B209" s="2"/>
      <c r="C209" s="2"/>
      <c r="D209" s="2"/>
      <c r="E209" s="2"/>
      <c r="F209" s="2"/>
      <c r="G209" s="2"/>
    </row>
  </sheetData>
  <conditionalFormatting sqref="A12:A42">
    <cfRule type="expression" dxfId="5" priority="3">
      <formula>(WEEKDAY($A12,2)&gt;5)*($A12&lt;&gt;"")</formula>
    </cfRule>
  </conditionalFormatting>
  <conditionalFormatting sqref="AL12:AL42">
    <cfRule type="expression" dxfId="4" priority="2">
      <formula>(WEEKDAY($A12,2)&gt;5)*($A12&lt;&gt;"")</formula>
    </cfRule>
  </conditionalFormatting>
  <conditionalFormatting sqref="B13:B42 AI13:AI42 AK13:AK42">
    <cfRule type="expression" dxfId="3" priority="1">
      <formula>AND($C12:$K12="",$M12:$AF12="")</formula>
    </cfRule>
  </conditionalFormatting>
  <pageMargins left="0.70866141732283472" right="0.70866141732283472" top="0.55118110236220474" bottom="0.35433070866141736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09"/>
  <sheetViews>
    <sheetView zoomScale="85" zoomScaleNormal="8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M30" sqref="M30"/>
    </sheetView>
  </sheetViews>
  <sheetFormatPr defaultRowHeight="15"/>
  <cols>
    <col min="1" max="1" width="10.140625" style="1" bestFit="1" customWidth="1"/>
    <col min="2" max="2" width="20" style="1" customWidth="1"/>
    <col min="3" max="3" width="9.140625" style="1" customWidth="1"/>
    <col min="4" max="4" width="9.140625" style="1"/>
    <col min="5" max="5" width="9.140625" style="1" customWidth="1"/>
    <col min="6" max="8" width="9.140625" style="1"/>
    <col min="9" max="9" width="10.140625" style="1" bestFit="1" customWidth="1"/>
    <col min="10" max="11" width="9.140625" style="1"/>
    <col min="12" max="12" width="13.85546875" style="1" customWidth="1"/>
    <col min="13" max="14" width="9.140625" style="1"/>
    <col min="15" max="15" width="10.140625" style="1" bestFit="1" customWidth="1"/>
    <col min="16" max="17" width="9.140625" style="1"/>
    <col min="18" max="18" width="10.140625" style="1" bestFit="1" customWidth="1"/>
    <col min="19" max="20" width="9.140625" style="1"/>
    <col min="21" max="21" width="10.140625" style="1" bestFit="1" customWidth="1"/>
    <col min="22" max="23" width="9.140625" style="1"/>
    <col min="24" max="24" width="10.140625" style="1" bestFit="1" customWidth="1"/>
    <col min="25" max="33" width="9.140625" style="1"/>
    <col min="34" max="34" width="13.85546875" style="1" customWidth="1"/>
    <col min="35" max="35" width="19.42578125" style="1" bestFit="1" customWidth="1"/>
    <col min="36" max="36" width="10" style="1" customWidth="1"/>
    <col min="37" max="37" width="19.42578125" style="1" bestFit="1" customWidth="1"/>
    <col min="38" max="38" width="11.28515625" style="1" customWidth="1"/>
    <col min="39" max="16384" width="9.140625" style="1"/>
  </cols>
  <sheetData>
    <row r="1" spans="1:38" ht="21">
      <c r="C1" s="121"/>
      <c r="D1" s="120" t="s">
        <v>32</v>
      </c>
      <c r="J1" s="119" t="s">
        <v>31</v>
      </c>
      <c r="M1" s="118"/>
    </row>
    <row r="2" spans="1:38" ht="21">
      <c r="B2" s="116"/>
      <c r="C2" s="117"/>
      <c r="D2" s="116"/>
      <c r="E2" s="115"/>
      <c r="F2" s="114"/>
      <c r="G2" s="114"/>
    </row>
    <row r="3" spans="1:38">
      <c r="A3" s="107"/>
      <c r="B3" s="106"/>
      <c r="C3" s="112"/>
      <c r="D3" s="112"/>
      <c r="E3" s="112"/>
      <c r="F3" s="113" t="s">
        <v>30</v>
      </c>
      <c r="G3" s="112"/>
      <c r="H3" s="112"/>
      <c r="I3" s="112"/>
      <c r="J3" s="112"/>
      <c r="K3" s="112"/>
      <c r="L3" s="111"/>
      <c r="M3" s="107"/>
      <c r="N3" s="109"/>
      <c r="O3" s="109"/>
      <c r="P3" s="109"/>
      <c r="Q3" s="109"/>
      <c r="R3" s="109"/>
      <c r="S3" s="109"/>
      <c r="T3" s="110" t="s">
        <v>29</v>
      </c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8"/>
      <c r="AH3" s="107"/>
      <c r="AI3" s="106"/>
      <c r="AJ3" s="106"/>
      <c r="AK3" s="106"/>
      <c r="AL3" s="106"/>
    </row>
    <row r="4" spans="1:38">
      <c r="A4" s="77"/>
      <c r="B4" s="72"/>
      <c r="C4" s="102"/>
      <c r="D4" s="102"/>
      <c r="E4" s="105"/>
      <c r="F4" s="102"/>
      <c r="G4" s="102"/>
      <c r="H4" s="101"/>
      <c r="I4" s="77"/>
      <c r="J4" s="104"/>
      <c r="K4" s="102"/>
      <c r="L4" s="93" t="s">
        <v>28</v>
      </c>
      <c r="M4" s="103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1"/>
      <c r="AH4" s="75" t="s">
        <v>28</v>
      </c>
      <c r="AI4" s="72"/>
      <c r="AJ4" s="72"/>
      <c r="AK4" s="74" t="s">
        <v>25</v>
      </c>
      <c r="AL4" s="72"/>
    </row>
    <row r="5" spans="1:38">
      <c r="A5" s="89" t="s">
        <v>23</v>
      </c>
      <c r="B5" s="74" t="s">
        <v>25</v>
      </c>
      <c r="C5" s="100">
        <v>1</v>
      </c>
      <c r="D5" s="99">
        <v>2</v>
      </c>
      <c r="E5" s="99">
        <v>3</v>
      </c>
      <c r="F5" s="99">
        <v>4</v>
      </c>
      <c r="G5" s="99">
        <v>5</v>
      </c>
      <c r="H5" s="98">
        <v>6</v>
      </c>
      <c r="I5" s="97"/>
      <c r="J5" s="96"/>
      <c r="K5" s="95"/>
      <c r="L5" s="94" t="s">
        <v>26</v>
      </c>
      <c r="M5" s="80">
        <v>1</v>
      </c>
      <c r="N5" s="73">
        <v>2</v>
      </c>
      <c r="O5" s="73">
        <v>3</v>
      </c>
      <c r="P5" s="73">
        <v>4</v>
      </c>
      <c r="Q5" s="73">
        <v>5</v>
      </c>
      <c r="R5" s="73">
        <v>6</v>
      </c>
      <c r="S5" s="80">
        <v>7</v>
      </c>
      <c r="T5" s="73">
        <v>8</v>
      </c>
      <c r="U5" s="73">
        <v>9</v>
      </c>
      <c r="V5" s="73">
        <v>10</v>
      </c>
      <c r="W5" s="73">
        <v>11</v>
      </c>
      <c r="X5" s="73">
        <v>12</v>
      </c>
      <c r="Y5" s="73">
        <v>13</v>
      </c>
      <c r="Z5" s="73">
        <v>14</v>
      </c>
      <c r="AA5" s="73">
        <v>15</v>
      </c>
      <c r="AB5" s="73">
        <v>16</v>
      </c>
      <c r="AC5" s="73">
        <v>17</v>
      </c>
      <c r="AD5" s="73">
        <v>18</v>
      </c>
      <c r="AE5" s="83">
        <v>19</v>
      </c>
      <c r="AF5" s="83">
        <v>20</v>
      </c>
      <c r="AG5" s="93" t="s">
        <v>27</v>
      </c>
      <c r="AH5" s="92" t="s">
        <v>26</v>
      </c>
      <c r="AI5" s="74" t="s">
        <v>25</v>
      </c>
      <c r="AJ5" s="72"/>
      <c r="AK5" s="74" t="s">
        <v>24</v>
      </c>
      <c r="AL5" s="87" t="s">
        <v>23</v>
      </c>
    </row>
    <row r="6" spans="1:38">
      <c r="A6" s="89" t="s">
        <v>17</v>
      </c>
      <c r="B6" s="74" t="s">
        <v>22</v>
      </c>
      <c r="C6" s="91"/>
      <c r="D6" s="73"/>
      <c r="E6" s="73"/>
      <c r="F6" s="73"/>
      <c r="G6" s="73"/>
      <c r="H6" s="83"/>
      <c r="I6" s="82"/>
      <c r="J6" s="85"/>
      <c r="K6" s="84"/>
      <c r="L6" s="90" t="s">
        <v>21</v>
      </c>
      <c r="M6" s="80"/>
      <c r="N6" s="73"/>
      <c r="O6" s="73"/>
      <c r="P6" s="73"/>
      <c r="Q6" s="73"/>
      <c r="R6" s="73"/>
      <c r="S6" s="80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83"/>
      <c r="AF6" s="83"/>
      <c r="AG6" s="76" t="s">
        <v>15</v>
      </c>
      <c r="AH6" s="75" t="s">
        <v>20</v>
      </c>
      <c r="AI6" s="84" t="s">
        <v>19</v>
      </c>
      <c r="AJ6" s="88" t="s">
        <v>18</v>
      </c>
      <c r="AK6" s="74" t="s">
        <v>14</v>
      </c>
      <c r="AL6" s="87" t="s">
        <v>17</v>
      </c>
    </row>
    <row r="7" spans="1:38">
      <c r="A7" s="89" t="s">
        <v>12</v>
      </c>
      <c r="B7" s="74" t="s">
        <v>16</v>
      </c>
      <c r="C7" s="80"/>
      <c r="D7" s="73"/>
      <c r="E7" s="73"/>
      <c r="F7" s="73"/>
      <c r="G7" s="73"/>
      <c r="H7" s="83"/>
      <c r="I7" s="82"/>
      <c r="J7" s="85"/>
      <c r="K7" s="84"/>
      <c r="L7" s="72"/>
      <c r="M7" s="80"/>
      <c r="N7" s="73"/>
      <c r="O7" s="73"/>
      <c r="P7" s="73"/>
      <c r="Q7" s="73"/>
      <c r="R7" s="73"/>
      <c r="S7" s="80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83"/>
      <c r="AF7" s="83"/>
      <c r="AG7" s="76" t="s">
        <v>9</v>
      </c>
      <c r="AH7" s="75" t="s">
        <v>15</v>
      </c>
      <c r="AI7" s="74" t="s">
        <v>14</v>
      </c>
      <c r="AJ7" s="88" t="s">
        <v>2</v>
      </c>
      <c r="AK7" s="74" t="s">
        <v>13</v>
      </c>
      <c r="AL7" s="87" t="s">
        <v>12</v>
      </c>
    </row>
    <row r="8" spans="1:38">
      <c r="A8" s="77"/>
      <c r="B8" s="74" t="s">
        <v>11</v>
      </c>
      <c r="C8" s="80"/>
      <c r="D8" s="73"/>
      <c r="E8" s="73"/>
      <c r="F8" s="73"/>
      <c r="G8" s="73"/>
      <c r="H8" s="83"/>
      <c r="I8" s="82"/>
      <c r="J8" s="85"/>
      <c r="K8" s="84"/>
      <c r="L8" s="72"/>
      <c r="M8" s="80"/>
      <c r="N8" s="73"/>
      <c r="O8" s="73"/>
      <c r="P8" s="73"/>
      <c r="Q8" s="73"/>
      <c r="R8" s="73"/>
      <c r="S8" s="80"/>
      <c r="T8" s="73"/>
      <c r="U8" s="73"/>
      <c r="V8" s="73"/>
      <c r="W8" s="86"/>
      <c r="X8" s="73"/>
      <c r="Y8" s="73"/>
      <c r="Z8" s="73"/>
      <c r="AA8" s="73"/>
      <c r="AB8" s="73"/>
      <c r="AC8" s="73"/>
      <c r="AD8" s="73"/>
      <c r="AE8" s="83"/>
      <c r="AF8" s="83"/>
      <c r="AG8" s="76" t="s">
        <v>10</v>
      </c>
      <c r="AH8" s="75" t="s">
        <v>9</v>
      </c>
      <c r="AI8" s="74" t="s">
        <v>8</v>
      </c>
      <c r="AK8" s="74" t="s">
        <v>7</v>
      </c>
      <c r="AL8" s="72"/>
    </row>
    <row r="9" spans="1:38">
      <c r="A9" s="77"/>
      <c r="B9" s="74" t="s">
        <v>2</v>
      </c>
      <c r="C9" s="80"/>
      <c r="D9" s="73"/>
      <c r="E9" s="73"/>
      <c r="F9" s="73"/>
      <c r="G9" s="73"/>
      <c r="H9" s="83"/>
      <c r="I9" s="82"/>
      <c r="J9" s="85"/>
      <c r="K9" s="84"/>
      <c r="L9" s="72"/>
      <c r="M9" s="80"/>
      <c r="N9" s="73"/>
      <c r="O9" s="73"/>
      <c r="P9" s="73"/>
      <c r="Q9" s="73"/>
      <c r="R9" s="73"/>
      <c r="S9" s="80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83"/>
      <c r="AF9" s="83"/>
      <c r="AG9" s="76" t="s">
        <v>6</v>
      </c>
      <c r="AH9" s="75" t="s">
        <v>5</v>
      </c>
      <c r="AI9" s="74" t="s">
        <v>4</v>
      </c>
      <c r="AJ9" s="73"/>
      <c r="AK9" s="82" t="s">
        <v>2</v>
      </c>
      <c r="AL9" s="72"/>
    </row>
    <row r="10" spans="1:38">
      <c r="A10" s="77"/>
      <c r="B10" s="72"/>
      <c r="C10" s="81"/>
      <c r="D10" s="72"/>
      <c r="E10" s="72"/>
      <c r="F10" s="72"/>
      <c r="G10" s="72"/>
      <c r="H10" s="77"/>
      <c r="I10" s="72"/>
      <c r="J10" s="81"/>
      <c r="K10" s="77"/>
      <c r="L10" s="72"/>
      <c r="M10" s="80"/>
      <c r="N10" s="72"/>
      <c r="O10" s="72"/>
      <c r="P10" s="72"/>
      <c r="Q10" s="72"/>
      <c r="R10" s="72"/>
      <c r="S10" s="79"/>
      <c r="T10" s="72"/>
      <c r="U10" s="72"/>
      <c r="V10" s="72"/>
      <c r="W10" s="73"/>
      <c r="X10" s="73"/>
      <c r="Y10" s="73"/>
      <c r="Z10" s="73"/>
      <c r="AA10" s="73"/>
      <c r="AB10" s="73"/>
      <c r="AC10" s="73"/>
      <c r="AD10" s="73"/>
      <c r="AE10" s="78"/>
      <c r="AF10" s="77"/>
      <c r="AG10" s="76" t="s">
        <v>3</v>
      </c>
      <c r="AH10" s="75" t="s">
        <v>3</v>
      </c>
      <c r="AI10" s="74" t="s">
        <v>2</v>
      </c>
      <c r="AJ10" s="73"/>
      <c r="AL10" s="72"/>
    </row>
    <row r="11" spans="1:38" ht="15.75" thickBot="1">
      <c r="A11" s="66"/>
      <c r="B11" s="62"/>
      <c r="C11" s="71"/>
      <c r="D11" s="62"/>
      <c r="E11" s="62"/>
      <c r="F11" s="62"/>
      <c r="G11" s="62"/>
      <c r="H11" s="66"/>
      <c r="I11" s="62"/>
      <c r="J11" s="71"/>
      <c r="K11" s="66"/>
      <c r="L11" s="62"/>
      <c r="M11" s="71"/>
      <c r="N11" s="62"/>
      <c r="O11" s="62"/>
      <c r="P11" s="62"/>
      <c r="Q11" s="62"/>
      <c r="R11" s="62"/>
      <c r="S11" s="71"/>
      <c r="T11" s="62"/>
      <c r="U11" s="62"/>
      <c r="V11" s="62"/>
      <c r="W11" s="62"/>
      <c r="X11" s="62"/>
      <c r="Y11" s="62"/>
      <c r="Z11" s="62"/>
      <c r="AA11" s="70"/>
      <c r="AB11" s="63"/>
      <c r="AC11" s="69"/>
      <c r="AD11" s="68"/>
      <c r="AE11" s="67"/>
      <c r="AF11" s="66"/>
      <c r="AG11" s="65" t="s">
        <v>1</v>
      </c>
      <c r="AH11" s="64" t="s">
        <v>1</v>
      </c>
      <c r="AI11" s="63"/>
      <c r="AJ11" s="63"/>
      <c r="AK11" s="63"/>
      <c r="AL11" s="62"/>
    </row>
    <row r="12" spans="1:38" ht="15.75">
      <c r="A12" s="41">
        <f>EDATE(1&amp;J1,0)</f>
        <v>43070</v>
      </c>
      <c r="B12" s="133">
        <v>2315.6</v>
      </c>
      <c r="C12" s="61"/>
      <c r="D12" s="48"/>
      <c r="E12" s="48"/>
      <c r="F12" s="56"/>
      <c r="G12" s="48"/>
      <c r="H12" s="48"/>
      <c r="I12" s="56"/>
      <c r="J12" s="48"/>
      <c r="K12" s="48"/>
      <c r="L12" s="29">
        <f t="shared" ref="L12:L42" si="0">IF(SUM(C12:K12),SUM(C12:K12),)</f>
        <v>0</v>
      </c>
      <c r="M12" s="59"/>
      <c r="N12" s="60"/>
      <c r="O12" s="48"/>
      <c r="P12" s="59"/>
      <c r="Q12" s="60"/>
      <c r="R12" s="48"/>
      <c r="S12" s="59"/>
      <c r="T12" s="60"/>
      <c r="U12" s="48"/>
      <c r="V12" s="59"/>
      <c r="W12" s="60"/>
      <c r="X12" s="48"/>
      <c r="Y12" s="59"/>
      <c r="Z12" s="54"/>
      <c r="AA12" s="48"/>
      <c r="AB12" s="58"/>
      <c r="AC12" s="57"/>
      <c r="AD12" s="56"/>
      <c r="AE12" s="55"/>
      <c r="AF12" s="54"/>
      <c r="AG12" s="34">
        <f t="shared" ref="AG12:AG42" si="1">IF(SUM(M12:AF12),SUM(M12:AF12),)</f>
        <v>0</v>
      </c>
      <c r="AH12" s="30">
        <f t="shared" ref="AH12:AH42" si="2">IF(SUM(L12,AG12),SUM(L12,AG12),)</f>
        <v>0</v>
      </c>
      <c r="AI12" s="123">
        <f t="shared" ref="AI12:AI42" si="3">IF(ISERR(SUM(B12)-AH12),"",SUM(B12)-AH12)</f>
        <v>2315.6</v>
      </c>
      <c r="AJ12" s="131"/>
      <c r="AK12" s="124">
        <f t="shared" ref="AK12:AK42" si="4">IF(ISERR(AI12+AJ12),"",AI12+AJ12)</f>
        <v>2315.6</v>
      </c>
      <c r="AL12" s="42">
        <f t="shared" ref="AL12:AL42" si="5">IF(A12&lt;&gt;"",A12,"")</f>
        <v>43070</v>
      </c>
    </row>
    <row r="13" spans="1:38" ht="15.75">
      <c r="A13" s="41">
        <f t="shared" ref="A13:A42" si="6">IF(MONTH(A$12+ROW(A1))=MONTH(A$12),A12+1,"")</f>
        <v>43071</v>
      </c>
      <c r="B13" s="134">
        <f>IF(SUM(C12:K12,M12:AF12)+AJ12=0,B12,B12-SUM(C12:K12,M12:AF12)+AJ12)</f>
        <v>2315.6</v>
      </c>
      <c r="C13" s="50"/>
      <c r="D13" s="49"/>
      <c r="E13" s="48"/>
      <c r="F13" s="50"/>
      <c r="G13" s="49"/>
      <c r="H13" s="48"/>
      <c r="I13" s="50"/>
      <c r="J13" s="49"/>
      <c r="K13" s="48"/>
      <c r="L13" s="29">
        <f t="shared" si="0"/>
        <v>0</v>
      </c>
      <c r="M13" s="47"/>
      <c r="N13" s="53"/>
      <c r="O13" s="48"/>
      <c r="P13" s="47"/>
      <c r="Q13" s="53"/>
      <c r="R13" s="48"/>
      <c r="S13" s="47"/>
      <c r="T13" s="53"/>
      <c r="U13" s="48"/>
      <c r="V13" s="47"/>
      <c r="W13" s="53"/>
      <c r="X13" s="48"/>
      <c r="Y13" s="47"/>
      <c r="Z13" s="53"/>
      <c r="AA13" s="48"/>
      <c r="AB13" s="47"/>
      <c r="AC13" s="53"/>
      <c r="AD13" s="48"/>
      <c r="AE13" s="44"/>
      <c r="AF13" s="52"/>
      <c r="AG13" s="34">
        <f t="shared" si="1"/>
        <v>0</v>
      </c>
      <c r="AH13" s="30">
        <f t="shared" si="2"/>
        <v>0</v>
      </c>
      <c r="AI13" s="123">
        <f t="shared" si="3"/>
        <v>2315.6</v>
      </c>
      <c r="AJ13" s="132"/>
      <c r="AK13" s="124">
        <f t="shared" si="4"/>
        <v>2315.6</v>
      </c>
      <c r="AL13" s="42">
        <f t="shared" si="5"/>
        <v>43071</v>
      </c>
    </row>
    <row r="14" spans="1:38" ht="15.75">
      <c r="A14" s="41">
        <f t="shared" si="6"/>
        <v>43072</v>
      </c>
      <c r="B14" s="134">
        <f t="shared" ref="B14:B42" si="7">IF(SUM(C13:K13,M13:AF13)+AJ13=0,B13,B13-SUM(C13:K13,M13:AF13)+AJ13)</f>
        <v>2315.6</v>
      </c>
      <c r="C14" s="50"/>
      <c r="D14" s="49"/>
      <c r="E14" s="48"/>
      <c r="F14" s="50"/>
      <c r="G14" s="49"/>
      <c r="H14" s="48"/>
      <c r="I14" s="50"/>
      <c r="J14" s="49"/>
      <c r="K14" s="48"/>
      <c r="L14" s="29">
        <f t="shared" si="0"/>
        <v>0</v>
      </c>
      <c r="M14" s="47"/>
      <c r="N14" s="46"/>
      <c r="O14" s="45"/>
      <c r="P14" s="47"/>
      <c r="Q14" s="46"/>
      <c r="R14" s="45"/>
      <c r="S14" s="47"/>
      <c r="T14" s="46"/>
      <c r="U14" s="45"/>
      <c r="V14" s="47"/>
      <c r="W14" s="46"/>
      <c r="X14" s="45"/>
      <c r="Y14" s="47"/>
      <c r="Z14" s="46"/>
      <c r="AA14" s="45"/>
      <c r="AB14" s="47"/>
      <c r="AC14" s="46"/>
      <c r="AD14" s="45"/>
      <c r="AE14" s="44"/>
      <c r="AF14" s="43"/>
      <c r="AG14" s="34">
        <f t="shared" si="1"/>
        <v>0</v>
      </c>
      <c r="AH14" s="30">
        <f t="shared" si="2"/>
        <v>0</v>
      </c>
      <c r="AI14" s="123">
        <f t="shared" si="3"/>
        <v>2315.6</v>
      </c>
      <c r="AJ14" s="125"/>
      <c r="AK14" s="124">
        <f t="shared" si="4"/>
        <v>2315.6</v>
      </c>
      <c r="AL14" s="42">
        <f t="shared" si="5"/>
        <v>43072</v>
      </c>
    </row>
    <row r="15" spans="1:38" ht="15.75">
      <c r="A15" s="41">
        <f t="shared" si="6"/>
        <v>43073</v>
      </c>
      <c r="B15" s="134">
        <f t="shared" si="7"/>
        <v>2315.6</v>
      </c>
      <c r="C15" s="50">
        <v>20</v>
      </c>
      <c r="D15" s="49"/>
      <c r="E15" s="48"/>
      <c r="F15" s="50"/>
      <c r="G15" s="49"/>
      <c r="H15" s="48"/>
      <c r="I15" s="50"/>
      <c r="J15" s="49"/>
      <c r="K15" s="48"/>
      <c r="L15" s="29">
        <f t="shared" si="0"/>
        <v>20</v>
      </c>
      <c r="M15" s="47"/>
      <c r="N15" s="46"/>
      <c r="O15" s="45"/>
      <c r="P15" s="47"/>
      <c r="Q15" s="46"/>
      <c r="R15" s="45"/>
      <c r="S15" s="47"/>
      <c r="T15" s="46"/>
      <c r="U15" s="45"/>
      <c r="V15" s="47"/>
      <c r="W15" s="46"/>
      <c r="X15" s="45"/>
      <c r="Y15" s="47"/>
      <c r="Z15" s="46"/>
      <c r="AA15" s="45"/>
      <c r="AB15" s="47"/>
      <c r="AC15" s="46"/>
      <c r="AD15" s="45"/>
      <c r="AE15" s="44"/>
      <c r="AF15" s="43"/>
      <c r="AG15" s="34">
        <f t="shared" si="1"/>
        <v>0</v>
      </c>
      <c r="AH15" s="30">
        <f t="shared" si="2"/>
        <v>20</v>
      </c>
      <c r="AI15" s="123">
        <f t="shared" si="3"/>
        <v>2295.6</v>
      </c>
      <c r="AJ15" s="125"/>
      <c r="AK15" s="124">
        <f t="shared" si="4"/>
        <v>2295.6</v>
      </c>
      <c r="AL15" s="42">
        <f t="shared" si="5"/>
        <v>43073</v>
      </c>
    </row>
    <row r="16" spans="1:38" ht="15.75">
      <c r="A16" s="41">
        <f t="shared" si="6"/>
        <v>43074</v>
      </c>
      <c r="B16" s="134">
        <f t="shared" si="7"/>
        <v>2295.6</v>
      </c>
      <c r="C16" s="50"/>
      <c r="D16" s="49"/>
      <c r="E16" s="48"/>
      <c r="F16" s="50"/>
      <c r="G16" s="49"/>
      <c r="H16" s="48"/>
      <c r="I16" s="50"/>
      <c r="J16" s="49"/>
      <c r="K16" s="48"/>
      <c r="L16" s="29">
        <f t="shared" si="0"/>
        <v>0</v>
      </c>
      <c r="M16" s="47"/>
      <c r="N16" s="46"/>
      <c r="O16" s="45"/>
      <c r="P16" s="47"/>
      <c r="Q16" s="46"/>
      <c r="R16" s="45"/>
      <c r="S16" s="47"/>
      <c r="T16" s="46"/>
      <c r="U16" s="45"/>
      <c r="V16" s="47"/>
      <c r="W16" s="46"/>
      <c r="X16" s="45"/>
      <c r="Y16" s="47"/>
      <c r="Z16" s="46"/>
      <c r="AA16" s="45"/>
      <c r="AB16" s="47"/>
      <c r="AC16" s="46"/>
      <c r="AD16" s="45"/>
      <c r="AE16" s="44"/>
      <c r="AF16" s="43"/>
      <c r="AG16" s="34">
        <f t="shared" si="1"/>
        <v>0</v>
      </c>
      <c r="AH16" s="30">
        <f t="shared" si="2"/>
        <v>0</v>
      </c>
      <c r="AI16" s="123">
        <f t="shared" si="3"/>
        <v>2295.6</v>
      </c>
      <c r="AJ16" s="125"/>
      <c r="AK16" s="124">
        <f t="shared" si="4"/>
        <v>2295.6</v>
      </c>
      <c r="AL16" s="42">
        <f t="shared" si="5"/>
        <v>43074</v>
      </c>
    </row>
    <row r="17" spans="1:38" ht="15.75">
      <c r="A17" s="41">
        <f t="shared" si="6"/>
        <v>43075</v>
      </c>
      <c r="B17" s="134">
        <f t="shared" si="7"/>
        <v>2295.6</v>
      </c>
      <c r="C17" s="51"/>
      <c r="D17" s="49"/>
      <c r="E17" s="48"/>
      <c r="F17" s="50"/>
      <c r="G17" s="49"/>
      <c r="H17" s="48"/>
      <c r="I17" s="50"/>
      <c r="J17" s="49"/>
      <c r="K17" s="48"/>
      <c r="L17" s="29">
        <f t="shared" si="0"/>
        <v>0</v>
      </c>
      <c r="M17" s="47"/>
      <c r="N17" s="46"/>
      <c r="O17" s="45"/>
      <c r="P17" s="47"/>
      <c r="Q17" s="46"/>
      <c r="R17" s="45"/>
      <c r="S17" s="47"/>
      <c r="T17" s="46"/>
      <c r="U17" s="45"/>
      <c r="V17" s="47"/>
      <c r="W17" s="46"/>
      <c r="X17" s="45"/>
      <c r="Y17" s="47"/>
      <c r="Z17" s="46"/>
      <c r="AA17" s="45"/>
      <c r="AB17" s="47"/>
      <c r="AC17" s="46"/>
      <c r="AD17" s="45"/>
      <c r="AE17" s="44"/>
      <c r="AF17" s="43"/>
      <c r="AG17" s="34">
        <f t="shared" si="1"/>
        <v>0</v>
      </c>
      <c r="AH17" s="30">
        <f t="shared" si="2"/>
        <v>0</v>
      </c>
      <c r="AI17" s="126">
        <f t="shared" si="3"/>
        <v>2295.6</v>
      </c>
      <c r="AJ17" s="125"/>
      <c r="AK17" s="127">
        <f t="shared" si="4"/>
        <v>2295.6</v>
      </c>
      <c r="AL17" s="42">
        <f t="shared" si="5"/>
        <v>43075</v>
      </c>
    </row>
    <row r="18" spans="1:38" ht="15.75">
      <c r="A18" s="41">
        <f t="shared" si="6"/>
        <v>43076</v>
      </c>
      <c r="B18" s="134">
        <f t="shared" si="7"/>
        <v>2295.6</v>
      </c>
      <c r="C18" s="50"/>
      <c r="D18" s="49"/>
      <c r="E18" s="48"/>
      <c r="F18" s="50"/>
      <c r="G18" s="49"/>
      <c r="H18" s="48"/>
      <c r="I18" s="50"/>
      <c r="J18" s="49"/>
      <c r="K18" s="48"/>
      <c r="L18" s="29">
        <f t="shared" si="0"/>
        <v>0</v>
      </c>
      <c r="M18" s="47"/>
      <c r="N18" s="46"/>
      <c r="O18" s="45"/>
      <c r="P18" s="47"/>
      <c r="Q18" s="46"/>
      <c r="R18" s="45"/>
      <c r="S18" s="47"/>
      <c r="T18" s="46"/>
      <c r="U18" s="45"/>
      <c r="V18" s="47"/>
      <c r="W18" s="46"/>
      <c r="X18" s="45"/>
      <c r="Y18" s="47"/>
      <c r="Z18" s="46"/>
      <c r="AA18" s="45"/>
      <c r="AB18" s="47"/>
      <c r="AC18" s="46"/>
      <c r="AD18" s="45"/>
      <c r="AE18" s="44"/>
      <c r="AF18" s="43"/>
      <c r="AG18" s="34">
        <f t="shared" si="1"/>
        <v>0</v>
      </c>
      <c r="AH18" s="30">
        <f t="shared" si="2"/>
        <v>0</v>
      </c>
      <c r="AI18" s="126">
        <f t="shared" si="3"/>
        <v>2295.6</v>
      </c>
      <c r="AJ18" s="125"/>
      <c r="AK18" s="127">
        <f t="shared" si="4"/>
        <v>2295.6</v>
      </c>
      <c r="AL18" s="42">
        <f t="shared" si="5"/>
        <v>43076</v>
      </c>
    </row>
    <row r="19" spans="1:38" ht="15.75">
      <c r="A19" s="41">
        <f t="shared" si="6"/>
        <v>43077</v>
      </c>
      <c r="B19" s="134">
        <f t="shared" si="7"/>
        <v>2295.6</v>
      </c>
      <c r="C19" s="50"/>
      <c r="D19" s="49"/>
      <c r="E19" s="48">
        <v>20</v>
      </c>
      <c r="F19" s="50"/>
      <c r="G19" s="49"/>
      <c r="H19" s="48"/>
      <c r="I19" s="50"/>
      <c r="J19" s="49"/>
      <c r="K19" s="48"/>
      <c r="L19" s="29">
        <f t="shared" si="0"/>
        <v>20</v>
      </c>
      <c r="M19" s="47"/>
      <c r="N19" s="46"/>
      <c r="O19" s="45"/>
      <c r="P19" s="47"/>
      <c r="Q19" s="46"/>
      <c r="R19" s="45"/>
      <c r="S19" s="47"/>
      <c r="T19" s="46"/>
      <c r="U19" s="45"/>
      <c r="V19" s="47"/>
      <c r="W19" s="46"/>
      <c r="X19" s="45"/>
      <c r="Y19" s="47"/>
      <c r="Z19" s="46"/>
      <c r="AA19" s="45"/>
      <c r="AB19" s="47"/>
      <c r="AC19" s="46"/>
      <c r="AD19" s="45"/>
      <c r="AE19" s="44"/>
      <c r="AF19" s="43"/>
      <c r="AG19" s="34">
        <f t="shared" si="1"/>
        <v>0</v>
      </c>
      <c r="AH19" s="30">
        <f t="shared" si="2"/>
        <v>20</v>
      </c>
      <c r="AI19" s="126">
        <f t="shared" si="3"/>
        <v>2275.6</v>
      </c>
      <c r="AJ19" s="125"/>
      <c r="AK19" s="127">
        <f t="shared" si="4"/>
        <v>2275.6</v>
      </c>
      <c r="AL19" s="42">
        <f t="shared" si="5"/>
        <v>43077</v>
      </c>
    </row>
    <row r="20" spans="1:38" ht="15.75">
      <c r="A20" s="41">
        <f t="shared" si="6"/>
        <v>43078</v>
      </c>
      <c r="B20" s="134">
        <f t="shared" si="7"/>
        <v>2275.6</v>
      </c>
      <c r="C20" s="50"/>
      <c r="D20" s="49"/>
      <c r="E20" s="49"/>
      <c r="F20" s="50"/>
      <c r="G20" s="49"/>
      <c r="H20" s="48"/>
      <c r="I20" s="50"/>
      <c r="J20" s="49"/>
      <c r="K20" s="48"/>
      <c r="L20" s="29">
        <f t="shared" si="0"/>
        <v>0</v>
      </c>
      <c r="M20" s="47"/>
      <c r="N20" s="46"/>
      <c r="O20" s="45"/>
      <c r="P20" s="47"/>
      <c r="Q20" s="46"/>
      <c r="R20" s="45"/>
      <c r="S20" s="47"/>
      <c r="T20" s="46"/>
      <c r="U20" s="45"/>
      <c r="V20" s="47"/>
      <c r="W20" s="46"/>
      <c r="X20" s="45"/>
      <c r="Y20" s="47"/>
      <c r="Z20" s="46"/>
      <c r="AA20" s="45"/>
      <c r="AB20" s="47"/>
      <c r="AC20" s="46"/>
      <c r="AD20" s="45"/>
      <c r="AE20" s="44"/>
      <c r="AF20" s="43"/>
      <c r="AG20" s="34">
        <f t="shared" si="1"/>
        <v>0</v>
      </c>
      <c r="AH20" s="30">
        <f t="shared" si="2"/>
        <v>0</v>
      </c>
      <c r="AI20" s="126">
        <f t="shared" si="3"/>
        <v>2275.6</v>
      </c>
      <c r="AJ20" s="125"/>
      <c r="AK20" s="127">
        <f t="shared" si="4"/>
        <v>2275.6</v>
      </c>
      <c r="AL20" s="42">
        <f t="shared" si="5"/>
        <v>43078</v>
      </c>
    </row>
    <row r="21" spans="1:38" ht="15.75">
      <c r="A21" s="41">
        <f t="shared" si="6"/>
        <v>43079</v>
      </c>
      <c r="B21" s="134">
        <f t="shared" si="7"/>
        <v>2275.6</v>
      </c>
      <c r="C21" s="50"/>
      <c r="D21" s="49"/>
      <c r="E21" s="49"/>
      <c r="F21" s="50"/>
      <c r="G21" s="49"/>
      <c r="H21" s="48"/>
      <c r="I21" s="50"/>
      <c r="J21" s="49"/>
      <c r="K21" s="48"/>
      <c r="L21" s="29">
        <f t="shared" si="0"/>
        <v>0</v>
      </c>
      <c r="M21" s="47"/>
      <c r="N21" s="46"/>
      <c r="O21" s="45"/>
      <c r="P21" s="47"/>
      <c r="Q21" s="46"/>
      <c r="R21" s="45"/>
      <c r="S21" s="47"/>
      <c r="T21" s="46"/>
      <c r="U21" s="45"/>
      <c r="V21" s="47"/>
      <c r="W21" s="46"/>
      <c r="X21" s="45"/>
      <c r="Y21" s="47"/>
      <c r="Z21" s="46"/>
      <c r="AA21" s="45"/>
      <c r="AB21" s="47"/>
      <c r="AC21" s="46"/>
      <c r="AD21" s="45"/>
      <c r="AE21" s="44"/>
      <c r="AF21" s="43"/>
      <c r="AG21" s="34">
        <f t="shared" si="1"/>
        <v>0</v>
      </c>
      <c r="AH21" s="30">
        <f t="shared" si="2"/>
        <v>0</v>
      </c>
      <c r="AI21" s="126">
        <f t="shared" si="3"/>
        <v>2275.6</v>
      </c>
      <c r="AJ21" s="125"/>
      <c r="AK21" s="127">
        <f t="shared" si="4"/>
        <v>2275.6</v>
      </c>
      <c r="AL21" s="42">
        <f t="shared" si="5"/>
        <v>43079</v>
      </c>
    </row>
    <row r="22" spans="1:38" ht="15.75">
      <c r="A22" s="41">
        <f t="shared" si="6"/>
        <v>43080</v>
      </c>
      <c r="B22" s="134">
        <f t="shared" si="7"/>
        <v>2275.6</v>
      </c>
      <c r="C22" s="50"/>
      <c r="D22" s="49"/>
      <c r="E22" s="48"/>
      <c r="F22" s="50"/>
      <c r="G22" s="49"/>
      <c r="H22" s="48"/>
      <c r="I22" s="50"/>
      <c r="J22" s="49"/>
      <c r="K22" s="48"/>
      <c r="L22" s="29">
        <f t="shared" si="0"/>
        <v>0</v>
      </c>
      <c r="M22" s="47"/>
      <c r="N22" s="46"/>
      <c r="O22" s="45"/>
      <c r="P22" s="47"/>
      <c r="Q22" s="46"/>
      <c r="R22" s="45"/>
      <c r="S22" s="47"/>
      <c r="T22" s="46"/>
      <c r="U22" s="45"/>
      <c r="V22" s="47"/>
      <c r="W22" s="46"/>
      <c r="X22" s="45"/>
      <c r="Y22" s="47"/>
      <c r="Z22" s="46"/>
      <c r="AA22" s="45"/>
      <c r="AB22" s="47"/>
      <c r="AC22" s="46"/>
      <c r="AD22" s="45"/>
      <c r="AE22" s="44"/>
      <c r="AF22" s="43"/>
      <c r="AG22" s="34">
        <f t="shared" si="1"/>
        <v>0</v>
      </c>
      <c r="AH22" s="30">
        <f t="shared" si="2"/>
        <v>0</v>
      </c>
      <c r="AI22" s="126">
        <f t="shared" si="3"/>
        <v>2275.6</v>
      </c>
      <c r="AJ22" s="125"/>
      <c r="AK22" s="127">
        <f t="shared" si="4"/>
        <v>2275.6</v>
      </c>
      <c r="AL22" s="42">
        <f t="shared" si="5"/>
        <v>43080</v>
      </c>
    </row>
    <row r="23" spans="1:38" ht="15.75">
      <c r="A23" s="41">
        <f t="shared" si="6"/>
        <v>43081</v>
      </c>
      <c r="B23" s="134">
        <f t="shared" si="7"/>
        <v>2275.6</v>
      </c>
      <c r="C23" s="50"/>
      <c r="D23" s="49"/>
      <c r="E23" s="48"/>
      <c r="F23" s="50"/>
      <c r="G23" s="49"/>
      <c r="H23" s="48"/>
      <c r="I23" s="50"/>
      <c r="J23" s="49"/>
      <c r="K23" s="48"/>
      <c r="L23" s="29">
        <f t="shared" si="0"/>
        <v>0</v>
      </c>
      <c r="M23" s="47"/>
      <c r="N23" s="46"/>
      <c r="O23" s="45"/>
      <c r="P23" s="47">
        <v>15</v>
      </c>
      <c r="Q23" s="46"/>
      <c r="R23" s="45"/>
      <c r="S23" s="47"/>
      <c r="T23" s="46"/>
      <c r="U23" s="45"/>
      <c r="V23" s="47"/>
      <c r="W23" s="46"/>
      <c r="X23" s="45"/>
      <c r="Y23" s="47"/>
      <c r="Z23" s="46"/>
      <c r="AA23" s="45"/>
      <c r="AB23" s="47"/>
      <c r="AC23" s="46"/>
      <c r="AD23" s="45"/>
      <c r="AE23" s="44"/>
      <c r="AF23" s="43"/>
      <c r="AG23" s="34">
        <f t="shared" si="1"/>
        <v>15</v>
      </c>
      <c r="AH23" s="30">
        <f t="shared" si="2"/>
        <v>15</v>
      </c>
      <c r="AI23" s="126">
        <f t="shared" si="3"/>
        <v>2260.6</v>
      </c>
      <c r="AJ23" s="125">
        <v>2900</v>
      </c>
      <c r="AK23" s="127">
        <f t="shared" si="4"/>
        <v>5160.6000000000004</v>
      </c>
      <c r="AL23" s="42">
        <f t="shared" si="5"/>
        <v>43081</v>
      </c>
    </row>
    <row r="24" spans="1:38" ht="15.75">
      <c r="A24" s="41">
        <f t="shared" si="6"/>
        <v>43082</v>
      </c>
      <c r="B24" s="134">
        <f t="shared" si="7"/>
        <v>5160.6000000000004</v>
      </c>
      <c r="C24" s="50"/>
      <c r="D24" s="49"/>
      <c r="E24" s="48"/>
      <c r="F24" s="50"/>
      <c r="G24" s="49"/>
      <c r="H24" s="48"/>
      <c r="I24" s="50"/>
      <c r="J24" s="49"/>
      <c r="K24" s="49"/>
      <c r="L24" s="29">
        <f t="shared" si="0"/>
        <v>0</v>
      </c>
      <c r="M24" s="47"/>
      <c r="N24" s="46"/>
      <c r="O24" s="45"/>
      <c r="P24" s="47"/>
      <c r="Q24" s="46"/>
      <c r="R24" s="45"/>
      <c r="S24" s="47"/>
      <c r="T24" s="46"/>
      <c r="U24" s="45"/>
      <c r="V24" s="47"/>
      <c r="W24" s="46"/>
      <c r="X24" s="45"/>
      <c r="Y24" s="47"/>
      <c r="Z24" s="46"/>
      <c r="AA24" s="45"/>
      <c r="AB24" s="47"/>
      <c r="AC24" s="46"/>
      <c r="AD24" s="45"/>
      <c r="AE24" s="44"/>
      <c r="AF24" s="43"/>
      <c r="AG24" s="34">
        <f t="shared" si="1"/>
        <v>0</v>
      </c>
      <c r="AH24" s="30">
        <f t="shared" si="2"/>
        <v>0</v>
      </c>
      <c r="AI24" s="126">
        <f t="shared" si="3"/>
        <v>5160.6000000000004</v>
      </c>
      <c r="AJ24" s="125"/>
      <c r="AK24" s="127">
        <f t="shared" si="4"/>
        <v>5160.6000000000004</v>
      </c>
      <c r="AL24" s="42">
        <f t="shared" si="5"/>
        <v>43082</v>
      </c>
    </row>
    <row r="25" spans="1:38" ht="15.75">
      <c r="A25" s="41">
        <f t="shared" si="6"/>
        <v>43083</v>
      </c>
      <c r="B25" s="134">
        <f t="shared" si="7"/>
        <v>5160.6000000000004</v>
      </c>
      <c r="C25" s="50"/>
      <c r="D25" s="49"/>
      <c r="E25" s="48"/>
      <c r="F25" s="50"/>
      <c r="G25" s="49"/>
      <c r="H25" s="48"/>
      <c r="I25" s="50"/>
      <c r="J25" s="49"/>
      <c r="K25" s="48"/>
      <c r="L25" s="29">
        <f t="shared" si="0"/>
        <v>0</v>
      </c>
      <c r="M25" s="47">
        <v>20</v>
      </c>
      <c r="N25" s="46"/>
      <c r="O25" s="45"/>
      <c r="P25" s="47"/>
      <c r="Q25" s="46"/>
      <c r="R25" s="45"/>
      <c r="S25" s="47"/>
      <c r="T25" s="46"/>
      <c r="U25" s="45"/>
      <c r="V25" s="47"/>
      <c r="W25" s="46"/>
      <c r="X25" s="45"/>
      <c r="Y25" s="47"/>
      <c r="Z25" s="46"/>
      <c r="AA25" s="45"/>
      <c r="AB25" s="47"/>
      <c r="AC25" s="46"/>
      <c r="AD25" s="45"/>
      <c r="AE25" s="44"/>
      <c r="AF25" s="43"/>
      <c r="AG25" s="34">
        <f t="shared" si="1"/>
        <v>20</v>
      </c>
      <c r="AH25" s="30">
        <f t="shared" si="2"/>
        <v>20</v>
      </c>
      <c r="AI25" s="126">
        <f t="shared" si="3"/>
        <v>5140.6000000000004</v>
      </c>
      <c r="AJ25" s="125"/>
      <c r="AK25" s="127">
        <f t="shared" si="4"/>
        <v>5140.6000000000004</v>
      </c>
      <c r="AL25" s="42">
        <f t="shared" si="5"/>
        <v>43083</v>
      </c>
    </row>
    <row r="26" spans="1:38" ht="15.75">
      <c r="A26" s="41">
        <f t="shared" si="6"/>
        <v>43084</v>
      </c>
      <c r="B26" s="134">
        <f t="shared" si="7"/>
        <v>5140.6000000000004</v>
      </c>
      <c r="C26" s="50"/>
      <c r="D26" s="49"/>
      <c r="E26" s="48"/>
      <c r="F26" s="50"/>
      <c r="G26" s="49"/>
      <c r="H26" s="48"/>
      <c r="I26" s="50"/>
      <c r="J26" s="49"/>
      <c r="K26" s="48"/>
      <c r="L26" s="29">
        <f t="shared" si="0"/>
        <v>0</v>
      </c>
      <c r="M26" s="47"/>
      <c r="N26" s="46"/>
      <c r="O26" s="45"/>
      <c r="P26" s="47"/>
      <c r="Q26" s="46"/>
      <c r="R26" s="45"/>
      <c r="S26" s="47"/>
      <c r="T26" s="46"/>
      <c r="U26" s="45"/>
      <c r="V26" s="47"/>
      <c r="W26" s="46"/>
      <c r="X26" s="45"/>
      <c r="Y26" s="47"/>
      <c r="Z26" s="46"/>
      <c r="AA26" s="45"/>
      <c r="AB26" s="47"/>
      <c r="AC26" s="46"/>
      <c r="AD26" s="45"/>
      <c r="AE26" s="44"/>
      <c r="AF26" s="43"/>
      <c r="AG26" s="34">
        <f t="shared" si="1"/>
        <v>0</v>
      </c>
      <c r="AH26" s="30">
        <f t="shared" si="2"/>
        <v>0</v>
      </c>
      <c r="AI26" s="126">
        <f t="shared" si="3"/>
        <v>5140.6000000000004</v>
      </c>
      <c r="AJ26" s="125"/>
      <c r="AK26" s="127">
        <f t="shared" si="4"/>
        <v>5140.6000000000004</v>
      </c>
      <c r="AL26" s="42">
        <f t="shared" si="5"/>
        <v>43084</v>
      </c>
    </row>
    <row r="27" spans="1:38" ht="15.75">
      <c r="A27" s="41">
        <f t="shared" si="6"/>
        <v>43085</v>
      </c>
      <c r="B27" s="134">
        <f t="shared" si="7"/>
        <v>5140.6000000000004</v>
      </c>
      <c r="C27" s="50"/>
      <c r="D27" s="49"/>
      <c r="E27" s="48"/>
      <c r="F27" s="50"/>
      <c r="G27" s="49"/>
      <c r="H27" s="49"/>
      <c r="I27" s="50"/>
      <c r="J27" s="49"/>
      <c r="K27" s="48"/>
      <c r="L27" s="29">
        <f t="shared" si="0"/>
        <v>0</v>
      </c>
      <c r="M27" s="47"/>
      <c r="N27" s="46"/>
      <c r="O27" s="45"/>
      <c r="P27" s="47"/>
      <c r="Q27" s="46"/>
      <c r="R27" s="45"/>
      <c r="S27" s="47"/>
      <c r="T27" s="46"/>
      <c r="U27" s="45"/>
      <c r="V27" s="47"/>
      <c r="W27" s="46"/>
      <c r="X27" s="45"/>
      <c r="Y27" s="47"/>
      <c r="Z27" s="46"/>
      <c r="AA27" s="45"/>
      <c r="AB27" s="47"/>
      <c r="AC27" s="46"/>
      <c r="AD27" s="45"/>
      <c r="AE27" s="44"/>
      <c r="AF27" s="43"/>
      <c r="AG27" s="34">
        <f t="shared" si="1"/>
        <v>0</v>
      </c>
      <c r="AH27" s="30">
        <f t="shared" si="2"/>
        <v>0</v>
      </c>
      <c r="AI27" s="126">
        <f t="shared" si="3"/>
        <v>5140.6000000000004</v>
      </c>
      <c r="AJ27" s="125"/>
      <c r="AK27" s="127">
        <f t="shared" si="4"/>
        <v>5140.6000000000004</v>
      </c>
      <c r="AL27" s="42">
        <f t="shared" si="5"/>
        <v>43085</v>
      </c>
    </row>
    <row r="28" spans="1:38" ht="15.75">
      <c r="A28" s="41">
        <f t="shared" si="6"/>
        <v>43086</v>
      </c>
      <c r="B28" s="134">
        <f t="shared" si="7"/>
        <v>5140.6000000000004</v>
      </c>
      <c r="C28" s="50"/>
      <c r="D28" s="49"/>
      <c r="E28" s="48"/>
      <c r="F28" s="50"/>
      <c r="G28" s="49"/>
      <c r="H28" s="48"/>
      <c r="I28" s="50"/>
      <c r="J28" s="49"/>
      <c r="K28" s="48"/>
      <c r="L28" s="29">
        <f t="shared" si="0"/>
        <v>0</v>
      </c>
      <c r="M28" s="47"/>
      <c r="N28" s="46"/>
      <c r="O28" s="45"/>
      <c r="P28" s="47"/>
      <c r="Q28" s="46"/>
      <c r="R28" s="45"/>
      <c r="S28" s="47"/>
      <c r="T28" s="46"/>
      <c r="U28" s="45"/>
      <c r="V28" s="47"/>
      <c r="W28" s="46"/>
      <c r="X28" s="45"/>
      <c r="Y28" s="47"/>
      <c r="Z28" s="46"/>
      <c r="AA28" s="45"/>
      <c r="AB28" s="47"/>
      <c r="AC28" s="46"/>
      <c r="AD28" s="45"/>
      <c r="AE28" s="44"/>
      <c r="AF28" s="43"/>
      <c r="AG28" s="34">
        <f t="shared" si="1"/>
        <v>0</v>
      </c>
      <c r="AH28" s="30">
        <f t="shared" si="2"/>
        <v>0</v>
      </c>
      <c r="AI28" s="126">
        <f t="shared" si="3"/>
        <v>5140.6000000000004</v>
      </c>
      <c r="AJ28" s="125"/>
      <c r="AK28" s="127">
        <f t="shared" si="4"/>
        <v>5140.6000000000004</v>
      </c>
      <c r="AL28" s="42">
        <f t="shared" si="5"/>
        <v>43086</v>
      </c>
    </row>
    <row r="29" spans="1:38" ht="15.75">
      <c r="A29" s="41">
        <f t="shared" si="6"/>
        <v>43087</v>
      </c>
      <c r="B29" s="134">
        <f t="shared" si="7"/>
        <v>5140.6000000000004</v>
      </c>
      <c r="C29" s="50"/>
      <c r="D29" s="49"/>
      <c r="E29" s="48"/>
      <c r="F29" s="50"/>
      <c r="G29" s="49"/>
      <c r="H29" s="48"/>
      <c r="I29" s="50"/>
      <c r="J29" s="49"/>
      <c r="K29" s="48"/>
      <c r="L29" s="29">
        <f t="shared" si="0"/>
        <v>0</v>
      </c>
      <c r="M29" s="47"/>
      <c r="N29" s="46"/>
      <c r="O29" s="45"/>
      <c r="P29" s="47"/>
      <c r="Q29" s="46"/>
      <c r="R29" s="45"/>
      <c r="S29" s="47"/>
      <c r="T29" s="46"/>
      <c r="U29" s="45"/>
      <c r="V29" s="47"/>
      <c r="W29" s="46"/>
      <c r="X29" s="45"/>
      <c r="Y29" s="47"/>
      <c r="Z29" s="46"/>
      <c r="AA29" s="45"/>
      <c r="AB29" s="47"/>
      <c r="AC29" s="46"/>
      <c r="AD29" s="45"/>
      <c r="AE29" s="44"/>
      <c r="AF29" s="43"/>
      <c r="AG29" s="34">
        <f t="shared" si="1"/>
        <v>0</v>
      </c>
      <c r="AH29" s="30">
        <f t="shared" si="2"/>
        <v>0</v>
      </c>
      <c r="AI29" s="126">
        <f t="shared" si="3"/>
        <v>5140.6000000000004</v>
      </c>
      <c r="AJ29" s="125"/>
      <c r="AK29" s="127">
        <f t="shared" si="4"/>
        <v>5140.6000000000004</v>
      </c>
      <c r="AL29" s="42">
        <f t="shared" si="5"/>
        <v>43087</v>
      </c>
    </row>
    <row r="30" spans="1:38" ht="15.75">
      <c r="A30" s="41">
        <f t="shared" si="6"/>
        <v>43088</v>
      </c>
      <c r="B30" s="134">
        <f t="shared" si="7"/>
        <v>5140.6000000000004</v>
      </c>
      <c r="C30" s="50"/>
      <c r="D30" s="49"/>
      <c r="E30" s="48"/>
      <c r="F30" s="50"/>
      <c r="G30" s="49"/>
      <c r="H30" s="48"/>
      <c r="I30" s="50"/>
      <c r="J30" s="49"/>
      <c r="K30" s="48"/>
      <c r="L30" s="29">
        <f t="shared" si="0"/>
        <v>0</v>
      </c>
      <c r="M30" s="47"/>
      <c r="N30" s="46"/>
      <c r="O30" s="45"/>
      <c r="P30" s="47"/>
      <c r="Q30" s="46"/>
      <c r="R30" s="45"/>
      <c r="S30" s="47"/>
      <c r="T30" s="46"/>
      <c r="U30" s="45"/>
      <c r="V30" s="47"/>
      <c r="W30" s="46"/>
      <c r="X30" s="45"/>
      <c r="Y30" s="47"/>
      <c r="Z30" s="46"/>
      <c r="AA30" s="45"/>
      <c r="AB30" s="47"/>
      <c r="AC30" s="46"/>
      <c r="AD30" s="45"/>
      <c r="AE30" s="44"/>
      <c r="AF30" s="43"/>
      <c r="AG30" s="34">
        <f t="shared" si="1"/>
        <v>0</v>
      </c>
      <c r="AH30" s="30">
        <f t="shared" si="2"/>
        <v>0</v>
      </c>
      <c r="AI30" s="126">
        <f t="shared" si="3"/>
        <v>5140.6000000000004</v>
      </c>
      <c r="AJ30" s="125"/>
      <c r="AK30" s="127">
        <f t="shared" si="4"/>
        <v>5140.6000000000004</v>
      </c>
      <c r="AL30" s="42">
        <f t="shared" si="5"/>
        <v>43088</v>
      </c>
    </row>
    <row r="31" spans="1:38" ht="15.75">
      <c r="A31" s="41">
        <f t="shared" si="6"/>
        <v>43089</v>
      </c>
      <c r="B31" s="134">
        <f t="shared" si="7"/>
        <v>5140.6000000000004</v>
      </c>
      <c r="C31" s="50"/>
      <c r="D31" s="49"/>
      <c r="E31" s="48"/>
      <c r="F31" s="50"/>
      <c r="G31" s="49"/>
      <c r="H31" s="48"/>
      <c r="I31" s="50"/>
      <c r="J31" s="49"/>
      <c r="K31" s="48"/>
      <c r="L31" s="29">
        <f t="shared" si="0"/>
        <v>0</v>
      </c>
      <c r="M31" s="47"/>
      <c r="N31" s="46"/>
      <c r="O31" s="45"/>
      <c r="P31" s="47"/>
      <c r="Q31" s="46"/>
      <c r="R31" s="45"/>
      <c r="S31" s="47"/>
      <c r="T31" s="46"/>
      <c r="U31" s="45"/>
      <c r="V31" s="47"/>
      <c r="W31" s="46"/>
      <c r="X31" s="45"/>
      <c r="Y31" s="47"/>
      <c r="Z31" s="46"/>
      <c r="AA31" s="45"/>
      <c r="AB31" s="47"/>
      <c r="AC31" s="46"/>
      <c r="AD31" s="45">
        <v>500</v>
      </c>
      <c r="AE31" s="44"/>
      <c r="AF31" s="43"/>
      <c r="AG31" s="34">
        <f t="shared" si="1"/>
        <v>500</v>
      </c>
      <c r="AH31" s="30">
        <f t="shared" si="2"/>
        <v>500</v>
      </c>
      <c r="AI31" s="126">
        <f t="shared" si="3"/>
        <v>4640.6000000000004</v>
      </c>
      <c r="AJ31" s="125"/>
      <c r="AK31" s="127">
        <f t="shared" si="4"/>
        <v>4640.6000000000004</v>
      </c>
      <c r="AL31" s="42">
        <f t="shared" si="5"/>
        <v>43089</v>
      </c>
    </row>
    <row r="32" spans="1:38" ht="15.75">
      <c r="A32" s="41">
        <f t="shared" si="6"/>
        <v>43090</v>
      </c>
      <c r="B32" s="134">
        <f t="shared" si="7"/>
        <v>4640.6000000000004</v>
      </c>
      <c r="C32" s="50"/>
      <c r="D32" s="49"/>
      <c r="E32" s="49"/>
      <c r="F32" s="50"/>
      <c r="G32" s="49"/>
      <c r="H32" s="48"/>
      <c r="I32" s="50"/>
      <c r="J32" s="49"/>
      <c r="K32" s="48"/>
      <c r="L32" s="29">
        <f t="shared" si="0"/>
        <v>0</v>
      </c>
      <c r="M32" s="47"/>
      <c r="N32" s="46"/>
      <c r="O32" s="45"/>
      <c r="P32" s="47"/>
      <c r="Q32" s="46"/>
      <c r="R32" s="45"/>
      <c r="S32" s="47"/>
      <c r="T32" s="46"/>
      <c r="U32" s="45"/>
      <c r="V32" s="47"/>
      <c r="W32" s="46"/>
      <c r="X32" s="45"/>
      <c r="Y32" s="47"/>
      <c r="Z32" s="46"/>
      <c r="AA32" s="45"/>
      <c r="AB32" s="47"/>
      <c r="AC32" s="46"/>
      <c r="AD32" s="45"/>
      <c r="AE32" s="44"/>
      <c r="AF32" s="43"/>
      <c r="AG32" s="34">
        <f t="shared" si="1"/>
        <v>0</v>
      </c>
      <c r="AH32" s="30">
        <f t="shared" si="2"/>
        <v>0</v>
      </c>
      <c r="AI32" s="126">
        <f t="shared" si="3"/>
        <v>4640.6000000000004</v>
      </c>
      <c r="AJ32" s="125"/>
      <c r="AK32" s="127">
        <f t="shared" si="4"/>
        <v>4640.6000000000004</v>
      </c>
      <c r="AL32" s="42">
        <f t="shared" si="5"/>
        <v>43090</v>
      </c>
    </row>
    <row r="33" spans="1:38" ht="15.75">
      <c r="A33" s="41">
        <f t="shared" si="6"/>
        <v>43091</v>
      </c>
      <c r="B33" s="134">
        <f t="shared" si="7"/>
        <v>4640.6000000000004</v>
      </c>
      <c r="C33" s="50"/>
      <c r="D33" s="49"/>
      <c r="E33" s="48"/>
      <c r="F33" s="50"/>
      <c r="G33" s="49"/>
      <c r="H33" s="48"/>
      <c r="I33" s="50"/>
      <c r="J33" s="49"/>
      <c r="K33" s="48"/>
      <c r="L33" s="29">
        <f t="shared" si="0"/>
        <v>0</v>
      </c>
      <c r="M33" s="47"/>
      <c r="N33" s="46"/>
      <c r="O33" s="45"/>
      <c r="P33" s="47"/>
      <c r="Q33" s="46"/>
      <c r="R33" s="45"/>
      <c r="S33" s="47"/>
      <c r="T33" s="46"/>
      <c r="U33" s="45"/>
      <c r="V33" s="47"/>
      <c r="W33" s="46"/>
      <c r="X33" s="45"/>
      <c r="Y33" s="47"/>
      <c r="Z33" s="46"/>
      <c r="AA33" s="45"/>
      <c r="AB33" s="47"/>
      <c r="AC33" s="46"/>
      <c r="AD33" s="45"/>
      <c r="AE33" s="44"/>
      <c r="AF33" s="43"/>
      <c r="AG33" s="34">
        <f t="shared" si="1"/>
        <v>0</v>
      </c>
      <c r="AH33" s="30">
        <f t="shared" si="2"/>
        <v>0</v>
      </c>
      <c r="AI33" s="126">
        <f t="shared" si="3"/>
        <v>4640.6000000000004</v>
      </c>
      <c r="AJ33" s="125"/>
      <c r="AK33" s="127">
        <f t="shared" si="4"/>
        <v>4640.6000000000004</v>
      </c>
      <c r="AL33" s="42">
        <f t="shared" si="5"/>
        <v>43091</v>
      </c>
    </row>
    <row r="34" spans="1:38" ht="15.75">
      <c r="A34" s="41">
        <f t="shared" si="6"/>
        <v>43092</v>
      </c>
      <c r="B34" s="134">
        <f t="shared" si="7"/>
        <v>4640.6000000000004</v>
      </c>
      <c r="C34" s="50"/>
      <c r="D34" s="49"/>
      <c r="E34" s="48"/>
      <c r="F34" s="50"/>
      <c r="G34" s="49"/>
      <c r="H34" s="48"/>
      <c r="I34" s="50"/>
      <c r="J34" s="49"/>
      <c r="K34" s="49"/>
      <c r="L34" s="29">
        <f t="shared" si="0"/>
        <v>0</v>
      </c>
      <c r="M34" s="47"/>
      <c r="N34" s="46"/>
      <c r="O34" s="45"/>
      <c r="P34" s="47"/>
      <c r="Q34" s="46"/>
      <c r="R34" s="45"/>
      <c r="S34" s="47"/>
      <c r="T34" s="46"/>
      <c r="U34" s="45"/>
      <c r="V34" s="47"/>
      <c r="W34" s="46"/>
      <c r="X34" s="45"/>
      <c r="Y34" s="47"/>
      <c r="Z34" s="46"/>
      <c r="AA34" s="45"/>
      <c r="AB34" s="47"/>
      <c r="AC34" s="46"/>
      <c r="AD34" s="45"/>
      <c r="AE34" s="44"/>
      <c r="AF34" s="43"/>
      <c r="AG34" s="34">
        <f t="shared" si="1"/>
        <v>0</v>
      </c>
      <c r="AH34" s="30">
        <f t="shared" si="2"/>
        <v>0</v>
      </c>
      <c r="AI34" s="126">
        <f t="shared" si="3"/>
        <v>4640.6000000000004</v>
      </c>
      <c r="AJ34" s="125"/>
      <c r="AK34" s="127">
        <f t="shared" si="4"/>
        <v>4640.6000000000004</v>
      </c>
      <c r="AL34" s="42">
        <f t="shared" si="5"/>
        <v>43092</v>
      </c>
    </row>
    <row r="35" spans="1:38" ht="15.75">
      <c r="A35" s="41">
        <f t="shared" si="6"/>
        <v>43093</v>
      </c>
      <c r="B35" s="134">
        <f t="shared" si="7"/>
        <v>4640.6000000000004</v>
      </c>
      <c r="C35" s="50"/>
      <c r="D35" s="49"/>
      <c r="E35" s="48"/>
      <c r="F35" s="50"/>
      <c r="G35" s="49"/>
      <c r="H35" s="48"/>
      <c r="I35" s="50"/>
      <c r="J35" s="49"/>
      <c r="K35" s="48"/>
      <c r="L35" s="29">
        <f t="shared" si="0"/>
        <v>0</v>
      </c>
      <c r="M35" s="47"/>
      <c r="N35" s="46"/>
      <c r="O35" s="45"/>
      <c r="P35" s="47"/>
      <c r="Q35" s="46"/>
      <c r="R35" s="45"/>
      <c r="S35" s="47"/>
      <c r="T35" s="46"/>
      <c r="U35" s="45"/>
      <c r="V35" s="47"/>
      <c r="W35" s="46"/>
      <c r="X35" s="45"/>
      <c r="Y35" s="47"/>
      <c r="Z35" s="46"/>
      <c r="AA35" s="45"/>
      <c r="AB35" s="47"/>
      <c r="AC35" s="46"/>
      <c r="AD35" s="45"/>
      <c r="AE35" s="44"/>
      <c r="AF35" s="43"/>
      <c r="AG35" s="34">
        <f t="shared" si="1"/>
        <v>0</v>
      </c>
      <c r="AH35" s="30">
        <f t="shared" si="2"/>
        <v>0</v>
      </c>
      <c r="AI35" s="126">
        <f t="shared" si="3"/>
        <v>4640.6000000000004</v>
      </c>
      <c r="AJ35" s="125"/>
      <c r="AK35" s="127">
        <f t="shared" si="4"/>
        <v>4640.6000000000004</v>
      </c>
      <c r="AL35" s="42">
        <f t="shared" si="5"/>
        <v>43093</v>
      </c>
    </row>
    <row r="36" spans="1:38" ht="15.75">
      <c r="A36" s="41">
        <f t="shared" si="6"/>
        <v>43094</v>
      </c>
      <c r="B36" s="134">
        <f t="shared" si="7"/>
        <v>4640.6000000000004</v>
      </c>
      <c r="C36" s="50"/>
      <c r="D36" s="49"/>
      <c r="E36" s="48"/>
      <c r="F36" s="50"/>
      <c r="G36" s="49"/>
      <c r="H36" s="48"/>
      <c r="I36" s="50"/>
      <c r="J36" s="49"/>
      <c r="K36" s="48"/>
      <c r="L36" s="29">
        <f t="shared" si="0"/>
        <v>0</v>
      </c>
      <c r="M36" s="47"/>
      <c r="N36" s="46"/>
      <c r="O36" s="45"/>
      <c r="P36" s="47"/>
      <c r="Q36" s="46"/>
      <c r="R36" s="45"/>
      <c r="S36" s="47"/>
      <c r="T36" s="46"/>
      <c r="U36" s="45"/>
      <c r="V36" s="47"/>
      <c r="W36" s="46"/>
      <c r="X36" s="45"/>
      <c r="Y36" s="47"/>
      <c r="Z36" s="46"/>
      <c r="AA36" s="45"/>
      <c r="AB36" s="47"/>
      <c r="AC36" s="46"/>
      <c r="AD36" s="45"/>
      <c r="AE36" s="44"/>
      <c r="AF36" s="43"/>
      <c r="AG36" s="34">
        <f t="shared" si="1"/>
        <v>0</v>
      </c>
      <c r="AH36" s="30">
        <f t="shared" si="2"/>
        <v>0</v>
      </c>
      <c r="AI36" s="126">
        <f t="shared" si="3"/>
        <v>4640.6000000000004</v>
      </c>
      <c r="AJ36" s="125"/>
      <c r="AK36" s="127">
        <f t="shared" si="4"/>
        <v>4640.6000000000004</v>
      </c>
      <c r="AL36" s="42">
        <f t="shared" si="5"/>
        <v>43094</v>
      </c>
    </row>
    <row r="37" spans="1:38" ht="15.75">
      <c r="A37" s="41">
        <f t="shared" si="6"/>
        <v>43095</v>
      </c>
      <c r="B37" s="134">
        <f t="shared" si="7"/>
        <v>4640.6000000000004</v>
      </c>
      <c r="C37" s="50"/>
      <c r="D37" s="49"/>
      <c r="E37" s="48"/>
      <c r="F37" s="50"/>
      <c r="G37" s="49"/>
      <c r="H37" s="48"/>
      <c r="I37" s="50"/>
      <c r="J37" s="49"/>
      <c r="K37" s="48"/>
      <c r="L37" s="29">
        <f t="shared" si="0"/>
        <v>0</v>
      </c>
      <c r="M37" s="47"/>
      <c r="N37" s="46"/>
      <c r="O37" s="45"/>
      <c r="P37" s="47"/>
      <c r="Q37" s="46"/>
      <c r="R37" s="45"/>
      <c r="S37" s="47"/>
      <c r="T37" s="46"/>
      <c r="U37" s="45"/>
      <c r="V37" s="47"/>
      <c r="W37" s="46"/>
      <c r="X37" s="45"/>
      <c r="Y37" s="47"/>
      <c r="Z37" s="46"/>
      <c r="AA37" s="45"/>
      <c r="AB37" s="47"/>
      <c r="AC37" s="46"/>
      <c r="AD37" s="45"/>
      <c r="AE37" s="44"/>
      <c r="AF37" s="43"/>
      <c r="AG37" s="34">
        <f t="shared" si="1"/>
        <v>0</v>
      </c>
      <c r="AH37" s="30">
        <f t="shared" si="2"/>
        <v>0</v>
      </c>
      <c r="AI37" s="126">
        <f t="shared" si="3"/>
        <v>4640.6000000000004</v>
      </c>
      <c r="AJ37" s="125"/>
      <c r="AK37" s="127">
        <f t="shared" si="4"/>
        <v>4640.6000000000004</v>
      </c>
      <c r="AL37" s="42">
        <f t="shared" si="5"/>
        <v>43095</v>
      </c>
    </row>
    <row r="38" spans="1:38" ht="15.75">
      <c r="A38" s="41">
        <f t="shared" si="6"/>
        <v>43096</v>
      </c>
      <c r="B38" s="134">
        <f t="shared" si="7"/>
        <v>4640.6000000000004</v>
      </c>
      <c r="C38" s="50"/>
      <c r="D38" s="49"/>
      <c r="E38" s="49"/>
      <c r="F38" s="50"/>
      <c r="G38" s="49"/>
      <c r="H38" s="48"/>
      <c r="I38" s="50"/>
      <c r="J38" s="49"/>
      <c r="K38" s="48"/>
      <c r="L38" s="29">
        <f t="shared" si="0"/>
        <v>0</v>
      </c>
      <c r="M38" s="47"/>
      <c r="N38" s="46"/>
      <c r="O38" s="45"/>
      <c r="P38" s="47"/>
      <c r="Q38" s="46"/>
      <c r="R38" s="45"/>
      <c r="S38" s="47"/>
      <c r="T38" s="46"/>
      <c r="U38" s="45"/>
      <c r="V38" s="47"/>
      <c r="W38" s="46"/>
      <c r="X38" s="45"/>
      <c r="Y38" s="47"/>
      <c r="Z38" s="46"/>
      <c r="AA38" s="45"/>
      <c r="AB38" s="47"/>
      <c r="AC38" s="46"/>
      <c r="AD38" s="45"/>
      <c r="AE38" s="44"/>
      <c r="AF38" s="43"/>
      <c r="AG38" s="34">
        <f t="shared" si="1"/>
        <v>0</v>
      </c>
      <c r="AH38" s="30">
        <f t="shared" si="2"/>
        <v>0</v>
      </c>
      <c r="AI38" s="126">
        <f t="shared" si="3"/>
        <v>4640.6000000000004</v>
      </c>
      <c r="AJ38" s="125"/>
      <c r="AK38" s="127">
        <f t="shared" si="4"/>
        <v>4640.6000000000004</v>
      </c>
      <c r="AL38" s="42">
        <f t="shared" si="5"/>
        <v>43096</v>
      </c>
    </row>
    <row r="39" spans="1:38" ht="15.75">
      <c r="A39" s="41">
        <f t="shared" si="6"/>
        <v>43097</v>
      </c>
      <c r="B39" s="134">
        <f t="shared" si="7"/>
        <v>4640.6000000000004</v>
      </c>
      <c r="C39" s="50"/>
      <c r="D39" s="49"/>
      <c r="E39" s="48"/>
      <c r="F39" s="50"/>
      <c r="G39" s="49"/>
      <c r="H39" s="48"/>
      <c r="I39" s="50"/>
      <c r="J39" s="49"/>
      <c r="K39" s="48"/>
      <c r="L39" s="29">
        <f t="shared" si="0"/>
        <v>0</v>
      </c>
      <c r="M39" s="47"/>
      <c r="N39" s="46"/>
      <c r="O39" s="45"/>
      <c r="P39" s="47"/>
      <c r="Q39" s="46"/>
      <c r="R39" s="45"/>
      <c r="S39" s="47"/>
      <c r="T39" s="46"/>
      <c r="U39" s="45"/>
      <c r="V39" s="47"/>
      <c r="W39" s="46"/>
      <c r="X39" s="45"/>
      <c r="Y39" s="47"/>
      <c r="Z39" s="46"/>
      <c r="AA39" s="45"/>
      <c r="AB39" s="47"/>
      <c r="AC39" s="46"/>
      <c r="AD39" s="45"/>
      <c r="AE39" s="44"/>
      <c r="AF39" s="43"/>
      <c r="AG39" s="34">
        <f t="shared" si="1"/>
        <v>0</v>
      </c>
      <c r="AH39" s="30">
        <f t="shared" si="2"/>
        <v>0</v>
      </c>
      <c r="AI39" s="126">
        <f t="shared" si="3"/>
        <v>4640.6000000000004</v>
      </c>
      <c r="AJ39" s="125"/>
      <c r="AK39" s="127">
        <f t="shared" si="4"/>
        <v>4640.6000000000004</v>
      </c>
      <c r="AL39" s="42">
        <f t="shared" si="5"/>
        <v>43097</v>
      </c>
    </row>
    <row r="40" spans="1:38" ht="15.75">
      <c r="A40" s="41">
        <f t="shared" si="6"/>
        <v>43098</v>
      </c>
      <c r="B40" s="134">
        <f t="shared" si="7"/>
        <v>4640.6000000000004</v>
      </c>
      <c r="C40" s="50"/>
      <c r="D40" s="49"/>
      <c r="E40" s="48"/>
      <c r="F40" s="50"/>
      <c r="G40" s="49"/>
      <c r="H40" s="48"/>
      <c r="I40" s="50"/>
      <c r="J40" s="49"/>
      <c r="K40" s="48"/>
      <c r="L40" s="29">
        <f t="shared" si="0"/>
        <v>0</v>
      </c>
      <c r="M40" s="47"/>
      <c r="N40" s="46"/>
      <c r="O40" s="45"/>
      <c r="P40" s="47"/>
      <c r="Q40" s="46"/>
      <c r="R40" s="45"/>
      <c r="S40" s="47"/>
      <c r="T40" s="46"/>
      <c r="U40" s="45"/>
      <c r="V40" s="47"/>
      <c r="W40" s="46"/>
      <c r="X40" s="45"/>
      <c r="Y40" s="47"/>
      <c r="Z40" s="46"/>
      <c r="AA40" s="45"/>
      <c r="AB40" s="47"/>
      <c r="AC40" s="46"/>
      <c r="AD40" s="45"/>
      <c r="AE40" s="44"/>
      <c r="AF40" s="43"/>
      <c r="AG40" s="34">
        <f t="shared" si="1"/>
        <v>0</v>
      </c>
      <c r="AH40" s="30">
        <f t="shared" si="2"/>
        <v>0</v>
      </c>
      <c r="AI40" s="126">
        <f t="shared" si="3"/>
        <v>4640.6000000000004</v>
      </c>
      <c r="AJ40" s="125"/>
      <c r="AK40" s="127">
        <f t="shared" si="4"/>
        <v>4640.6000000000004</v>
      </c>
      <c r="AL40" s="42">
        <f t="shared" si="5"/>
        <v>43098</v>
      </c>
    </row>
    <row r="41" spans="1:38" ht="15.75">
      <c r="A41" s="41">
        <f t="shared" si="6"/>
        <v>43099</v>
      </c>
      <c r="B41" s="134">
        <f t="shared" si="7"/>
        <v>4640.6000000000004</v>
      </c>
      <c r="C41" s="50"/>
      <c r="D41" s="49"/>
      <c r="E41" s="48"/>
      <c r="F41" s="50"/>
      <c r="G41" s="49"/>
      <c r="H41" s="48"/>
      <c r="I41" s="50"/>
      <c r="J41" s="49"/>
      <c r="K41" s="48"/>
      <c r="L41" s="29">
        <f t="shared" si="0"/>
        <v>0</v>
      </c>
      <c r="M41" s="47"/>
      <c r="N41" s="46"/>
      <c r="O41" s="45"/>
      <c r="P41" s="47"/>
      <c r="Q41" s="46"/>
      <c r="R41" s="45"/>
      <c r="S41" s="47"/>
      <c r="T41" s="46"/>
      <c r="U41" s="45"/>
      <c r="V41" s="47"/>
      <c r="W41" s="46"/>
      <c r="X41" s="45"/>
      <c r="Y41" s="47"/>
      <c r="Z41" s="46"/>
      <c r="AA41" s="45"/>
      <c r="AB41" s="47"/>
      <c r="AC41" s="46"/>
      <c r="AD41" s="45"/>
      <c r="AE41" s="44"/>
      <c r="AF41" s="43"/>
      <c r="AG41" s="34">
        <f t="shared" si="1"/>
        <v>0</v>
      </c>
      <c r="AH41" s="30">
        <f t="shared" si="2"/>
        <v>0</v>
      </c>
      <c r="AI41" s="126">
        <f t="shared" si="3"/>
        <v>4640.6000000000004</v>
      </c>
      <c r="AJ41" s="125"/>
      <c r="AK41" s="127">
        <f t="shared" si="4"/>
        <v>4640.6000000000004</v>
      </c>
      <c r="AL41" s="42">
        <f t="shared" si="5"/>
        <v>43099</v>
      </c>
    </row>
    <row r="42" spans="1:38" ht="16.5" thickBot="1">
      <c r="A42" s="41">
        <f t="shared" si="6"/>
        <v>43100</v>
      </c>
      <c r="B42" s="134">
        <f t="shared" si="7"/>
        <v>4640.6000000000004</v>
      </c>
      <c r="C42" s="40"/>
      <c r="D42" s="39"/>
      <c r="E42" s="39"/>
      <c r="F42" s="40"/>
      <c r="G42" s="39"/>
      <c r="H42" s="39"/>
      <c r="I42" s="40"/>
      <c r="J42" s="39"/>
      <c r="K42" s="39"/>
      <c r="L42" s="29">
        <f t="shared" si="0"/>
        <v>0</v>
      </c>
      <c r="M42" s="38"/>
      <c r="N42" s="37"/>
      <c r="O42" s="37"/>
      <c r="P42" s="38"/>
      <c r="Q42" s="37"/>
      <c r="R42" s="37"/>
      <c r="S42" s="38"/>
      <c r="T42" s="37"/>
      <c r="U42" s="37"/>
      <c r="V42" s="38"/>
      <c r="W42" s="37"/>
      <c r="X42" s="37"/>
      <c r="Y42" s="38"/>
      <c r="Z42" s="37"/>
      <c r="AA42" s="37"/>
      <c r="AB42" s="38"/>
      <c r="AC42" s="37"/>
      <c r="AD42" s="37"/>
      <c r="AE42" s="36"/>
      <c r="AF42" s="35"/>
      <c r="AG42" s="34">
        <f t="shared" si="1"/>
        <v>0</v>
      </c>
      <c r="AH42" s="30">
        <f t="shared" si="2"/>
        <v>0</v>
      </c>
      <c r="AI42" s="128">
        <f t="shared" si="3"/>
        <v>4640.6000000000004</v>
      </c>
      <c r="AJ42" s="129"/>
      <c r="AK42" s="130">
        <f t="shared" si="4"/>
        <v>4640.6000000000004</v>
      </c>
      <c r="AL42" s="33">
        <f t="shared" si="5"/>
        <v>43100</v>
      </c>
    </row>
    <row r="43" spans="1:38" ht="15.75">
      <c r="A43" s="32" t="s">
        <v>0</v>
      </c>
      <c r="B43" s="122">
        <f>IFERROR(INDEX(B12:B42,MATCH(,B12:B42,)-1),B42)</f>
        <v>4640.6000000000004</v>
      </c>
      <c r="C43" s="31">
        <f t="shared" ref="C43:K43" si="8">IF(SUM(C12:C42),SUM(C12:C42),"")</f>
        <v>20</v>
      </c>
      <c r="D43" s="29" t="str">
        <f t="shared" si="8"/>
        <v/>
      </c>
      <c r="E43" s="29">
        <f t="shared" si="8"/>
        <v>20</v>
      </c>
      <c r="F43" s="29" t="str">
        <f t="shared" si="8"/>
        <v/>
      </c>
      <c r="G43" s="29" t="str">
        <f t="shared" si="8"/>
        <v/>
      </c>
      <c r="H43" s="29" t="str">
        <f t="shared" si="8"/>
        <v/>
      </c>
      <c r="I43" s="29" t="str">
        <f t="shared" si="8"/>
        <v/>
      </c>
      <c r="J43" s="29" t="str">
        <f t="shared" si="8"/>
        <v/>
      </c>
      <c r="K43" s="29" t="str">
        <f t="shared" si="8"/>
        <v/>
      </c>
      <c r="L43" s="29">
        <f>IF(SUM(C43:K43)=SUM(L12:L42),IF(SUM(L12:L42)&gt;0,SUM(L12:L42),""),"Проверь")</f>
        <v>40</v>
      </c>
      <c r="M43" s="29">
        <f t="shared" ref="M43:AF43" si="9">IF(SUM(M12:M42),SUM(M12:M42),"")</f>
        <v>20</v>
      </c>
      <c r="N43" s="29" t="str">
        <f t="shared" si="9"/>
        <v/>
      </c>
      <c r="O43" s="29" t="str">
        <f t="shared" si="9"/>
        <v/>
      </c>
      <c r="P43" s="29">
        <f t="shared" si="9"/>
        <v>15</v>
      </c>
      <c r="Q43" s="29" t="str">
        <f t="shared" si="9"/>
        <v/>
      </c>
      <c r="R43" s="29" t="str">
        <f t="shared" si="9"/>
        <v/>
      </c>
      <c r="S43" s="29" t="str">
        <f t="shared" si="9"/>
        <v/>
      </c>
      <c r="T43" s="29" t="str">
        <f t="shared" si="9"/>
        <v/>
      </c>
      <c r="U43" s="29" t="str">
        <f t="shared" si="9"/>
        <v/>
      </c>
      <c r="V43" s="29" t="str">
        <f t="shared" si="9"/>
        <v/>
      </c>
      <c r="W43" s="29" t="str">
        <f t="shared" si="9"/>
        <v/>
      </c>
      <c r="X43" s="29" t="str">
        <f t="shared" si="9"/>
        <v/>
      </c>
      <c r="Y43" s="29" t="str">
        <f t="shared" si="9"/>
        <v/>
      </c>
      <c r="Z43" s="29" t="str">
        <f t="shared" si="9"/>
        <v/>
      </c>
      <c r="AA43" s="29" t="str">
        <f t="shared" si="9"/>
        <v/>
      </c>
      <c r="AB43" s="29" t="str">
        <f t="shared" si="9"/>
        <v/>
      </c>
      <c r="AC43" s="29" t="str">
        <f t="shared" si="9"/>
        <v/>
      </c>
      <c r="AD43" s="29">
        <f t="shared" si="9"/>
        <v>500</v>
      </c>
      <c r="AE43" s="29" t="str">
        <f t="shared" si="9"/>
        <v/>
      </c>
      <c r="AF43" s="29" t="str">
        <f t="shared" si="9"/>
        <v/>
      </c>
      <c r="AG43" s="29">
        <f>IF(SUM(M43:AF43)=SUM(AG12:AG42),IF(SUM(AG12:AG42)&gt;0,SUM(AG12:AG42),""),"Проверь")</f>
        <v>535</v>
      </c>
      <c r="AH43" s="30">
        <f>IF(SUM(L43,AG43)=SUM(AH12:AH42),IF(SUM(AH12:AH42)&gt;0,SUM(AH12:AH42),""),"Проверь")</f>
        <v>575</v>
      </c>
      <c r="AI43" s="122">
        <f>IFERROR(INDEX(AI12:AI42,MATCH(,AI12:AI42,)-1),AI42)</f>
        <v>4640.6000000000004</v>
      </c>
      <c r="AJ43" s="29">
        <f>IF(SUM(AJ12:AJ42),SUM(AJ12:AJ42),"")</f>
        <v>2900</v>
      </c>
      <c r="AK43" s="122">
        <f>IFERROR(INDEX(AK12:AK42,MATCH(,AK12:AK42,)-1),AK42)</f>
        <v>4640.6000000000004</v>
      </c>
      <c r="AL43" s="28"/>
    </row>
    <row r="44" spans="1:38">
      <c r="AH44" s="23"/>
      <c r="AI44" s="21"/>
      <c r="AJ44" s="6"/>
      <c r="AK44" s="23"/>
    </row>
    <row r="45" spans="1:38" ht="15.75">
      <c r="AH45" s="26"/>
      <c r="AI45" s="26"/>
      <c r="AJ45" s="27"/>
      <c r="AK45" s="26"/>
    </row>
    <row r="48" spans="1:38">
      <c r="AK48" s="25"/>
    </row>
    <row r="73" ht="15" customHeight="1"/>
    <row r="74" ht="15" customHeight="1"/>
    <row r="75" ht="15" customHeight="1"/>
    <row r="76" ht="15" customHeight="1"/>
    <row r="114" spans="1:7">
      <c r="A114" s="2"/>
      <c r="B114" s="17"/>
      <c r="C114" s="17"/>
      <c r="D114" s="17"/>
      <c r="E114" s="17"/>
      <c r="F114" s="17"/>
      <c r="G114" s="2"/>
    </row>
    <row r="115" spans="1:7">
      <c r="A115" s="2"/>
      <c r="B115" s="17"/>
      <c r="C115" s="17"/>
      <c r="D115" s="17"/>
      <c r="E115" s="17"/>
      <c r="F115" s="17"/>
      <c r="G115" s="2"/>
    </row>
    <row r="116" spans="1:7">
      <c r="A116" s="2"/>
      <c r="B116" s="17"/>
      <c r="C116" s="17"/>
      <c r="D116" s="17"/>
      <c r="E116" s="17"/>
      <c r="F116" s="17"/>
      <c r="G116" s="24"/>
    </row>
    <row r="117" spans="1:7">
      <c r="A117" s="2"/>
      <c r="B117" s="17"/>
      <c r="C117" s="17"/>
      <c r="D117" s="17"/>
      <c r="E117" s="17"/>
      <c r="F117" s="17"/>
      <c r="G117" s="2"/>
    </row>
    <row r="118" spans="1:7">
      <c r="A118" s="2"/>
      <c r="B118" s="17"/>
      <c r="C118" s="17"/>
      <c r="D118" s="17"/>
      <c r="E118" s="17"/>
      <c r="F118" s="17"/>
      <c r="G118" s="2"/>
    </row>
    <row r="119" spans="1:7">
      <c r="A119" s="2"/>
      <c r="B119" s="16"/>
      <c r="C119" s="15"/>
      <c r="D119" s="21"/>
      <c r="E119" s="14"/>
      <c r="F119" s="23"/>
      <c r="G119" s="2"/>
    </row>
    <row r="120" spans="1:7">
      <c r="A120" s="2"/>
      <c r="B120" s="16"/>
      <c r="C120" s="15"/>
      <c r="D120" s="21"/>
      <c r="E120" s="14"/>
      <c r="F120" s="23"/>
      <c r="G120" s="2"/>
    </row>
    <row r="121" spans="1:7">
      <c r="A121" s="2"/>
      <c r="B121" s="16"/>
      <c r="C121" s="15"/>
      <c r="D121" s="21"/>
      <c r="E121" s="14"/>
      <c r="F121" s="23"/>
      <c r="G121" s="2"/>
    </row>
    <row r="122" spans="1:7">
      <c r="A122" s="2"/>
      <c r="B122" s="16"/>
      <c r="C122" s="15"/>
      <c r="D122" s="21"/>
      <c r="E122" s="14"/>
      <c r="F122" s="23"/>
      <c r="G122" s="2"/>
    </row>
    <row r="123" spans="1:7">
      <c r="A123" s="2"/>
      <c r="B123" s="16"/>
      <c r="C123" s="15"/>
      <c r="D123" s="21"/>
      <c r="E123" s="14"/>
      <c r="F123" s="23"/>
      <c r="G123" s="2"/>
    </row>
    <row r="124" spans="1:7">
      <c r="A124" s="2"/>
      <c r="B124" s="16"/>
      <c r="C124" s="15"/>
      <c r="D124" s="21"/>
      <c r="E124" s="14"/>
      <c r="F124" s="23"/>
      <c r="G124" s="2"/>
    </row>
    <row r="125" spans="1:7">
      <c r="A125" s="2"/>
      <c r="B125" s="16"/>
      <c r="C125" s="15"/>
      <c r="D125" s="21"/>
      <c r="E125" s="14"/>
      <c r="F125" s="23"/>
      <c r="G125" s="2"/>
    </row>
    <row r="126" spans="1:7">
      <c r="A126" s="2"/>
      <c r="B126" s="16"/>
      <c r="C126" s="15"/>
      <c r="D126" s="21"/>
      <c r="E126" s="14"/>
      <c r="F126" s="23"/>
      <c r="G126" s="2"/>
    </row>
    <row r="127" spans="1:7">
      <c r="A127" s="2"/>
      <c r="B127" s="16"/>
      <c r="C127" s="15"/>
      <c r="D127" s="21"/>
      <c r="E127" s="14"/>
      <c r="F127" s="23"/>
      <c r="G127" s="2"/>
    </row>
    <row r="128" spans="1:7">
      <c r="A128" s="2"/>
      <c r="B128" s="16"/>
      <c r="C128" s="15"/>
      <c r="D128" s="21"/>
      <c r="E128" s="14"/>
      <c r="F128" s="23"/>
      <c r="G128" s="2"/>
    </row>
    <row r="129" spans="1:7">
      <c r="A129" s="2"/>
      <c r="B129" s="16"/>
      <c r="C129" s="15"/>
      <c r="D129" s="21"/>
      <c r="E129" s="14"/>
      <c r="F129" s="23"/>
      <c r="G129" s="2"/>
    </row>
    <row r="130" spans="1:7">
      <c r="A130" s="2"/>
      <c r="B130" s="16"/>
      <c r="C130" s="15"/>
      <c r="D130" s="21"/>
      <c r="E130" s="14"/>
      <c r="F130" s="23"/>
      <c r="G130" s="2"/>
    </row>
    <row r="131" spans="1:7">
      <c r="A131" s="2"/>
      <c r="B131" s="16"/>
      <c r="C131" s="15"/>
      <c r="D131" s="21"/>
      <c r="E131" s="14"/>
      <c r="F131" s="23"/>
      <c r="G131" s="2"/>
    </row>
    <row r="132" spans="1:7">
      <c r="A132" s="2"/>
      <c r="B132" s="16"/>
      <c r="C132" s="15"/>
      <c r="D132" s="21"/>
      <c r="E132" s="14"/>
      <c r="F132" s="23"/>
      <c r="G132" s="2"/>
    </row>
    <row r="133" spans="1:7">
      <c r="A133" s="2"/>
      <c r="B133" s="16"/>
      <c r="C133" s="15"/>
      <c r="D133" s="21"/>
      <c r="E133" s="14"/>
      <c r="F133" s="23"/>
      <c r="G133" s="2"/>
    </row>
    <row r="134" spans="1:7">
      <c r="A134" s="2"/>
      <c r="B134" s="16"/>
      <c r="C134" s="15"/>
      <c r="D134" s="21"/>
      <c r="E134" s="14"/>
      <c r="F134" s="23"/>
      <c r="G134" s="2"/>
    </row>
    <row r="135" spans="1:7">
      <c r="A135" s="2"/>
      <c r="B135" s="16"/>
      <c r="C135" s="15"/>
      <c r="D135" s="21"/>
      <c r="E135" s="14"/>
      <c r="F135" s="23"/>
      <c r="G135" s="2"/>
    </row>
    <row r="136" spans="1:7">
      <c r="A136" s="2"/>
      <c r="B136" s="16"/>
      <c r="C136" s="15"/>
      <c r="D136" s="21"/>
      <c r="E136" s="14"/>
      <c r="F136" s="23"/>
      <c r="G136" s="2"/>
    </row>
    <row r="137" spans="1:7">
      <c r="A137" s="2"/>
      <c r="B137" s="16"/>
      <c r="C137" s="15"/>
      <c r="D137" s="21"/>
      <c r="E137" s="14"/>
      <c r="F137" s="23"/>
      <c r="G137" s="2"/>
    </row>
    <row r="138" spans="1:7">
      <c r="A138" s="2"/>
      <c r="B138" s="16"/>
      <c r="C138" s="15"/>
      <c r="D138" s="21"/>
      <c r="E138" s="14"/>
      <c r="F138" s="23"/>
      <c r="G138" s="2"/>
    </row>
    <row r="139" spans="1:7">
      <c r="A139" s="2"/>
      <c r="B139" s="16"/>
      <c r="C139" s="15"/>
      <c r="D139" s="21"/>
      <c r="E139" s="14"/>
      <c r="F139" s="23"/>
      <c r="G139" s="2"/>
    </row>
    <row r="140" spans="1:7">
      <c r="A140" s="2"/>
      <c r="B140" s="16"/>
      <c r="C140" s="15"/>
      <c r="D140" s="21"/>
      <c r="E140" s="14"/>
      <c r="F140" s="23"/>
      <c r="G140" s="2"/>
    </row>
    <row r="141" spans="1:7">
      <c r="A141" s="2"/>
      <c r="B141" s="16"/>
      <c r="C141" s="15"/>
      <c r="D141" s="21"/>
      <c r="E141" s="14"/>
      <c r="F141" s="23"/>
      <c r="G141" s="2"/>
    </row>
    <row r="142" spans="1:7">
      <c r="A142" s="2"/>
      <c r="B142" s="16"/>
      <c r="C142" s="15"/>
      <c r="D142" s="21"/>
      <c r="E142" s="14"/>
      <c r="F142" s="23"/>
      <c r="G142" s="2"/>
    </row>
    <row r="143" spans="1:7">
      <c r="A143" s="2"/>
      <c r="B143" s="16"/>
      <c r="C143" s="15"/>
      <c r="D143" s="21"/>
      <c r="E143" s="14"/>
      <c r="F143" s="23"/>
      <c r="G143" s="2"/>
    </row>
    <row r="144" spans="1:7">
      <c r="A144" s="2"/>
      <c r="B144" s="16"/>
      <c r="C144" s="15"/>
      <c r="D144" s="21"/>
      <c r="E144" s="14"/>
      <c r="F144" s="23"/>
      <c r="G144" s="2"/>
    </row>
    <row r="145" spans="1:7">
      <c r="A145" s="2"/>
      <c r="B145" s="16"/>
      <c r="C145" s="15"/>
      <c r="D145" s="21"/>
      <c r="E145" s="14"/>
      <c r="F145" s="23"/>
      <c r="G145" s="2"/>
    </row>
    <row r="146" spans="1:7">
      <c r="A146" s="2"/>
      <c r="B146" s="16"/>
      <c r="C146" s="15"/>
      <c r="D146" s="21"/>
      <c r="E146" s="14"/>
      <c r="F146" s="23"/>
      <c r="G146" s="2"/>
    </row>
    <row r="147" spans="1:7">
      <c r="A147" s="2"/>
      <c r="B147" s="16"/>
      <c r="C147" s="15"/>
      <c r="D147" s="21"/>
      <c r="E147" s="14"/>
      <c r="F147" s="23"/>
      <c r="G147" s="2"/>
    </row>
    <row r="148" spans="1:7">
      <c r="A148" s="2"/>
      <c r="B148" s="16"/>
      <c r="C148" s="15"/>
      <c r="D148" s="21"/>
      <c r="E148" s="14"/>
      <c r="F148" s="23"/>
      <c r="G148" s="2"/>
    </row>
    <row r="149" spans="1:7">
      <c r="A149" s="2"/>
      <c r="B149" s="16"/>
      <c r="C149" s="15"/>
      <c r="D149" s="21"/>
      <c r="E149" s="14"/>
      <c r="F149" s="23"/>
      <c r="G149" s="2"/>
    </row>
    <row r="150" spans="1:7">
      <c r="A150" s="2"/>
      <c r="B150" s="16"/>
      <c r="C150" s="15"/>
      <c r="D150" s="21"/>
      <c r="E150" s="14"/>
      <c r="F150" s="23"/>
      <c r="G150" s="2"/>
    </row>
    <row r="151" spans="1:7">
      <c r="A151" s="2"/>
      <c r="B151" s="16"/>
      <c r="C151" s="15"/>
      <c r="D151" s="21"/>
      <c r="E151" s="14"/>
      <c r="F151" s="23"/>
      <c r="G151" s="2"/>
    </row>
    <row r="152" spans="1:7">
      <c r="A152" s="2"/>
      <c r="B152" s="16"/>
      <c r="C152" s="15"/>
      <c r="D152" s="21"/>
      <c r="E152" s="14"/>
      <c r="F152" s="23"/>
      <c r="G152" s="2"/>
    </row>
    <row r="153" spans="1:7">
      <c r="A153" s="2"/>
      <c r="B153" s="16"/>
      <c r="C153" s="15"/>
      <c r="D153" s="21"/>
      <c r="E153" s="14"/>
      <c r="F153" s="23"/>
      <c r="G153" s="2"/>
    </row>
    <row r="154" spans="1:7">
      <c r="A154" s="2"/>
      <c r="B154" s="16"/>
      <c r="C154" s="15"/>
      <c r="D154" s="21"/>
      <c r="E154" s="14"/>
      <c r="F154" s="23"/>
      <c r="G154" s="2"/>
    </row>
    <row r="155" spans="1:7">
      <c r="A155" s="2"/>
      <c r="B155" s="16"/>
      <c r="C155" s="15"/>
      <c r="D155" s="21"/>
      <c r="E155" s="14"/>
      <c r="F155" s="23"/>
      <c r="G155" s="2"/>
    </row>
    <row r="156" spans="1:7">
      <c r="A156" s="2"/>
      <c r="B156" s="16"/>
      <c r="C156" s="15"/>
      <c r="D156" s="21"/>
      <c r="E156" s="14"/>
      <c r="F156" s="23"/>
      <c r="G156" s="2"/>
    </row>
    <row r="157" spans="1:7">
      <c r="A157" s="2"/>
      <c r="B157" s="16"/>
      <c r="C157" s="15"/>
      <c r="D157" s="21"/>
      <c r="E157" s="14"/>
      <c r="F157" s="23"/>
      <c r="G157" s="2"/>
    </row>
    <row r="158" spans="1:7">
      <c r="A158" s="2"/>
      <c r="B158" s="16"/>
      <c r="C158" s="15"/>
      <c r="D158" s="21"/>
      <c r="E158" s="14"/>
      <c r="F158" s="23"/>
      <c r="G158" s="2"/>
    </row>
    <row r="159" spans="1:7">
      <c r="A159" s="2"/>
      <c r="B159" s="16"/>
      <c r="C159" s="15"/>
      <c r="D159" s="21"/>
      <c r="E159" s="14"/>
      <c r="F159" s="23"/>
      <c r="G159" s="2"/>
    </row>
    <row r="160" spans="1:7">
      <c r="A160" s="2"/>
      <c r="B160" s="17"/>
      <c r="C160" s="22"/>
      <c r="D160" s="21"/>
      <c r="E160" s="21"/>
      <c r="F160" s="21"/>
      <c r="G160" s="2"/>
    </row>
    <row r="161" spans="1:7" ht="15.75">
      <c r="A161" s="2"/>
      <c r="B161" s="20"/>
      <c r="C161" s="5"/>
      <c r="D161" s="3"/>
      <c r="E161" s="19"/>
      <c r="F161" s="3"/>
      <c r="G161" s="2"/>
    </row>
    <row r="162" spans="1:7" ht="15.75">
      <c r="A162" s="2"/>
      <c r="B162" s="5"/>
      <c r="C162" s="2"/>
      <c r="D162" s="2"/>
      <c r="E162" s="18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 ht="21">
      <c r="A164" s="11"/>
      <c r="B164" s="2"/>
      <c r="C164" s="2"/>
      <c r="D164" s="2"/>
      <c r="E164" s="2"/>
      <c r="F164" s="2"/>
      <c r="G164" s="2"/>
    </row>
    <row r="165" spans="1:7" ht="21">
      <c r="A165" s="11"/>
      <c r="B165" s="2"/>
      <c r="C165" s="2"/>
      <c r="D165" s="2"/>
      <c r="E165" s="2"/>
      <c r="F165" s="2"/>
      <c r="G165" s="2"/>
    </row>
    <row r="166" spans="1:7" ht="21">
      <c r="A166" s="2"/>
      <c r="B166" s="7"/>
      <c r="C166" s="8"/>
      <c r="D166" s="7"/>
      <c r="E166" s="10"/>
      <c r="F166" s="9"/>
      <c r="G166" s="9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17"/>
      <c r="C168" s="17"/>
      <c r="D168" s="17"/>
      <c r="E168" s="17"/>
      <c r="F168" s="17"/>
      <c r="G168" s="2"/>
    </row>
    <row r="169" spans="1:7">
      <c r="A169" s="2"/>
      <c r="B169" s="17"/>
      <c r="C169" s="17"/>
      <c r="D169" s="17"/>
      <c r="E169" s="17"/>
      <c r="F169" s="17"/>
      <c r="G169" s="2"/>
    </row>
    <row r="170" spans="1:7">
      <c r="A170" s="2"/>
      <c r="B170" s="17"/>
      <c r="C170" s="17"/>
      <c r="D170" s="17"/>
      <c r="E170" s="17"/>
      <c r="F170" s="17"/>
      <c r="G170" s="2"/>
    </row>
    <row r="171" spans="1:7">
      <c r="A171" s="2"/>
      <c r="B171" s="17"/>
      <c r="C171" s="17"/>
      <c r="D171" s="17"/>
      <c r="E171" s="17"/>
      <c r="F171" s="17"/>
      <c r="G171" s="2"/>
    </row>
    <row r="172" spans="1:7">
      <c r="A172" s="2"/>
      <c r="B172" s="17"/>
      <c r="C172" s="17"/>
      <c r="D172" s="17"/>
      <c r="E172" s="17"/>
      <c r="F172" s="2"/>
      <c r="G172" s="2"/>
    </row>
    <row r="173" spans="1:7">
      <c r="A173" s="2"/>
      <c r="B173" s="16"/>
      <c r="C173" s="15"/>
      <c r="D173" s="14"/>
      <c r="E173" s="14"/>
      <c r="F173" s="14"/>
      <c r="G173" s="2"/>
    </row>
    <row r="174" spans="1:7">
      <c r="A174" s="2"/>
      <c r="B174" s="16"/>
      <c r="C174" s="15"/>
      <c r="D174" s="14"/>
      <c r="E174" s="14"/>
      <c r="F174" s="14"/>
      <c r="G174" s="2"/>
    </row>
    <row r="175" spans="1:7">
      <c r="A175" s="2"/>
      <c r="B175" s="16"/>
      <c r="C175" s="15"/>
      <c r="D175" s="14"/>
      <c r="E175" s="14"/>
      <c r="F175" s="14"/>
      <c r="G175" s="2"/>
    </row>
    <row r="176" spans="1:7">
      <c r="A176" s="2"/>
      <c r="B176" s="16"/>
      <c r="C176" s="15"/>
      <c r="D176" s="14"/>
      <c r="E176" s="14"/>
      <c r="F176" s="14"/>
      <c r="G176" s="2"/>
    </row>
    <row r="177" spans="1:7" ht="15.75">
      <c r="A177" s="2"/>
      <c r="B177" s="13"/>
      <c r="C177" s="5"/>
      <c r="D177" s="12"/>
      <c r="E177" s="12"/>
      <c r="F177" s="1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 ht="21">
      <c r="A180" s="11"/>
      <c r="B180" s="2"/>
      <c r="C180" s="2"/>
      <c r="D180" s="2"/>
      <c r="E180" s="2"/>
      <c r="F180" s="2"/>
      <c r="G180" s="2"/>
    </row>
    <row r="181" spans="1:7" ht="21">
      <c r="A181" s="11"/>
      <c r="B181" s="2"/>
      <c r="C181" s="2"/>
      <c r="D181" s="2"/>
      <c r="E181" s="2"/>
      <c r="F181" s="2"/>
      <c r="G181" s="2"/>
    </row>
    <row r="182" spans="1:7" ht="21">
      <c r="A182" s="11"/>
      <c r="B182" s="2"/>
      <c r="C182" s="8"/>
      <c r="D182" s="7"/>
      <c r="E182" s="10"/>
      <c r="F182" s="9"/>
      <c r="G182" s="9"/>
    </row>
    <row r="183" spans="1:7" ht="21">
      <c r="A183" s="2"/>
      <c r="B183" s="7"/>
      <c r="C183" s="8"/>
      <c r="D183" s="7"/>
      <c r="E183" s="2"/>
      <c r="F183" s="2"/>
      <c r="G183" s="2"/>
    </row>
    <row r="184" spans="1:7">
      <c r="A184" s="2"/>
      <c r="B184" s="2"/>
      <c r="C184" s="2"/>
      <c r="D184" s="2"/>
      <c r="E184" s="6"/>
      <c r="F184" s="2"/>
      <c r="G184" s="2"/>
    </row>
    <row r="185" spans="1:7">
      <c r="A185" s="2"/>
      <c r="B185" s="2"/>
      <c r="C185" s="2"/>
      <c r="D185" s="2"/>
      <c r="E185" s="6"/>
      <c r="F185" s="2"/>
      <c r="G185" s="2"/>
    </row>
    <row r="186" spans="1:7">
      <c r="A186" s="2"/>
      <c r="B186" s="2"/>
      <c r="C186" s="2"/>
      <c r="D186" s="2"/>
      <c r="E186" s="6"/>
      <c r="F186" s="2"/>
      <c r="G186" s="2"/>
    </row>
    <row r="187" spans="1:7" ht="15.75">
      <c r="A187" s="2"/>
      <c r="B187" s="2"/>
      <c r="C187" s="5"/>
      <c r="D187" s="4"/>
      <c r="E187" s="3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  <row r="196" spans="1:7">
      <c r="A196" s="2"/>
      <c r="B196" s="2"/>
      <c r="C196" s="2"/>
      <c r="D196" s="2"/>
      <c r="E196" s="2"/>
      <c r="F196" s="2"/>
      <c r="G196" s="2"/>
    </row>
    <row r="197" spans="1:7">
      <c r="A197" s="2"/>
      <c r="B197" s="2"/>
      <c r="C197" s="2"/>
      <c r="D197" s="2"/>
      <c r="E197" s="2"/>
      <c r="F197" s="2"/>
      <c r="G197" s="2"/>
    </row>
    <row r="198" spans="1:7">
      <c r="A198" s="2"/>
      <c r="B198" s="2"/>
      <c r="C198" s="2"/>
      <c r="D198" s="2"/>
      <c r="E198" s="2"/>
      <c r="F198" s="2"/>
      <c r="G198" s="2"/>
    </row>
    <row r="199" spans="1:7">
      <c r="A199" s="2"/>
      <c r="B199" s="2"/>
      <c r="C199" s="2"/>
      <c r="D199" s="2"/>
      <c r="E199" s="2"/>
      <c r="F199" s="2"/>
      <c r="G199" s="2"/>
    </row>
    <row r="200" spans="1:7">
      <c r="A200" s="2"/>
      <c r="B200" s="2"/>
      <c r="C200" s="2"/>
      <c r="D200" s="2"/>
      <c r="E200" s="2"/>
      <c r="F200" s="2"/>
      <c r="G200" s="2"/>
    </row>
    <row r="201" spans="1:7">
      <c r="A201" s="2"/>
      <c r="B201" s="2"/>
      <c r="C201" s="2"/>
      <c r="D201" s="2"/>
      <c r="E201" s="2"/>
      <c r="F201" s="2"/>
      <c r="G201" s="2"/>
    </row>
    <row r="202" spans="1:7">
      <c r="A202" s="2"/>
      <c r="B202" s="2"/>
      <c r="C202" s="2"/>
      <c r="D202" s="2"/>
      <c r="E202" s="2"/>
      <c r="F202" s="2"/>
      <c r="G202" s="2"/>
    </row>
    <row r="203" spans="1:7">
      <c r="A203" s="2"/>
      <c r="B203" s="2"/>
      <c r="C203" s="2"/>
      <c r="D203" s="2"/>
      <c r="E203" s="2"/>
      <c r="F203" s="2"/>
      <c r="G203" s="2"/>
    </row>
    <row r="204" spans="1:7">
      <c r="A204" s="2"/>
      <c r="B204" s="2"/>
      <c r="C204" s="2"/>
      <c r="D204" s="2"/>
      <c r="E204" s="2"/>
      <c r="F204" s="2"/>
      <c r="G204" s="2"/>
    </row>
    <row r="205" spans="1:7">
      <c r="A205" s="2"/>
      <c r="B205" s="2"/>
      <c r="C205" s="2"/>
      <c r="D205" s="2"/>
      <c r="E205" s="2"/>
      <c r="F205" s="2"/>
      <c r="G205" s="2"/>
    </row>
    <row r="206" spans="1:7">
      <c r="A206" s="2"/>
      <c r="B206" s="2"/>
      <c r="C206" s="2"/>
      <c r="D206" s="2"/>
      <c r="E206" s="2"/>
      <c r="F206" s="2"/>
      <c r="G206" s="2"/>
    </row>
    <row r="207" spans="1:7">
      <c r="A207" s="2"/>
      <c r="B207" s="2"/>
      <c r="C207" s="2"/>
      <c r="D207" s="2"/>
      <c r="E207" s="2"/>
      <c r="F207" s="2"/>
      <c r="G207" s="2"/>
    </row>
    <row r="208" spans="1:7">
      <c r="A208" s="2"/>
      <c r="B208" s="2"/>
      <c r="C208" s="2"/>
      <c r="D208" s="2"/>
      <c r="E208" s="2"/>
      <c r="F208" s="2"/>
      <c r="G208" s="2"/>
    </row>
    <row r="209" spans="1:7">
      <c r="A209" s="2"/>
      <c r="B209" s="2"/>
      <c r="C209" s="2"/>
      <c r="D209" s="2"/>
      <c r="E209" s="2"/>
      <c r="F209" s="2"/>
      <c r="G209" s="2"/>
    </row>
  </sheetData>
  <conditionalFormatting sqref="A12:A42">
    <cfRule type="expression" dxfId="2" priority="3">
      <formula>(WEEKDAY($A12,2)&gt;5)*($A12&lt;&gt;"")</formula>
    </cfRule>
  </conditionalFormatting>
  <conditionalFormatting sqref="AL12:AL42">
    <cfRule type="expression" dxfId="1" priority="2">
      <formula>(WEEKDAY($A12,2)&gt;5)*($A12&lt;&gt;"")</formula>
    </cfRule>
  </conditionalFormatting>
  <conditionalFormatting sqref="B13:B42 AI13:AI42 AK13:AK42">
    <cfRule type="expression" dxfId="0" priority="1">
      <formula>AND($C12:$K12="",$M12:$AF12="")</formula>
    </cfRule>
  </conditionalFormatting>
  <pageMargins left="0.70866141732283472" right="0.70866141732283472" top="0.55118110236220474" bottom="0.35433070866141736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 заполняется следующий день</vt:lpstr>
      <vt:lpstr>Лист_5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Admin</cp:lastModifiedBy>
  <dcterms:created xsi:type="dcterms:W3CDTF">2017-12-18T15:22:20Z</dcterms:created>
  <dcterms:modified xsi:type="dcterms:W3CDTF">2017-12-19T12:58:02Z</dcterms:modified>
</cp:coreProperties>
</file>