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19755" windowHeight="7680"/>
  </bookViews>
  <sheets>
    <sheet name="1.После чисел текст=СуНет Суммы" sheetId="7" r:id="rId1"/>
  </sheets>
  <calcPr calcId="125725"/>
</workbook>
</file>

<file path=xl/calcChain.xml><?xml version="1.0" encoding="utf-8"?>
<calcChain xmlns="http://schemas.openxmlformats.org/spreadsheetml/2006/main">
  <c r="L27" i="7"/>
  <c r="J55"/>
  <c r="J54"/>
  <c r="J53"/>
  <c r="J52"/>
  <c r="J51"/>
  <c r="J50"/>
  <c r="J49"/>
  <c r="J47" l="1"/>
  <c r="J48" l="1"/>
  <c r="J46"/>
  <c r="J58"/>
  <c r="J56"/>
  <c r="J57"/>
  <c r="J17" l="1"/>
  <c r="J15"/>
  <c r="J32"/>
  <c r="J12"/>
  <c r="J11"/>
  <c r="J10"/>
  <c r="J31"/>
  <c r="J30"/>
  <c r="J29"/>
  <c r="J28"/>
  <c r="J27"/>
  <c r="J16"/>
  <c r="J14"/>
  <c r="J13"/>
  <c r="J33" l="1"/>
  <c r="J18"/>
  <c r="J19"/>
  <c r="J34" l="1"/>
  <c r="J20"/>
  <c r="J35" l="1"/>
  <c r="J21"/>
  <c r="J36" l="1"/>
  <c r="J22"/>
  <c r="J37" l="1"/>
  <c r="J23"/>
  <c r="J38" l="1"/>
  <c r="J24"/>
  <c r="J39" l="1"/>
  <c r="J25"/>
  <c r="J40" l="1"/>
  <c r="J41" l="1"/>
  <c r="J26"/>
  <c r="J43" l="1"/>
  <c r="J42"/>
  <c r="J44" l="1"/>
  <c r="J45"/>
  <c r="A59" l="1"/>
</calcChain>
</file>

<file path=xl/comments1.xml><?xml version="1.0" encoding="utf-8"?>
<comments xmlns="http://schemas.openxmlformats.org/spreadsheetml/2006/main">
  <authors>
    <author>Admin</author>
  </authors>
  <commentList>
    <comment ref="J59" authorId="0">
      <text>
        <r>
          <rPr>
            <b/>
            <sz val="8"/>
            <color indexed="81"/>
            <rFont val="Tahoma"/>
            <charset val="1"/>
          </rPr>
          <t>Admin:</t>
        </r>
        <r>
          <rPr>
            <sz val="8"/>
            <color indexed="81"/>
            <rFont val="Tahoma"/>
            <charset val="1"/>
          </rPr>
          <t xml:space="preserve">
</t>
        </r>
        <r>
          <rPr>
            <sz val="18"/>
            <color indexed="10"/>
            <rFont val="Tahoma"/>
            <family val="2"/>
            <charset val="204"/>
          </rPr>
          <t>Нужна формула для этой ячейки суммы значений в этом  без ячеек J27:J28</t>
        </r>
      </text>
    </comment>
  </commentList>
</comments>
</file>

<file path=xl/sharedStrings.xml><?xml version="1.0" encoding="utf-8"?>
<sst xmlns="http://schemas.openxmlformats.org/spreadsheetml/2006/main" count="94" uniqueCount="63">
  <si>
    <t>60 км.</t>
  </si>
  <si>
    <t>20 км.</t>
  </si>
  <si>
    <t>150 км.</t>
  </si>
  <si>
    <t>8 годин</t>
  </si>
  <si>
    <t>54 км.</t>
  </si>
  <si>
    <t>53 км.</t>
  </si>
  <si>
    <t>32 км.</t>
  </si>
  <si>
    <t>84 км.</t>
  </si>
  <si>
    <t>240 км</t>
  </si>
  <si>
    <t>342 км.</t>
  </si>
  <si>
    <t>Х</t>
  </si>
  <si>
    <t>30 км.</t>
  </si>
  <si>
    <t>42 км.</t>
  </si>
  <si>
    <t>26 км.</t>
  </si>
  <si>
    <t xml:space="preserve">Журнал реестрации товарно-транспортных накладных </t>
  </si>
  <si>
    <t>Всего</t>
  </si>
  <si>
    <t>Цена</t>
  </si>
  <si>
    <t>Стоимость</t>
  </si>
  <si>
    <t>рублей</t>
  </si>
  <si>
    <t>14.00 руб. / км.</t>
  </si>
  <si>
    <t>18.00 руб.  / км.</t>
  </si>
  <si>
    <t>700.00 руб.  / год</t>
  </si>
  <si>
    <t>21.20 руб.  / км.</t>
  </si>
  <si>
    <t xml:space="preserve">278.71 руб.  / год. </t>
  </si>
  <si>
    <t>456.31 руб.  / год.</t>
  </si>
  <si>
    <t>16.53 руб.  / км.</t>
  </si>
  <si>
    <t>456.31 руб. . / км.</t>
  </si>
  <si>
    <t>456.31 / руб.  / км.</t>
  </si>
  <si>
    <t>220.00 / руб.  / год.</t>
  </si>
  <si>
    <t>486.15 руб.  / год.</t>
  </si>
  <si>
    <t>27.09 руб.  / км.</t>
  </si>
  <si>
    <t>27.09 руб. / км.</t>
  </si>
  <si>
    <t>700.00 руб.  / год.</t>
  </si>
  <si>
    <t>385.11 руб.  / км.</t>
  </si>
  <si>
    <t>220.00 руб.  / год.</t>
  </si>
  <si>
    <t>27.80 руб.  / км.</t>
  </si>
  <si>
    <t>385.11 руб.  / год.</t>
  </si>
  <si>
    <t>525.00 руб.  / год.</t>
  </si>
  <si>
    <t>220 руб.  / год.</t>
  </si>
  <si>
    <t>27.09 руб.  /км.</t>
  </si>
  <si>
    <t>600 руб.  / год.</t>
  </si>
  <si>
    <t>2 час.</t>
  </si>
  <si>
    <t>4.923 час.</t>
  </si>
  <si>
    <t>8 час.</t>
  </si>
  <si>
    <t>107 час.</t>
  </si>
  <si>
    <t>16 час.</t>
  </si>
  <si>
    <t>5 час.</t>
  </si>
  <si>
    <t>14 час.</t>
  </si>
  <si>
    <t>12 час.</t>
  </si>
  <si>
    <t>82 час.</t>
  </si>
  <si>
    <t>112 час.</t>
  </si>
  <si>
    <t>34 час.</t>
  </si>
  <si>
    <t>147 час.</t>
  </si>
  <si>
    <t>10 час.</t>
  </si>
  <si>
    <t>20 час.</t>
  </si>
  <si>
    <t>42 час.</t>
  </si>
  <si>
    <t>47 час.</t>
  </si>
  <si>
    <t>Отработано</t>
  </si>
  <si>
    <t>Количество</t>
  </si>
  <si>
    <t>часов</t>
  </si>
  <si>
    <t>или</t>
  </si>
  <si>
    <t>километров</t>
  </si>
  <si>
    <t>4 час.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</si>
</sst>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[$-419]d\ mmm\ yy;@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indexed="12"/>
      <name val="Arial Cyr"/>
      <charset val="204"/>
    </font>
    <font>
      <sz val="11"/>
      <color rgb="FF0033CC"/>
      <name val="Calibri"/>
      <family val="2"/>
      <charset val="204"/>
      <scheme val="minor"/>
    </font>
    <font>
      <sz val="11"/>
      <color rgb="FF0033CC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color indexed="12"/>
      <name val="Arial Cyr"/>
      <charset val="204"/>
    </font>
    <font>
      <sz val="12"/>
      <color rgb="FF0033CC"/>
      <name val="Arial"/>
      <family val="2"/>
      <charset val="204"/>
    </font>
    <font>
      <b/>
      <sz val="14"/>
      <color rgb="FF0033CC"/>
      <name val="Calibri"/>
      <family val="2"/>
      <charset val="204"/>
      <scheme val="minor"/>
    </font>
    <font>
      <b/>
      <sz val="11"/>
      <color rgb="FF0033CC"/>
      <name val="Arial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rgb="FFFF0000"/>
      <name val="Arial Cyr"/>
      <charset val="204"/>
    </font>
    <font>
      <sz val="18"/>
      <color indexed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/>
      <right style="thin">
        <color rgb="FF0033CC"/>
      </right>
      <top style="thin">
        <color rgb="FF0033CC"/>
      </top>
      <bottom/>
      <diagonal/>
    </border>
    <border>
      <left/>
      <right style="thin">
        <color rgb="FF0033CC"/>
      </right>
      <top/>
      <bottom/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/>
      <right/>
      <top/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3" xfId="0" applyBorder="1" applyAlignment="1">
      <alignment horizontal="center"/>
    </xf>
    <xf numFmtId="0" fontId="0" fillId="0" borderId="2" xfId="0" applyBorder="1"/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165" fontId="3" fillId="3" borderId="4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 applyProtection="1">
      <alignment horizontal="center"/>
      <protection locked="0"/>
    </xf>
    <xf numFmtId="4" fontId="4" fillId="2" borderId="4" xfId="1" applyNumberFormat="1" applyFont="1" applyFill="1" applyBorder="1" applyAlignment="1" applyProtection="1">
      <alignment horizontal="left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5" fontId="3" fillId="3" borderId="1" xfId="0" applyNumberFormat="1" applyFont="1" applyFill="1" applyBorder="1" applyAlignment="1" applyProtection="1">
      <alignment horizontal="left"/>
      <protection locked="0"/>
    </xf>
    <xf numFmtId="0" fontId="0" fillId="0" borderId="4" xfId="0" applyBorder="1"/>
    <xf numFmtId="0" fontId="0" fillId="0" borderId="0" xfId="0" applyProtection="1"/>
    <xf numFmtId="0" fontId="2" fillId="0" borderId="0" xfId="1" applyFont="1" applyProtection="1"/>
    <xf numFmtId="0" fontId="2" fillId="0" borderId="0" xfId="1" applyFont="1" applyAlignment="1" applyProtection="1">
      <alignment horizontal="right"/>
    </xf>
    <xf numFmtId="164" fontId="6" fillId="0" borderId="0" xfId="1" applyNumberFormat="1" applyFont="1" applyProtection="1"/>
    <xf numFmtId="164" fontId="7" fillId="0" borderId="0" xfId="0" applyNumberFormat="1" applyFont="1" applyAlignment="1" applyProtection="1">
      <alignment horizontal="left"/>
    </xf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6" xfId="0" applyBorder="1" applyProtection="1"/>
    <xf numFmtId="0" fontId="0" fillId="0" borderId="3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164" fontId="3" fillId="0" borderId="4" xfId="0" applyNumberFormat="1" applyFont="1" applyFill="1" applyBorder="1" applyAlignment="1" applyProtection="1">
      <alignment horizontal="center"/>
    </xf>
    <xf numFmtId="165" fontId="3" fillId="0" borderId="4" xfId="0" applyNumberFormat="1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8" fillId="0" borderId="4" xfId="0" applyFont="1" applyBorder="1"/>
    <xf numFmtId="0" fontId="0" fillId="0" borderId="0" xfId="0" applyBorder="1" applyProtection="1"/>
    <xf numFmtId="0" fontId="8" fillId="0" borderId="4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165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164" fontId="3" fillId="0" borderId="5" xfId="0" applyNumberFormat="1" applyFont="1" applyFill="1" applyBorder="1" applyAlignment="1" applyProtection="1">
      <alignment horizontal="center"/>
    </xf>
    <xf numFmtId="165" fontId="3" fillId="0" borderId="5" xfId="0" applyNumberFormat="1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left"/>
    </xf>
    <xf numFmtId="3" fontId="9" fillId="0" borderId="12" xfId="0" applyNumberFormat="1" applyFont="1" applyBorder="1" applyAlignment="1" applyProtection="1">
      <alignment horizontal="center"/>
    </xf>
    <xf numFmtId="0" fontId="0" fillId="0" borderId="5" xfId="0" applyBorder="1"/>
    <xf numFmtId="0" fontId="0" fillId="0" borderId="0" xfId="0" applyAlignment="1" applyProtection="1">
      <alignment horizontal="center"/>
    </xf>
    <xf numFmtId="164" fontId="3" fillId="0" borderId="11" xfId="0" applyNumberFormat="1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0" fillId="2" borderId="0" xfId="0" applyFill="1" applyAlignment="1" applyProtection="1">
      <alignment horizontal="left"/>
    </xf>
    <xf numFmtId="0" fontId="0" fillId="2" borderId="0" xfId="0" applyFill="1" applyProtection="1"/>
    <xf numFmtId="0" fontId="5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4" fontId="4" fillId="2" borderId="11" xfId="1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4" fontId="12" fillId="2" borderId="4" xfId="1" applyNumberFormat="1" applyFont="1" applyFill="1" applyBorder="1" applyAlignment="1" applyProtection="1">
      <alignment horizontal="left"/>
    </xf>
    <xf numFmtId="4" fontId="0" fillId="4" borderId="4" xfId="0" applyNumberFormat="1" applyFill="1" applyBorder="1" applyAlignment="1">
      <alignment horizontal="center"/>
    </xf>
    <xf numFmtId="4" fontId="0" fillId="0" borderId="0" xfId="0" applyNumberFormat="1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33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topLeftCell="E39" workbookViewId="0">
      <selection activeCell="M45" sqref="M45"/>
    </sheetView>
  </sheetViews>
  <sheetFormatPr defaultRowHeight="15"/>
  <cols>
    <col min="1" max="1" width="9.140625" style="18"/>
    <col min="2" max="2" width="18.140625" style="18" bestFit="1" customWidth="1"/>
    <col min="3" max="3" width="17.5703125" style="18" customWidth="1"/>
    <col min="4" max="4" width="19.85546875" style="18" customWidth="1"/>
    <col min="5" max="5" width="28" style="18" customWidth="1"/>
    <col min="6" max="6" width="17.28515625" style="18" customWidth="1"/>
    <col min="7" max="7" width="21.5703125" style="18" customWidth="1"/>
    <col min="8" max="8" width="12.42578125" style="18" customWidth="1"/>
    <col min="9" max="9" width="16.28515625" style="18" customWidth="1"/>
    <col min="10" max="10" width="12.7109375" style="18" customWidth="1"/>
    <col min="11" max="16384" width="9.140625" style="18"/>
  </cols>
  <sheetData>
    <row r="1" spans="1:11" ht="18">
      <c r="E1" s="19" t="s">
        <v>14</v>
      </c>
    </row>
    <row r="2" spans="1:11" ht="18">
      <c r="E2" s="19"/>
    </row>
    <row r="3" spans="1:11" ht="18">
      <c r="E3" s="20"/>
      <c r="F3" s="21"/>
      <c r="G3" s="22"/>
    </row>
    <row r="4" spans="1:11">
      <c r="A4" s="49"/>
      <c r="B4" s="49"/>
      <c r="C4" s="49"/>
      <c r="D4" s="49"/>
      <c r="E4" s="49"/>
      <c r="F4" s="49"/>
      <c r="G4" s="49"/>
      <c r="H4" s="49"/>
      <c r="I4" s="49"/>
      <c r="J4" s="49"/>
      <c r="K4" s="55"/>
    </row>
    <row r="5" spans="1:11">
      <c r="A5" s="24"/>
      <c r="B5" s="2"/>
      <c r="C5" s="24"/>
      <c r="D5" s="24"/>
      <c r="E5" s="24"/>
      <c r="F5" s="24"/>
      <c r="G5" s="24"/>
      <c r="H5" s="24" t="s">
        <v>57</v>
      </c>
      <c r="I5" s="25"/>
      <c r="J5" s="23"/>
      <c r="K5" s="56"/>
    </row>
    <row r="6" spans="1:11">
      <c r="A6" s="26"/>
      <c r="B6" s="1"/>
      <c r="C6" s="26"/>
      <c r="D6" s="26"/>
      <c r="E6" s="26"/>
      <c r="F6" s="26"/>
      <c r="G6" s="26"/>
      <c r="H6" s="26" t="s">
        <v>58</v>
      </c>
      <c r="I6" s="27" t="s">
        <v>16</v>
      </c>
      <c r="J6" s="26" t="s">
        <v>17</v>
      </c>
      <c r="K6" s="56"/>
    </row>
    <row r="7" spans="1:11">
      <c r="A7" s="26"/>
      <c r="B7" s="1"/>
      <c r="C7" s="26"/>
      <c r="D7" s="26"/>
      <c r="E7" s="26"/>
      <c r="F7" s="26"/>
      <c r="G7" s="26"/>
      <c r="H7" s="26" t="s">
        <v>59</v>
      </c>
      <c r="I7" s="27" t="s">
        <v>18</v>
      </c>
      <c r="J7" s="26" t="s">
        <v>18</v>
      </c>
      <c r="K7" s="56"/>
    </row>
    <row r="8" spans="1:11">
      <c r="A8" s="26"/>
      <c r="B8" s="1"/>
      <c r="C8" s="26"/>
      <c r="D8" s="26"/>
      <c r="E8" s="35"/>
      <c r="F8" s="26"/>
      <c r="G8" s="26"/>
      <c r="H8" s="26" t="s">
        <v>60</v>
      </c>
      <c r="I8" s="27"/>
      <c r="J8" s="26"/>
      <c r="K8" s="56"/>
    </row>
    <row r="9" spans="1:11" ht="15.75" thickBot="1">
      <c r="A9" s="28"/>
      <c r="B9" s="48"/>
      <c r="C9" s="28"/>
      <c r="D9" s="28"/>
      <c r="E9" s="28"/>
      <c r="F9" s="28"/>
      <c r="G9" s="28"/>
      <c r="H9" s="28" t="s">
        <v>61</v>
      </c>
      <c r="I9" s="29"/>
      <c r="J9" s="28"/>
      <c r="K9" s="56"/>
    </row>
    <row r="10" spans="1:11">
      <c r="A10" s="3">
        <v>1</v>
      </c>
      <c r="B10" s="5"/>
      <c r="C10" s="5"/>
      <c r="D10" s="10"/>
      <c r="E10" s="3"/>
      <c r="F10" s="30"/>
      <c r="G10" s="3"/>
      <c r="H10" s="3" t="s">
        <v>0</v>
      </c>
      <c r="I10" s="7" t="s">
        <v>19</v>
      </c>
      <c r="J10" s="12" t="str">
        <f>IF(A10&lt;&gt;"",LOOKUP(9^9,--MID(H10,1,ROW($1:$9)))*LOOKUP(9^9,--MID(I10,1,ROW($1:$9)))&amp;" руб.","")</f>
        <v>840 руб.</v>
      </c>
      <c r="K10" s="57"/>
    </row>
    <row r="11" spans="1:11">
      <c r="A11" s="3">
        <v>2</v>
      </c>
      <c r="B11" s="5"/>
      <c r="C11" s="6"/>
      <c r="D11" s="11"/>
      <c r="E11" s="4"/>
      <c r="F11" s="30"/>
      <c r="G11" s="4"/>
      <c r="H11" s="4" t="s">
        <v>1</v>
      </c>
      <c r="I11" s="8" t="s">
        <v>20</v>
      </c>
      <c r="J11" s="12" t="str">
        <f>IF(A11&lt;&gt;"",LOOKUP(9^9,--MID(H11,1,ROW($1:$9)))*LOOKUP(9^9,--MID(I11,1,ROW($1:$9)))&amp;" руб.","")</f>
        <v>360 руб.</v>
      </c>
      <c r="K11" s="58"/>
    </row>
    <row r="12" spans="1:11">
      <c r="A12" s="3">
        <v>3</v>
      </c>
      <c r="B12" s="5"/>
      <c r="C12" s="6"/>
      <c r="D12" s="11"/>
      <c r="E12" s="9"/>
      <c r="F12" s="30"/>
      <c r="G12" s="9"/>
      <c r="H12" s="4" t="s">
        <v>41</v>
      </c>
      <c r="I12" s="8" t="s">
        <v>21</v>
      </c>
      <c r="J12" s="12" t="str">
        <f>IF(A12&lt;&gt;"",LOOKUP(9^9,--MID(H12,1,ROW($1:$9)))*LOOKUP(9^9,--MID(I12,1,ROW($1:$9)))&amp;" руб.","")</f>
        <v>1400 руб.</v>
      </c>
      <c r="K12" s="56"/>
    </row>
    <row r="13" spans="1:11">
      <c r="A13" s="3">
        <v>4</v>
      </c>
      <c r="B13" s="5"/>
      <c r="C13" s="6"/>
      <c r="D13" s="11"/>
      <c r="E13" s="4"/>
      <c r="F13" s="30"/>
      <c r="G13" s="4"/>
      <c r="H13" s="4" t="s">
        <v>2</v>
      </c>
      <c r="I13" s="8" t="s">
        <v>22</v>
      </c>
      <c r="J13" s="12" t="str">
        <f>IF(A13&lt;&gt;"",LOOKUP(9^9,--MID(H13,1,ROW($1:$9)))*LOOKUP(9^9,--MID(I13,1,ROW($1:$9)))&amp;" руб.","")</f>
        <v>3180 руб.</v>
      </c>
      <c r="K13" s="56"/>
    </row>
    <row r="14" spans="1:11">
      <c r="A14" s="3">
        <v>5</v>
      </c>
      <c r="B14" s="5"/>
      <c r="C14" s="6"/>
      <c r="D14" s="11"/>
      <c r="E14" s="9"/>
      <c r="F14" s="30"/>
      <c r="G14" s="9"/>
      <c r="H14" s="9" t="s">
        <v>42</v>
      </c>
      <c r="I14" s="8" t="s">
        <v>23</v>
      </c>
      <c r="J14" s="12" t="str">
        <f>IF(A14&lt;&gt;"",LOOKUP(9^9,--MID(H14,1,ROW($1:$9)))*LOOKUP(9^9,--MID(I14,1,ROW($1:$9)))&amp;" руб.","")</f>
        <v>1372.08933 руб.</v>
      </c>
      <c r="K14" s="56"/>
    </row>
    <row r="15" spans="1:11">
      <c r="A15" s="3">
        <v>6</v>
      </c>
      <c r="B15" s="5"/>
      <c r="C15" s="6"/>
      <c r="D15" s="11"/>
      <c r="E15" s="4"/>
      <c r="F15" s="30"/>
      <c r="G15" s="4"/>
      <c r="H15" s="4" t="s">
        <v>43</v>
      </c>
      <c r="I15" s="8" t="s">
        <v>24</v>
      </c>
      <c r="J15" s="12" t="str">
        <f>IF(I15&lt;&gt;"",LOOKUP(9^9,--MID(H15,1,ROW($1:$9)))*LOOKUP(9^9,--MID(I15,1,ROW($1:$9)))&amp;" руб.","")</f>
        <v>3650.48 руб.</v>
      </c>
    </row>
    <row r="16" spans="1:11">
      <c r="A16" s="3">
        <v>7</v>
      </c>
      <c r="B16" s="5"/>
      <c r="C16" s="6"/>
      <c r="D16" s="11"/>
      <c r="E16" s="4"/>
      <c r="F16" s="30"/>
      <c r="G16" s="4"/>
      <c r="H16" s="4" t="s">
        <v>2</v>
      </c>
      <c r="I16" s="8" t="s">
        <v>25</v>
      </c>
      <c r="J16" s="12" t="str">
        <f t="shared" ref="J16:J58" si="0">IF(A16&lt;&gt;"",LOOKUP(9^9,--MID(H16,1,ROW($1:$9)))*LOOKUP(9^9,--MID(I16,1,ROW($1:$9)))&amp;" руб.","")</f>
        <v>2479.5 руб.</v>
      </c>
    </row>
    <row r="17" spans="1:12">
      <c r="A17" s="3">
        <v>8</v>
      </c>
      <c r="B17" s="5"/>
      <c r="C17" s="6"/>
      <c r="D17" s="11"/>
      <c r="E17" s="4"/>
      <c r="F17" s="30"/>
      <c r="G17" s="4"/>
      <c r="H17" s="4" t="s">
        <v>3</v>
      </c>
      <c r="I17" s="8" t="s">
        <v>26</v>
      </c>
      <c r="J17" s="12" t="str">
        <f t="shared" si="0"/>
        <v>3650.48 руб.</v>
      </c>
    </row>
    <row r="18" spans="1:12">
      <c r="A18" s="3">
        <v>9</v>
      </c>
      <c r="B18" s="5"/>
      <c r="C18" s="6"/>
      <c r="D18" s="11"/>
      <c r="E18" s="4"/>
      <c r="F18" s="30"/>
      <c r="G18" s="4"/>
      <c r="H18" s="4" t="s">
        <v>62</v>
      </c>
      <c r="I18" s="8" t="s">
        <v>27</v>
      </c>
      <c r="J18" s="12" t="str">
        <f t="shared" si="0"/>
        <v>1825.24 руб.</v>
      </c>
    </row>
    <row r="19" spans="1:12">
      <c r="A19" s="3">
        <v>10</v>
      </c>
      <c r="B19" s="5"/>
      <c r="C19" s="6"/>
      <c r="D19" s="11"/>
      <c r="E19" s="9"/>
      <c r="F19" s="30"/>
      <c r="G19" s="4"/>
      <c r="H19" s="4" t="s">
        <v>44</v>
      </c>
      <c r="I19" s="8" t="s">
        <v>28</v>
      </c>
      <c r="J19" s="12" t="str">
        <f t="shared" si="0"/>
        <v>23540 руб.</v>
      </c>
    </row>
    <row r="20" spans="1:12">
      <c r="A20" s="3">
        <v>11</v>
      </c>
      <c r="B20" s="5"/>
      <c r="C20" s="6"/>
      <c r="D20" s="11"/>
      <c r="E20" s="9"/>
      <c r="F20" s="30"/>
      <c r="G20" s="4"/>
      <c r="H20" s="4" t="s">
        <v>4</v>
      </c>
      <c r="I20" s="8" t="s">
        <v>31</v>
      </c>
      <c r="J20" s="12" t="str">
        <f t="shared" si="0"/>
        <v>1462.86 руб.</v>
      </c>
    </row>
    <row r="21" spans="1:12">
      <c r="A21" s="3">
        <v>12</v>
      </c>
      <c r="B21" s="5"/>
      <c r="C21" s="6"/>
      <c r="D21" s="11"/>
      <c r="E21" s="4"/>
      <c r="F21" s="30"/>
      <c r="G21" s="4"/>
      <c r="H21" s="4" t="s">
        <v>45</v>
      </c>
      <c r="I21" s="8" t="s">
        <v>29</v>
      </c>
      <c r="J21" s="12" t="str">
        <f t="shared" si="0"/>
        <v>7778.4 руб.</v>
      </c>
    </row>
    <row r="22" spans="1:12">
      <c r="A22" s="3">
        <v>13</v>
      </c>
      <c r="B22" s="5"/>
      <c r="C22" s="6"/>
      <c r="D22" s="11"/>
      <c r="E22" s="4"/>
      <c r="F22" s="30"/>
      <c r="G22" s="4"/>
      <c r="H22" s="4" t="s">
        <v>43</v>
      </c>
      <c r="I22" s="8" t="s">
        <v>29</v>
      </c>
      <c r="J22" s="12" t="str">
        <f t="shared" si="0"/>
        <v>3889.2 руб.</v>
      </c>
    </row>
    <row r="23" spans="1:12">
      <c r="A23" s="3">
        <v>14</v>
      </c>
      <c r="B23" s="5"/>
      <c r="C23" s="6"/>
      <c r="D23" s="11"/>
      <c r="E23" s="4"/>
      <c r="F23" s="30"/>
      <c r="G23" s="4"/>
      <c r="H23" s="4" t="s">
        <v>41</v>
      </c>
      <c r="I23" s="8" t="s">
        <v>29</v>
      </c>
      <c r="J23" s="12" t="str">
        <f t="shared" si="0"/>
        <v>972.3 руб.</v>
      </c>
    </row>
    <row r="24" spans="1:12">
      <c r="A24" s="3">
        <v>15</v>
      </c>
      <c r="B24" s="5"/>
      <c r="C24" s="6"/>
      <c r="D24" s="11"/>
      <c r="E24" s="9"/>
      <c r="F24" s="30"/>
      <c r="G24" s="9"/>
      <c r="H24" s="4" t="s">
        <v>5</v>
      </c>
      <c r="I24" s="8" t="s">
        <v>30</v>
      </c>
      <c r="J24" s="12" t="str">
        <f t="shared" si="0"/>
        <v>1435.77 руб.</v>
      </c>
    </row>
    <row r="25" spans="1:12">
      <c r="A25" s="3">
        <v>16</v>
      </c>
      <c r="B25" s="5"/>
      <c r="C25" s="6"/>
      <c r="D25" s="11"/>
      <c r="E25" s="9"/>
      <c r="F25" s="30"/>
      <c r="G25" s="9"/>
      <c r="H25" s="4" t="s">
        <v>46</v>
      </c>
      <c r="I25" s="8" t="s">
        <v>32</v>
      </c>
      <c r="J25" s="12" t="str">
        <f t="shared" si="0"/>
        <v>3500 руб.</v>
      </c>
    </row>
    <row r="26" spans="1:12">
      <c r="A26" s="3">
        <v>17</v>
      </c>
      <c r="B26" s="5"/>
      <c r="C26" s="6"/>
      <c r="D26" s="16"/>
      <c r="E26" s="9"/>
      <c r="F26" s="30"/>
      <c r="G26" s="9"/>
      <c r="H26" s="4" t="s">
        <v>47</v>
      </c>
      <c r="I26" s="8" t="s">
        <v>33</v>
      </c>
      <c r="J26" s="12" t="str">
        <f t="shared" si="0"/>
        <v>5391.54 руб.</v>
      </c>
    </row>
    <row r="27" spans="1:12">
      <c r="A27" s="3">
        <v>18</v>
      </c>
      <c r="B27" s="5"/>
      <c r="C27" s="13"/>
      <c r="D27" s="14"/>
      <c r="E27" s="15"/>
      <c r="F27" s="34"/>
      <c r="G27" s="15"/>
      <c r="H27" s="4" t="s">
        <v>6</v>
      </c>
      <c r="I27" s="8" t="s">
        <v>30</v>
      </c>
      <c r="J27" s="61" t="str">
        <f t="shared" si="0"/>
        <v>866.88 руб.</v>
      </c>
      <c r="K27" s="60"/>
      <c r="L27" s="63" t="str">
        <f>J27:J28</f>
        <v>866.88 руб.</v>
      </c>
    </row>
    <row r="28" spans="1:12">
      <c r="A28" s="3">
        <v>19</v>
      </c>
      <c r="B28" s="5"/>
      <c r="C28" s="13"/>
      <c r="D28" s="14"/>
      <c r="E28" s="15"/>
      <c r="F28" s="34"/>
      <c r="G28" s="15"/>
      <c r="H28" s="4" t="s">
        <v>48</v>
      </c>
      <c r="I28" s="8" t="s">
        <v>33</v>
      </c>
      <c r="J28" s="61" t="str">
        <f t="shared" si="0"/>
        <v>4621.32 руб.</v>
      </c>
      <c r="K28" s="60"/>
    </row>
    <row r="29" spans="1:12">
      <c r="A29" s="3">
        <v>20</v>
      </c>
      <c r="B29" s="5"/>
      <c r="C29" s="6"/>
      <c r="D29" s="11"/>
      <c r="E29" s="9"/>
      <c r="F29" s="30"/>
      <c r="G29" s="4"/>
      <c r="H29" s="4" t="s">
        <v>49</v>
      </c>
      <c r="I29" s="8" t="s">
        <v>28</v>
      </c>
      <c r="J29" s="12" t="str">
        <f t="shared" si="0"/>
        <v>18040 руб.</v>
      </c>
    </row>
    <row r="30" spans="1:12">
      <c r="A30" s="3">
        <v>21</v>
      </c>
      <c r="B30" s="5"/>
      <c r="C30" s="6"/>
      <c r="D30" s="11"/>
      <c r="E30" s="9"/>
      <c r="F30" s="30"/>
      <c r="G30" s="4"/>
      <c r="H30" s="4" t="s">
        <v>7</v>
      </c>
      <c r="I30" s="8" t="s">
        <v>30</v>
      </c>
      <c r="J30" s="12" t="str">
        <f t="shared" si="0"/>
        <v>2275.56 руб.</v>
      </c>
    </row>
    <row r="31" spans="1:12">
      <c r="A31" s="3">
        <v>22</v>
      </c>
      <c r="B31" s="5"/>
      <c r="C31" s="6"/>
      <c r="D31" s="11"/>
      <c r="E31" s="4"/>
      <c r="F31" s="30"/>
      <c r="G31" s="4"/>
      <c r="H31" s="4" t="s">
        <v>43</v>
      </c>
      <c r="I31" s="8" t="s">
        <v>24</v>
      </c>
      <c r="J31" s="12" t="str">
        <f t="shared" si="0"/>
        <v>3650.48 руб.</v>
      </c>
    </row>
    <row r="32" spans="1:12">
      <c r="A32" s="3">
        <v>23</v>
      </c>
      <c r="B32" s="5"/>
      <c r="C32" s="6"/>
      <c r="D32" s="11"/>
      <c r="E32" s="4"/>
      <c r="F32" s="30"/>
      <c r="G32" s="9"/>
      <c r="H32" s="4" t="s">
        <v>46</v>
      </c>
      <c r="I32" s="8" t="s">
        <v>24</v>
      </c>
      <c r="J32" s="12" t="str">
        <f t="shared" si="0"/>
        <v>2281.55 руб.</v>
      </c>
    </row>
    <row r="33" spans="1:10">
      <c r="A33" s="3">
        <v>24</v>
      </c>
      <c r="B33" s="5"/>
      <c r="C33" s="6"/>
      <c r="D33" s="11"/>
      <c r="E33" s="9"/>
      <c r="F33" s="30"/>
      <c r="G33" s="4"/>
      <c r="H33" s="4" t="s">
        <v>50</v>
      </c>
      <c r="I33" s="8" t="s">
        <v>34</v>
      </c>
      <c r="J33" s="12" t="str">
        <f t="shared" si="0"/>
        <v>24640 руб.</v>
      </c>
    </row>
    <row r="34" spans="1:10">
      <c r="A34" s="3">
        <v>25</v>
      </c>
      <c r="B34" s="5"/>
      <c r="C34" s="6"/>
      <c r="D34" s="11"/>
      <c r="E34" s="9"/>
      <c r="F34" s="30"/>
      <c r="G34" s="9"/>
      <c r="H34" s="4" t="s">
        <v>8</v>
      </c>
      <c r="I34" s="8" t="s">
        <v>35</v>
      </c>
      <c r="J34" s="12" t="str">
        <f t="shared" si="0"/>
        <v>6672 руб.</v>
      </c>
    </row>
    <row r="35" spans="1:10">
      <c r="A35" s="3">
        <v>26</v>
      </c>
      <c r="B35" s="5"/>
      <c r="C35" s="6"/>
      <c r="D35" s="11"/>
      <c r="E35" s="4"/>
      <c r="F35" s="30"/>
      <c r="G35" s="4"/>
      <c r="H35" s="4" t="s">
        <v>51</v>
      </c>
      <c r="I35" s="8" t="s">
        <v>29</v>
      </c>
      <c r="J35" s="12" t="str">
        <f t="shared" si="0"/>
        <v>16529.1 руб.</v>
      </c>
    </row>
    <row r="36" spans="1:10">
      <c r="A36" s="3">
        <v>27</v>
      </c>
      <c r="B36" s="5"/>
      <c r="C36" s="6"/>
      <c r="D36" s="11"/>
      <c r="E36" s="9"/>
      <c r="F36" s="30"/>
      <c r="G36" s="9"/>
      <c r="H36" s="4" t="s">
        <v>9</v>
      </c>
      <c r="I36" s="8" t="s">
        <v>35</v>
      </c>
      <c r="J36" s="12" t="str">
        <f t="shared" si="0"/>
        <v>9507.6 руб.</v>
      </c>
    </row>
    <row r="37" spans="1:10">
      <c r="A37" s="3">
        <v>28</v>
      </c>
      <c r="B37" s="5"/>
      <c r="C37" s="6"/>
      <c r="D37" s="4"/>
      <c r="E37" s="4"/>
      <c r="F37" s="30"/>
      <c r="G37" s="4"/>
      <c r="H37" s="4" t="s">
        <v>47</v>
      </c>
      <c r="I37" s="8" t="s">
        <v>29</v>
      </c>
      <c r="J37" s="12" t="str">
        <f t="shared" si="0"/>
        <v>6806.1 руб.</v>
      </c>
    </row>
    <row r="38" spans="1:10">
      <c r="A38" s="3">
        <v>29</v>
      </c>
      <c r="B38" s="5"/>
      <c r="C38" s="6"/>
      <c r="D38" s="4"/>
      <c r="E38" s="9"/>
      <c r="F38" s="30"/>
      <c r="G38" s="4"/>
      <c r="H38" s="4" t="s">
        <v>52</v>
      </c>
      <c r="I38" s="8" t="s">
        <v>34</v>
      </c>
      <c r="J38" s="12" t="str">
        <f t="shared" si="0"/>
        <v>32340 руб.</v>
      </c>
    </row>
    <row r="39" spans="1:10">
      <c r="A39" s="3">
        <v>30</v>
      </c>
      <c r="B39" s="5"/>
      <c r="C39" s="6"/>
      <c r="D39" s="6"/>
      <c r="E39" s="9"/>
      <c r="F39" s="30"/>
      <c r="G39" s="4"/>
      <c r="H39" s="4" t="s">
        <v>11</v>
      </c>
      <c r="I39" s="8" t="s">
        <v>30</v>
      </c>
      <c r="J39" s="12" t="str">
        <f t="shared" si="0"/>
        <v>812.7 руб.</v>
      </c>
    </row>
    <row r="40" spans="1:10">
      <c r="A40" s="3">
        <v>31</v>
      </c>
      <c r="B40" s="5"/>
      <c r="C40" s="6"/>
      <c r="D40" s="6"/>
      <c r="E40" s="9"/>
      <c r="F40" s="30"/>
      <c r="G40" s="4"/>
      <c r="H40" s="4" t="s">
        <v>53</v>
      </c>
      <c r="I40" s="8" t="s">
        <v>36</v>
      </c>
      <c r="J40" s="12" t="str">
        <f t="shared" si="0"/>
        <v>3851.1 руб.</v>
      </c>
    </row>
    <row r="41" spans="1:10">
      <c r="A41" s="3">
        <v>32</v>
      </c>
      <c r="B41" s="5"/>
      <c r="C41" s="6"/>
      <c r="D41" s="6"/>
      <c r="E41" s="9"/>
      <c r="F41" s="30"/>
      <c r="G41" s="4"/>
      <c r="H41" s="4" t="s">
        <v>6</v>
      </c>
      <c r="I41" s="8" t="s">
        <v>30</v>
      </c>
      <c r="J41" s="12" t="str">
        <f t="shared" si="0"/>
        <v>866.88 руб.</v>
      </c>
    </row>
    <row r="42" spans="1:10">
      <c r="A42" s="3">
        <v>33</v>
      </c>
      <c r="B42" s="5"/>
      <c r="C42" s="6"/>
      <c r="D42" s="6"/>
      <c r="E42" s="9"/>
      <c r="F42" s="30"/>
      <c r="G42" s="4"/>
      <c r="H42" s="4" t="s">
        <v>12</v>
      </c>
      <c r="I42" s="8" t="s">
        <v>30</v>
      </c>
      <c r="J42" s="12" t="str">
        <f t="shared" si="0"/>
        <v>1137.78 руб.</v>
      </c>
    </row>
    <row r="43" spans="1:10">
      <c r="A43" s="3">
        <v>34</v>
      </c>
      <c r="B43" s="5"/>
      <c r="C43" s="6"/>
      <c r="D43" s="6"/>
      <c r="E43" s="9"/>
      <c r="F43" s="30"/>
      <c r="G43" s="4"/>
      <c r="H43" s="4" t="s">
        <v>54</v>
      </c>
      <c r="I43" s="8" t="s">
        <v>37</v>
      </c>
      <c r="J43" s="12" t="str">
        <f t="shared" si="0"/>
        <v>10500 руб.</v>
      </c>
    </row>
    <row r="44" spans="1:10">
      <c r="A44" s="3">
        <v>35</v>
      </c>
      <c r="B44" s="5"/>
      <c r="C44" s="6"/>
      <c r="D44" s="6"/>
      <c r="E44" s="9"/>
      <c r="F44" s="30"/>
      <c r="G44" s="4"/>
      <c r="H44" s="4" t="s">
        <v>12</v>
      </c>
      <c r="I44" s="8" t="s">
        <v>30</v>
      </c>
      <c r="J44" s="12" t="str">
        <f t="shared" si="0"/>
        <v>1137.78 руб.</v>
      </c>
    </row>
    <row r="45" spans="1:10">
      <c r="A45" s="3">
        <v>36</v>
      </c>
      <c r="B45" s="5"/>
      <c r="C45" s="6"/>
      <c r="D45" s="6"/>
      <c r="E45" s="9"/>
      <c r="F45" s="30"/>
      <c r="G45" s="4"/>
      <c r="H45" s="4" t="s">
        <v>54</v>
      </c>
      <c r="I45" s="8" t="s">
        <v>24</v>
      </c>
      <c r="J45" s="12" t="str">
        <f t="shared" si="0"/>
        <v>9126.2 руб.</v>
      </c>
    </row>
    <row r="46" spans="1:10">
      <c r="A46" s="3">
        <v>37</v>
      </c>
      <c r="B46" s="5"/>
      <c r="C46" s="6"/>
      <c r="D46" s="6"/>
      <c r="E46" s="9"/>
      <c r="F46" s="30"/>
      <c r="G46" s="4"/>
      <c r="H46" s="4" t="s">
        <v>55</v>
      </c>
      <c r="I46" s="8" t="s">
        <v>38</v>
      </c>
      <c r="J46" s="12" t="str">
        <f t="shared" si="0"/>
        <v>9240 руб.</v>
      </c>
    </row>
    <row r="47" spans="1:10">
      <c r="A47" s="3">
        <v>38</v>
      </c>
      <c r="B47" s="5"/>
      <c r="C47" s="6"/>
      <c r="D47" s="6"/>
      <c r="E47" s="9"/>
      <c r="F47" s="30"/>
      <c r="G47" s="4"/>
      <c r="H47" s="4" t="s">
        <v>13</v>
      </c>
      <c r="I47" s="8" t="s">
        <v>39</v>
      </c>
      <c r="J47" s="12" t="str">
        <f t="shared" si="0"/>
        <v>704.34 руб.</v>
      </c>
    </row>
    <row r="48" spans="1:10">
      <c r="A48" s="3">
        <v>39</v>
      </c>
      <c r="B48" s="5"/>
      <c r="C48" s="6"/>
      <c r="D48" s="51"/>
      <c r="E48" s="9"/>
      <c r="F48" s="30"/>
      <c r="G48" s="4"/>
      <c r="H48" s="4" t="s">
        <v>56</v>
      </c>
      <c r="I48" s="8" t="s">
        <v>40</v>
      </c>
      <c r="J48" s="12" t="str">
        <f t="shared" si="0"/>
        <v>28200 руб.</v>
      </c>
    </row>
    <row r="49" spans="1:12">
      <c r="A49" s="3"/>
      <c r="B49" s="5"/>
      <c r="C49" s="6"/>
      <c r="D49" s="6"/>
      <c r="E49" s="9"/>
      <c r="F49" s="30"/>
      <c r="G49" s="4"/>
      <c r="H49" s="30"/>
      <c r="I49" s="30"/>
      <c r="J49" s="12" t="str">
        <f t="shared" si="0"/>
        <v/>
      </c>
    </row>
    <row r="50" spans="1:12">
      <c r="A50" s="3"/>
      <c r="B50" s="5"/>
      <c r="C50" s="6"/>
      <c r="D50" s="6"/>
      <c r="E50" s="9"/>
      <c r="F50" s="30"/>
      <c r="G50" s="4"/>
      <c r="H50" s="33"/>
      <c r="I50" s="33"/>
      <c r="J50" s="12" t="str">
        <f t="shared" si="0"/>
        <v/>
      </c>
    </row>
    <row r="51" spans="1:12">
      <c r="A51" s="3"/>
      <c r="B51" s="5"/>
      <c r="C51" s="6"/>
      <c r="D51" s="6"/>
      <c r="E51" s="9"/>
      <c r="F51" s="30"/>
      <c r="G51" s="4"/>
      <c r="H51" s="33"/>
      <c r="I51" s="33"/>
      <c r="J51" s="12" t="str">
        <f t="shared" si="0"/>
        <v/>
      </c>
    </row>
    <row r="52" spans="1:12">
      <c r="A52" s="3"/>
      <c r="B52" s="6"/>
      <c r="C52" s="6"/>
      <c r="D52" s="6"/>
      <c r="E52" s="9"/>
      <c r="F52" s="39"/>
      <c r="G52" s="4"/>
      <c r="H52" s="42"/>
      <c r="I52" s="42"/>
      <c r="J52" s="12" t="str">
        <f t="shared" si="0"/>
        <v/>
      </c>
      <c r="K52" s="37"/>
      <c r="L52" s="37"/>
    </row>
    <row r="53" spans="1:12">
      <c r="A53" s="3"/>
      <c r="B53" s="5"/>
      <c r="C53" s="5"/>
      <c r="D53" s="5"/>
      <c r="E53" s="53"/>
      <c r="F53" s="30"/>
      <c r="G53" s="3"/>
      <c r="H53" s="33"/>
      <c r="I53" s="33"/>
      <c r="J53" s="12" t="str">
        <f t="shared" si="0"/>
        <v/>
      </c>
      <c r="K53" s="54"/>
    </row>
    <row r="54" spans="1:12">
      <c r="A54" s="3"/>
      <c r="B54" s="5"/>
      <c r="C54" s="6"/>
      <c r="D54" s="51"/>
      <c r="E54" s="9"/>
      <c r="F54" s="30"/>
      <c r="G54" s="4"/>
      <c r="H54" s="33"/>
      <c r="I54" s="33"/>
      <c r="J54" s="12" t="str">
        <f t="shared" si="0"/>
        <v/>
      </c>
    </row>
    <row r="55" spans="1:12">
      <c r="A55" s="3"/>
      <c r="B55" s="5"/>
      <c r="C55" s="6"/>
      <c r="D55" s="6"/>
      <c r="E55" s="9"/>
      <c r="F55" s="30"/>
      <c r="G55" s="4"/>
      <c r="H55" s="33"/>
      <c r="I55" s="33"/>
      <c r="J55" s="12" t="str">
        <f t="shared" si="0"/>
        <v/>
      </c>
    </row>
    <row r="56" spans="1:12">
      <c r="A56" s="30"/>
      <c r="B56" s="31"/>
      <c r="C56" s="31"/>
      <c r="D56" s="32"/>
      <c r="E56" s="33"/>
      <c r="F56" s="30"/>
      <c r="G56" s="30"/>
      <c r="H56" s="33"/>
      <c r="I56" s="33"/>
      <c r="J56" s="12" t="str">
        <f t="shared" si="0"/>
        <v/>
      </c>
    </row>
    <row r="57" spans="1:12">
      <c r="A57" s="39"/>
      <c r="B57" s="31"/>
      <c r="C57" s="40"/>
      <c r="D57" s="41"/>
      <c r="E57" s="42"/>
      <c r="F57" s="39"/>
      <c r="G57" s="39"/>
      <c r="H57" s="33"/>
      <c r="I57" s="33"/>
      <c r="J57" s="12" t="str">
        <f t="shared" si="0"/>
        <v/>
      </c>
    </row>
    <row r="58" spans="1:12" ht="15.75" thickBot="1">
      <c r="A58" s="43"/>
      <c r="B58" s="50"/>
      <c r="C58" s="44"/>
      <c r="D58" s="45"/>
      <c r="E58" s="46"/>
      <c r="F58" s="43"/>
      <c r="G58" s="43"/>
      <c r="H58" s="52"/>
      <c r="I58" s="52"/>
      <c r="J58" s="59" t="str">
        <f t="shared" si="0"/>
        <v/>
      </c>
    </row>
    <row r="59" spans="1:12" ht="18.75">
      <c r="A59" s="47">
        <f>IF(COUNT(A10:A26,A29:A58),COUNT(A10:A26,A29:A58),"")</f>
        <v>37</v>
      </c>
      <c r="B59" s="38" t="s">
        <v>10</v>
      </c>
      <c r="C59" s="36" t="s">
        <v>15</v>
      </c>
      <c r="D59" s="38" t="s">
        <v>10</v>
      </c>
      <c r="E59" s="38" t="s">
        <v>10</v>
      </c>
      <c r="F59" s="38" t="s">
        <v>10</v>
      </c>
      <c r="G59" s="38" t="s">
        <v>10</v>
      </c>
      <c r="H59" s="17"/>
      <c r="I59" s="17"/>
      <c r="J59" s="62"/>
    </row>
    <row r="60" spans="1:12">
      <c r="J60" s="37"/>
    </row>
  </sheetData>
  <dataValidations count="2">
    <dataValidation type="list" allowBlank="1" showInputMessage="1" showErrorMessage="1" sqref="E53:E55">
      <formula1>$R$38:$R$62</formula1>
    </dataValidation>
    <dataValidation type="list" allowBlank="1" showInputMessage="1" showErrorMessage="1" sqref="E10:E52">
      <formula1>$R$7:$R$31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1.После чисел текст=СуНет Суммы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2017-12-14T07:27:44Z</cp:lastPrinted>
  <dcterms:created xsi:type="dcterms:W3CDTF">2017-08-18T12:53:14Z</dcterms:created>
  <dcterms:modified xsi:type="dcterms:W3CDTF">2017-12-14T14:58:26Z</dcterms:modified>
</cp:coreProperties>
</file>