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475" tabRatio="620" firstSheet="1" activeTab="5"/>
  </bookViews>
  <sheets>
    <sheet name="календарь" sheetId="224" state="hidden" r:id="rId1"/>
    <sheet name="2018 (ОТПУСК)" sheetId="225" r:id="rId2"/>
    <sheet name="график январь" sheetId="173" r:id="rId3"/>
    <sheet name="график февраль" sheetId="252" r:id="rId4"/>
    <sheet name="график март" sheetId="253" r:id="rId5"/>
    <sheet name="новая формула" sheetId="254" r:id="rId6"/>
  </sheets>
  <externalReferences>
    <externalReference r:id="rId7"/>
  </externalReferences>
  <definedNames>
    <definedName name="ВД">календарь!$B$3:$B$25</definedName>
    <definedName name="Втор">SUMPRODUCT((--([1]Пробоотборщики!A$51&amp;[1]Пробоотборщики!$D1&amp;2017)&gt;=[1]Пробоотборщики!$P$6:$P$26)*(--([1]Пробоотборщики!A$51&amp;[1]Пробоотборщики!$D1&amp;2017)&lt;=[1]Пробоотборщики!$W$6:$W$26))</definedName>
    <definedName name="Год">календарь!$M$4:$M$16</definedName>
    <definedName name="_xlnm.Print_Titles" localSheetId="1">'2018 (ОТПУСК)'!$D:$D,'2018 (ОТПУСК)'!$3:$3</definedName>
    <definedName name="_xlnm.Print_Titles" localSheetId="4">'график март'!$12:$12</definedName>
    <definedName name="_xlnm.Print_Titles" localSheetId="3">'график февраль'!$12:$12</definedName>
    <definedName name="_xlnm.Print_Titles" localSheetId="2">'график январь'!$12:$12</definedName>
    <definedName name="_xlnm.Print_Titles" localSheetId="5">'новая формула'!$12:$12</definedName>
    <definedName name="Месяцы">календарь!$F$3:$F$14</definedName>
    <definedName name="_xlnm.Print_Area" localSheetId="1">'2018 (ОТПУСК)'!$A$3:$GJ$24</definedName>
    <definedName name="_xlnm.Print_Area" localSheetId="4">'график март'!$A$1:$AJ$31</definedName>
    <definedName name="_xlnm.Print_Area" localSheetId="3">'график февраль'!$A$1:$AJ$31</definedName>
    <definedName name="_xlnm.Print_Area" localSheetId="2">'график январь'!$A$1:$AJ$31</definedName>
    <definedName name="_xlnm.Print_Area" localSheetId="5">'новая формула'!$A$1:$AJ$31</definedName>
    <definedName name="ПД">календарь!$A$3:$A$23</definedName>
    <definedName name="Пер">SUMPRODUCT((--([1]Пробоотборщики!A$51&amp;[1]Пробоотборщики!$D1&amp;2017)&gt;=[1]Пробоотборщики!$E$6:$E$26)*(--([1]Пробоотборщики!A$51&amp;[1]Пробоотборщики!$D1&amp;2017)&lt;=[1]Пробоотборщики!$L$6:$L$26))</definedName>
    <definedName name="ППД">календарь!$C$3:$C$23</definedName>
    <definedName name="Празд">SUMPRODUCT((--([1]Пробоотборщики!A$51&amp;[1]Пробоотборщики!$D1&amp;2017)&gt;=[1]Пробоотборщики!$AK$52:$AK$62)*(--([1]Пробоотборщики!A$51&amp;[1]Пробоотборщики!$D1&amp;2017)&lt;=[1]Пробоотборщики!$AO$52:$AO$62))</definedName>
    <definedName name="РД">календарь!$D$3:$D$25</definedName>
    <definedName name="Трет">SUMPRODUCT((--([1]Пробоотборщики!A$51&amp;[1]Пробоотборщики!$D1&amp;2017)&gt;=[1]Пробоотборщики!$AA$6:$AA$26)*(--([1]Пробоотборщики!A$51&amp;[1]Пробоотборщики!$D1&amp;2017)&lt;=[1]Пробоотборщики!$AH$6:$AH$26))</definedName>
    <definedName name="Четв">SUMPRODUCT((--([1]Пробоотборщики!A$51&amp;[1]Пробоотборщики!$D1&amp;2017)&gt;=[1]Пробоотборщики!$AL$6:$AL$26)*(--([1]Пробоотборщики!A$51&amp;[1]Пробоотборщики!$D1&amp;2017)&lt;=[1]Пробоотборщики!$AS$6:$AS$26))</definedName>
  </definedNames>
  <calcPr calcId="162913"/>
</workbook>
</file>

<file path=xl/calcChain.xml><?xml version="1.0" encoding="utf-8"?>
<calcChain xmlns="http://schemas.openxmlformats.org/spreadsheetml/2006/main">
  <c r="B18" i="254" l="1"/>
  <c r="AH18" i="254"/>
  <c r="AG18" i="254"/>
  <c r="AF18" i="254"/>
  <c r="AE18" i="254"/>
  <c r="AD18" i="254"/>
  <c r="AC18" i="254"/>
  <c r="AB18" i="254"/>
  <c r="AA18" i="254"/>
  <c r="Z18" i="254"/>
  <c r="Y18" i="254"/>
  <c r="X18" i="254"/>
  <c r="W18" i="254"/>
  <c r="V18" i="254"/>
  <c r="U18" i="254"/>
  <c r="T18" i="254"/>
  <c r="S18" i="254"/>
  <c r="R18" i="254"/>
  <c r="Q18" i="254"/>
  <c r="P18" i="254"/>
  <c r="O18" i="254"/>
  <c r="N18" i="254"/>
  <c r="M18" i="254"/>
  <c r="L18" i="254"/>
  <c r="K18" i="254"/>
  <c r="J18" i="254"/>
  <c r="I18" i="254"/>
  <c r="H18" i="254"/>
  <c r="G18" i="254"/>
  <c r="F18" i="254"/>
  <c r="E18" i="254"/>
  <c r="D18" i="254"/>
  <c r="C31" i="254"/>
  <c r="C30" i="254"/>
  <c r="C29" i="254"/>
  <c r="C28" i="254"/>
  <c r="C27" i="254"/>
  <c r="C26" i="254"/>
  <c r="C25" i="254"/>
  <c r="C24" i="254"/>
  <c r="C23" i="254"/>
  <c r="C22" i="254"/>
  <c r="C21" i="254"/>
  <c r="C20" i="254"/>
  <c r="AP19" i="254"/>
  <c r="AO19" i="254"/>
  <c r="AN19" i="254" s="1"/>
  <c r="C19" i="254"/>
  <c r="C17" i="254"/>
  <c r="C16" i="254"/>
  <c r="C15" i="254"/>
  <c r="C14" i="254"/>
  <c r="C13" i="254"/>
  <c r="AN12" i="254"/>
  <c r="AC15" i="254" s="1"/>
  <c r="AH12" i="254"/>
  <c r="BX15" i="254" s="1"/>
  <c r="BX14" i="254" s="1"/>
  <c r="AG12" i="254"/>
  <c r="BW15" i="254" s="1"/>
  <c r="BW14" i="254" s="1"/>
  <c r="AF12" i="254"/>
  <c r="BV15" i="254" s="1"/>
  <c r="BV14" i="254" s="1"/>
  <c r="AE12" i="254"/>
  <c r="BU15" i="254" s="1"/>
  <c r="BU14" i="254" s="1"/>
  <c r="AD12" i="254"/>
  <c r="BT15" i="254" s="1"/>
  <c r="BT14" i="254" s="1"/>
  <c r="AC12" i="254"/>
  <c r="BS15" i="254" s="1"/>
  <c r="BS14" i="254" s="1"/>
  <c r="AB12" i="254"/>
  <c r="BR15" i="254" s="1"/>
  <c r="BR14" i="254" s="1"/>
  <c r="AA12" i="254"/>
  <c r="BQ15" i="254" s="1"/>
  <c r="BQ14" i="254" s="1"/>
  <c r="Z12" i="254"/>
  <c r="BP15" i="254" s="1"/>
  <c r="BP14" i="254" s="1"/>
  <c r="Y12" i="254"/>
  <c r="BO15" i="254" s="1"/>
  <c r="BO14" i="254" s="1"/>
  <c r="X12" i="254"/>
  <c r="BN15" i="254" s="1"/>
  <c r="BN14" i="254" s="1"/>
  <c r="W12" i="254"/>
  <c r="BM15" i="254" s="1"/>
  <c r="BM14" i="254" s="1"/>
  <c r="V12" i="254"/>
  <c r="BL15" i="254" s="1"/>
  <c r="BL14" i="254" s="1"/>
  <c r="U12" i="254"/>
  <c r="BK15" i="254" s="1"/>
  <c r="BK14" i="254" s="1"/>
  <c r="T12" i="254"/>
  <c r="BJ15" i="254" s="1"/>
  <c r="BJ14" i="254" s="1"/>
  <c r="S12" i="254"/>
  <c r="BI15" i="254" s="1"/>
  <c r="BI14" i="254" s="1"/>
  <c r="R12" i="254"/>
  <c r="BH15" i="254" s="1"/>
  <c r="BH14" i="254" s="1"/>
  <c r="Q12" i="254"/>
  <c r="BG15" i="254" s="1"/>
  <c r="BG14" i="254" s="1"/>
  <c r="P12" i="254"/>
  <c r="BF15" i="254" s="1"/>
  <c r="BF14" i="254" s="1"/>
  <c r="O12" i="254"/>
  <c r="BE15" i="254" s="1"/>
  <c r="BE14" i="254" s="1"/>
  <c r="N12" i="254"/>
  <c r="BD15" i="254" s="1"/>
  <c r="BD14" i="254" s="1"/>
  <c r="M12" i="254"/>
  <c r="BC15" i="254" s="1"/>
  <c r="BC14" i="254" s="1"/>
  <c r="L12" i="254"/>
  <c r="BB15" i="254" s="1"/>
  <c r="BB14" i="254" s="1"/>
  <c r="K12" i="254"/>
  <c r="BA15" i="254" s="1"/>
  <c r="BA14" i="254" s="1"/>
  <c r="J12" i="254"/>
  <c r="AZ15" i="254" s="1"/>
  <c r="AZ14" i="254" s="1"/>
  <c r="I12" i="254"/>
  <c r="AY15" i="254" s="1"/>
  <c r="AY14" i="254" s="1"/>
  <c r="H12" i="254"/>
  <c r="AX15" i="254" s="1"/>
  <c r="AX14" i="254" s="1"/>
  <c r="G12" i="254"/>
  <c r="AW15" i="254" s="1"/>
  <c r="AW14" i="254" s="1"/>
  <c r="F12" i="254"/>
  <c r="AV15" i="254" s="1"/>
  <c r="AV14" i="254" s="1"/>
  <c r="E12" i="254"/>
  <c r="AU15" i="254" s="1"/>
  <c r="AU14" i="254" s="1"/>
  <c r="D12" i="254"/>
  <c r="AT15" i="254" s="1"/>
  <c r="AT14" i="254" s="1"/>
  <c r="J13" i="254" l="1"/>
  <c r="Z13" i="254"/>
  <c r="M14" i="254"/>
  <c r="AC14" i="254"/>
  <c r="I15" i="254"/>
  <c r="Y15" i="254"/>
  <c r="R13" i="254"/>
  <c r="AH13" i="254"/>
  <c r="E14" i="254"/>
  <c r="U14" i="254"/>
  <c r="Q15" i="254"/>
  <c r="AG15" i="254"/>
  <c r="F13" i="254"/>
  <c r="N13" i="254"/>
  <c r="V13" i="254"/>
  <c r="AD13" i="254"/>
  <c r="I14" i="254"/>
  <c r="Q14" i="254"/>
  <c r="Y14" i="254"/>
  <c r="AG14" i="254"/>
  <c r="E15" i="254"/>
  <c r="M15" i="254"/>
  <c r="U15" i="254"/>
  <c r="AG31" i="254"/>
  <c r="AE31" i="254"/>
  <c r="AC31" i="254"/>
  <c r="AA31" i="254"/>
  <c r="Y31" i="254"/>
  <c r="W31" i="254"/>
  <c r="U31" i="254"/>
  <c r="S31" i="254"/>
  <c r="Q31" i="254"/>
  <c r="O31" i="254"/>
  <c r="M31" i="254"/>
  <c r="K31" i="254"/>
  <c r="I31" i="254"/>
  <c r="G31" i="254"/>
  <c r="E31" i="254"/>
  <c r="AH30" i="254"/>
  <c r="AF30" i="254"/>
  <c r="AD30" i="254"/>
  <c r="AB30" i="254"/>
  <c r="Z30" i="254"/>
  <c r="X30" i="254"/>
  <c r="V30" i="254"/>
  <c r="T30" i="254"/>
  <c r="R30" i="254"/>
  <c r="P30" i="254"/>
  <c r="N30" i="254"/>
  <c r="L30" i="254"/>
  <c r="J30" i="254"/>
  <c r="H30" i="254"/>
  <c r="F30" i="254"/>
  <c r="D30" i="254"/>
  <c r="AG29" i="254"/>
  <c r="AE29" i="254"/>
  <c r="AC29" i="254"/>
  <c r="AA29" i="254"/>
  <c r="Y29" i="254"/>
  <c r="W29" i="254"/>
  <c r="U29" i="254"/>
  <c r="S29" i="254"/>
  <c r="Q29" i="254"/>
  <c r="O29" i="254"/>
  <c r="M29" i="254"/>
  <c r="K29" i="254"/>
  <c r="I29" i="254"/>
  <c r="G29" i="254"/>
  <c r="E29" i="254"/>
  <c r="AH28" i="254"/>
  <c r="AF28" i="254"/>
  <c r="AD28" i="254"/>
  <c r="AB28" i="254"/>
  <c r="Z28" i="254"/>
  <c r="X28" i="254"/>
  <c r="V28" i="254"/>
  <c r="T28" i="254"/>
  <c r="R28" i="254"/>
  <c r="P28" i="254"/>
  <c r="N28" i="254"/>
  <c r="L28" i="254"/>
  <c r="J28" i="254"/>
  <c r="H28" i="254"/>
  <c r="F28" i="254"/>
  <c r="D28" i="254"/>
  <c r="AG27" i="254"/>
  <c r="AE27" i="254"/>
  <c r="AC27" i="254"/>
  <c r="AA27" i="254"/>
  <c r="Y27" i="254"/>
  <c r="W27" i="254"/>
  <c r="U27" i="254"/>
  <c r="S27" i="254"/>
  <c r="Q27" i="254"/>
  <c r="O27" i="254"/>
  <c r="M27" i="254"/>
  <c r="K27" i="254"/>
  <c r="I27" i="254"/>
  <c r="G27" i="254"/>
  <c r="E27" i="254"/>
  <c r="AH26" i="254"/>
  <c r="AF26" i="254"/>
  <c r="AD26" i="254"/>
  <c r="AB26" i="254"/>
  <c r="Z26" i="254"/>
  <c r="AH31" i="254"/>
  <c r="AD31" i="254"/>
  <c r="Z31" i="254"/>
  <c r="V31" i="254"/>
  <c r="R31" i="254"/>
  <c r="N31" i="254"/>
  <c r="J31" i="254"/>
  <c r="F31" i="254"/>
  <c r="AG30" i="254"/>
  <c r="AC30" i="254"/>
  <c r="Y30" i="254"/>
  <c r="U30" i="254"/>
  <c r="Q30" i="254"/>
  <c r="M30" i="254"/>
  <c r="I30" i="254"/>
  <c r="E30" i="254"/>
  <c r="AH29" i="254"/>
  <c r="AD29" i="254"/>
  <c r="Z29" i="254"/>
  <c r="V29" i="254"/>
  <c r="R29" i="254"/>
  <c r="N29" i="254"/>
  <c r="J29" i="254"/>
  <c r="F29" i="254"/>
  <c r="AG28" i="254"/>
  <c r="AC28" i="254"/>
  <c r="Y28" i="254"/>
  <c r="U28" i="254"/>
  <c r="Q28" i="254"/>
  <c r="M28" i="254"/>
  <c r="I28" i="254"/>
  <c r="E28" i="254"/>
  <c r="AH27" i="254"/>
  <c r="AD27" i="254"/>
  <c r="Z27" i="254"/>
  <c r="V27" i="254"/>
  <c r="R27" i="254"/>
  <c r="N27" i="254"/>
  <c r="J27" i="254"/>
  <c r="F27" i="254"/>
  <c r="AG26" i="254"/>
  <c r="AC26" i="254"/>
  <c r="Y26" i="254"/>
  <c r="W26" i="254"/>
  <c r="U26" i="254"/>
  <c r="S26" i="254"/>
  <c r="Q26" i="254"/>
  <c r="O26" i="254"/>
  <c r="M26" i="254"/>
  <c r="K26" i="254"/>
  <c r="I26" i="254"/>
  <c r="G26" i="254"/>
  <c r="E26" i="254"/>
  <c r="AH25" i="254"/>
  <c r="AF25" i="254"/>
  <c r="AD25" i="254"/>
  <c r="AB25" i="254"/>
  <c r="Z25" i="254"/>
  <c r="X25" i="254"/>
  <c r="V25" i="254"/>
  <c r="T25" i="254"/>
  <c r="R25" i="254"/>
  <c r="P25" i="254"/>
  <c r="N25" i="254"/>
  <c r="L25" i="254"/>
  <c r="J25" i="254"/>
  <c r="H25" i="254"/>
  <c r="F25" i="254"/>
  <c r="D25" i="254"/>
  <c r="AG24" i="254"/>
  <c r="AE24" i="254"/>
  <c r="AC24" i="254"/>
  <c r="AA24" i="254"/>
  <c r="Y24" i="254"/>
  <c r="W24" i="254"/>
  <c r="U24" i="254"/>
  <c r="S24" i="254"/>
  <c r="Q24" i="254"/>
  <c r="O24" i="254"/>
  <c r="M24" i="254"/>
  <c r="K24" i="254"/>
  <c r="I24" i="254"/>
  <c r="G24" i="254"/>
  <c r="E24" i="254"/>
  <c r="AH23" i="254"/>
  <c r="AF23" i="254"/>
  <c r="AD23" i="254"/>
  <c r="AB23" i="254"/>
  <c r="Z23" i="254"/>
  <c r="X23" i="254"/>
  <c r="V23" i="254"/>
  <c r="T23" i="254"/>
  <c r="R23" i="254"/>
  <c r="P23" i="254"/>
  <c r="N23" i="254"/>
  <c r="L23" i="254"/>
  <c r="J23" i="254"/>
  <c r="H23" i="254"/>
  <c r="F23" i="254"/>
  <c r="D23" i="254"/>
  <c r="AG22" i="254"/>
  <c r="AE22" i="254"/>
  <c r="AC22" i="254"/>
  <c r="AA22" i="254"/>
  <c r="Y22" i="254"/>
  <c r="W22" i="254"/>
  <c r="U22" i="254"/>
  <c r="S22" i="254"/>
  <c r="Q22" i="254"/>
  <c r="O22" i="254"/>
  <c r="M22" i="254"/>
  <c r="K22" i="254"/>
  <c r="I22" i="254"/>
  <c r="G22" i="254"/>
  <c r="E22" i="254"/>
  <c r="AH21" i="254"/>
  <c r="AF21" i="254"/>
  <c r="AD21" i="254"/>
  <c r="AB21" i="254"/>
  <c r="Z21" i="254"/>
  <c r="X21" i="254"/>
  <c r="V21" i="254"/>
  <c r="T21" i="254"/>
  <c r="R21" i="254"/>
  <c r="P21" i="254"/>
  <c r="N21" i="254"/>
  <c r="L21" i="254"/>
  <c r="J21" i="254"/>
  <c r="H21" i="254"/>
  <c r="F21" i="254"/>
  <c r="D21" i="254"/>
  <c r="AG20" i="254"/>
  <c r="AE20" i="254"/>
  <c r="AC20" i="254"/>
  <c r="AA20" i="254"/>
  <c r="Y20" i="254"/>
  <c r="W20" i="254"/>
  <c r="U20" i="254"/>
  <c r="S20" i="254"/>
  <c r="Q20" i="254"/>
  <c r="O20" i="254"/>
  <c r="M20" i="254"/>
  <c r="K20" i="254"/>
  <c r="I20" i="254"/>
  <c r="G20" i="254"/>
  <c r="E20" i="254"/>
  <c r="AG19" i="254"/>
  <c r="AE19" i="254"/>
  <c r="AC19" i="254"/>
  <c r="AA19" i="254"/>
  <c r="Y19" i="254"/>
  <c r="W19" i="254"/>
  <c r="U19" i="254"/>
  <c r="S19" i="254"/>
  <c r="Q19" i="254"/>
  <c r="O19" i="254"/>
  <c r="M19" i="254"/>
  <c r="K19" i="254"/>
  <c r="I19" i="254"/>
  <c r="G19" i="254"/>
  <c r="E19" i="254"/>
  <c r="AF31" i="254"/>
  <c r="X31" i="254"/>
  <c r="P31" i="254"/>
  <c r="H31" i="254"/>
  <c r="AE30" i="254"/>
  <c r="W30" i="254"/>
  <c r="O30" i="254"/>
  <c r="G30" i="254"/>
  <c r="AF29" i="254"/>
  <c r="X29" i="254"/>
  <c r="P29" i="254"/>
  <c r="H29" i="254"/>
  <c r="AE28" i="254"/>
  <c r="W28" i="254"/>
  <c r="O28" i="254"/>
  <c r="G28" i="254"/>
  <c r="AF27" i="254"/>
  <c r="X27" i="254"/>
  <c r="P27" i="254"/>
  <c r="H27" i="254"/>
  <c r="AE26" i="254"/>
  <c r="X26" i="254"/>
  <c r="T26" i="254"/>
  <c r="P26" i="254"/>
  <c r="L26" i="254"/>
  <c r="H26" i="254"/>
  <c r="D26" i="254"/>
  <c r="AE25" i="254"/>
  <c r="AA25" i="254"/>
  <c r="W25" i="254"/>
  <c r="S25" i="254"/>
  <c r="O25" i="254"/>
  <c r="K25" i="254"/>
  <c r="G25" i="254"/>
  <c r="AF24" i="254"/>
  <c r="AB24" i="254"/>
  <c r="X24" i="254"/>
  <c r="T24" i="254"/>
  <c r="P24" i="254"/>
  <c r="L24" i="254"/>
  <c r="H24" i="254"/>
  <c r="D24" i="254"/>
  <c r="AE23" i="254"/>
  <c r="AA23" i="254"/>
  <c r="W23" i="254"/>
  <c r="S23" i="254"/>
  <c r="O23" i="254"/>
  <c r="K23" i="254"/>
  <c r="G23" i="254"/>
  <c r="AF22" i="254"/>
  <c r="AB22" i="254"/>
  <c r="X22" i="254"/>
  <c r="T22" i="254"/>
  <c r="P22" i="254"/>
  <c r="L22" i="254"/>
  <c r="H22" i="254"/>
  <c r="D22" i="254"/>
  <c r="AE21" i="254"/>
  <c r="AA21" i="254"/>
  <c r="W21" i="254"/>
  <c r="S21" i="254"/>
  <c r="O21" i="254"/>
  <c r="K21" i="254"/>
  <c r="G21" i="254"/>
  <c r="AF20" i="254"/>
  <c r="AB20" i="254"/>
  <c r="X20" i="254"/>
  <c r="T20" i="254"/>
  <c r="P20" i="254"/>
  <c r="L20" i="254"/>
  <c r="H20" i="254"/>
  <c r="D20" i="254"/>
  <c r="AF19" i="254"/>
  <c r="AB19" i="254"/>
  <c r="X19" i="254"/>
  <c r="T19" i="254"/>
  <c r="P19" i="254"/>
  <c r="L19" i="254"/>
  <c r="H19" i="254"/>
  <c r="D19" i="254"/>
  <c r="AG17" i="254"/>
  <c r="AE17" i="254"/>
  <c r="AC17" i="254"/>
  <c r="AA17" i="254"/>
  <c r="Y17" i="254"/>
  <c r="W17" i="254"/>
  <c r="U17" i="254"/>
  <c r="S17" i="254"/>
  <c r="Q17" i="254"/>
  <c r="O17" i="254"/>
  <c r="M17" i="254"/>
  <c r="K17" i="254"/>
  <c r="I17" i="254"/>
  <c r="G17" i="254"/>
  <c r="E17" i="254"/>
  <c r="AH16" i="254"/>
  <c r="AF16" i="254"/>
  <c r="AD16" i="254"/>
  <c r="AB16" i="254"/>
  <c r="Z16" i="254"/>
  <c r="X16" i="254"/>
  <c r="V16" i="254"/>
  <c r="T16" i="254"/>
  <c r="R16" i="254"/>
  <c r="P16" i="254"/>
  <c r="N16" i="254"/>
  <c r="L16" i="254"/>
  <c r="J16" i="254"/>
  <c r="H16" i="254"/>
  <c r="F16" i="254"/>
  <c r="D16" i="254"/>
  <c r="AH15" i="254"/>
  <c r="AF15" i="254"/>
  <c r="AD15" i="254"/>
  <c r="AB15" i="254"/>
  <c r="Z15" i="254"/>
  <c r="X15" i="254"/>
  <c r="V15" i="254"/>
  <c r="T15" i="254"/>
  <c r="R15" i="254"/>
  <c r="P15" i="254"/>
  <c r="N15" i="254"/>
  <c r="L15" i="254"/>
  <c r="J15" i="254"/>
  <c r="H15" i="254"/>
  <c r="F15" i="254"/>
  <c r="D15" i="254"/>
  <c r="AH14" i="254"/>
  <c r="AF14" i="254"/>
  <c r="AD14" i="254"/>
  <c r="AB14" i="254"/>
  <c r="Z14" i="254"/>
  <c r="X14" i="254"/>
  <c r="V14" i="254"/>
  <c r="T14" i="254"/>
  <c r="R14" i="254"/>
  <c r="P14" i="254"/>
  <c r="N14" i="254"/>
  <c r="L14" i="254"/>
  <c r="J14" i="254"/>
  <c r="H14" i="254"/>
  <c r="F14" i="254"/>
  <c r="D14" i="254"/>
  <c r="AG13" i="254"/>
  <c r="AE13" i="254"/>
  <c r="AC13" i="254"/>
  <c r="AA13" i="254"/>
  <c r="Y13" i="254"/>
  <c r="W13" i="254"/>
  <c r="U13" i="254"/>
  <c r="S13" i="254"/>
  <c r="Q13" i="254"/>
  <c r="O13" i="254"/>
  <c r="M13" i="254"/>
  <c r="K13" i="254"/>
  <c r="I13" i="254"/>
  <c r="G13" i="254"/>
  <c r="E13" i="254"/>
  <c r="AB31" i="254"/>
  <c r="T31" i="254"/>
  <c r="L31" i="254"/>
  <c r="D31" i="254"/>
  <c r="AA30" i="254"/>
  <c r="S30" i="254"/>
  <c r="K30" i="254"/>
  <c r="AB29" i="254"/>
  <c r="T29" i="254"/>
  <c r="L29" i="254"/>
  <c r="D29" i="254"/>
  <c r="AA28" i="254"/>
  <c r="S28" i="254"/>
  <c r="K28" i="254"/>
  <c r="AB27" i="254"/>
  <c r="T27" i="254"/>
  <c r="L27" i="254"/>
  <c r="D27" i="254"/>
  <c r="AA26" i="254"/>
  <c r="V26" i="254"/>
  <c r="R26" i="254"/>
  <c r="N26" i="254"/>
  <c r="J26" i="254"/>
  <c r="F26" i="254"/>
  <c r="AG25" i="254"/>
  <c r="AC25" i="254"/>
  <c r="Y25" i="254"/>
  <c r="U25" i="254"/>
  <c r="Q25" i="254"/>
  <c r="M25" i="254"/>
  <c r="I25" i="254"/>
  <c r="E25" i="254"/>
  <c r="AH24" i="254"/>
  <c r="AD24" i="254"/>
  <c r="Z24" i="254"/>
  <c r="V24" i="254"/>
  <c r="R24" i="254"/>
  <c r="N24" i="254"/>
  <c r="J24" i="254"/>
  <c r="F24" i="254"/>
  <c r="AG23" i="254"/>
  <c r="AC23" i="254"/>
  <c r="Y23" i="254"/>
  <c r="U23" i="254"/>
  <c r="Q23" i="254"/>
  <c r="M23" i="254"/>
  <c r="I23" i="254"/>
  <c r="E23" i="254"/>
  <c r="AH22" i="254"/>
  <c r="AD22" i="254"/>
  <c r="Z22" i="254"/>
  <c r="V22" i="254"/>
  <c r="R22" i="254"/>
  <c r="N22" i="254"/>
  <c r="J22" i="254"/>
  <c r="F22" i="254"/>
  <c r="AG21" i="254"/>
  <c r="AC21" i="254"/>
  <c r="Y21" i="254"/>
  <c r="U21" i="254"/>
  <c r="Q21" i="254"/>
  <c r="M21" i="254"/>
  <c r="I21" i="254"/>
  <c r="E21" i="254"/>
  <c r="AH20" i="254"/>
  <c r="AD20" i="254"/>
  <c r="Z20" i="254"/>
  <c r="V20" i="254"/>
  <c r="R20" i="254"/>
  <c r="N20" i="254"/>
  <c r="J20" i="254"/>
  <c r="F20" i="254"/>
  <c r="AH19" i="254"/>
  <c r="AD19" i="254"/>
  <c r="Z19" i="254"/>
  <c r="V19" i="254"/>
  <c r="R19" i="254"/>
  <c r="N19" i="254"/>
  <c r="J19" i="254"/>
  <c r="F19" i="254"/>
  <c r="AH17" i="254"/>
  <c r="AF17" i="254"/>
  <c r="AD17" i="254"/>
  <c r="AB17" i="254"/>
  <c r="Z17" i="254"/>
  <c r="X17" i="254"/>
  <c r="V17" i="254"/>
  <c r="T17" i="254"/>
  <c r="R17" i="254"/>
  <c r="P17" i="254"/>
  <c r="N17" i="254"/>
  <c r="L17" i="254"/>
  <c r="J17" i="254"/>
  <c r="H17" i="254"/>
  <c r="F17" i="254"/>
  <c r="D17" i="254"/>
  <c r="AG16" i="254"/>
  <c r="AE16" i="254"/>
  <c r="AC16" i="254"/>
  <c r="AA16" i="254"/>
  <c r="Y16" i="254"/>
  <c r="W16" i="254"/>
  <c r="U16" i="254"/>
  <c r="S16" i="254"/>
  <c r="Q16" i="254"/>
  <c r="O16" i="254"/>
  <c r="M16" i="254"/>
  <c r="K16" i="254"/>
  <c r="I16" i="254"/>
  <c r="G16" i="254"/>
  <c r="E16" i="254"/>
  <c r="D13" i="254"/>
  <c r="H13" i="254"/>
  <c r="L13" i="254"/>
  <c r="P13" i="254"/>
  <c r="T13" i="254"/>
  <c r="X13" i="254"/>
  <c r="AB13" i="254"/>
  <c r="AF13" i="254"/>
  <c r="G14" i="254"/>
  <c r="K14" i="254"/>
  <c r="O14" i="254"/>
  <c r="S14" i="254"/>
  <c r="W14" i="254"/>
  <c r="AA14" i="254"/>
  <c r="AE14" i="254"/>
  <c r="G15" i="254"/>
  <c r="K15" i="254"/>
  <c r="O15" i="254"/>
  <c r="S15" i="254"/>
  <c r="W15" i="254"/>
  <c r="AA15" i="254"/>
  <c r="AE15" i="254"/>
  <c r="GK3" i="225"/>
  <c r="L3" i="225"/>
  <c r="GR35" i="225" s="1"/>
  <c r="GR34" i="225" s="1"/>
  <c r="M3" i="225"/>
  <c r="N3" i="225"/>
  <c r="O3" i="225"/>
  <c r="P3" i="225"/>
  <c r="Q3" i="225"/>
  <c r="R3" i="225"/>
  <c r="S3" i="225"/>
  <c r="T3" i="225"/>
  <c r="U3" i="225"/>
  <c r="V3" i="225"/>
  <c r="W3" i="225"/>
  <c r="X3" i="225"/>
  <c r="Y3" i="225"/>
  <c r="Z3" i="225"/>
  <c r="AA3" i="225"/>
  <c r="AB3" i="225"/>
  <c r="AC3" i="225"/>
  <c r="AD3" i="225"/>
  <c r="AE3" i="225"/>
  <c r="AF3" i="225"/>
  <c r="AG3" i="225"/>
  <c r="AH3" i="225"/>
  <c r="AI3" i="225"/>
  <c r="AJ3" i="225"/>
  <c r="AK3" i="225"/>
  <c r="AL3" i="225"/>
  <c r="AM3" i="225"/>
  <c r="AN3" i="225"/>
  <c r="AO3" i="225"/>
  <c r="AP3" i="225"/>
  <c r="AQ3" i="225"/>
  <c r="AR3" i="225"/>
  <c r="AS3" i="225"/>
  <c r="AT3" i="225"/>
  <c r="AU3" i="225"/>
  <c r="AV3" i="225"/>
  <c r="AW3" i="225"/>
  <c r="AX3" i="225"/>
  <c r="AY3" i="225"/>
  <c r="AZ3" i="225"/>
  <c r="BA3" i="225"/>
  <c r="BB3" i="225"/>
  <c r="BC3" i="225"/>
  <c r="BD3" i="225"/>
  <c r="BE3" i="225"/>
  <c r="BF3" i="225"/>
  <c r="BG3" i="225"/>
  <c r="BH3" i="225"/>
  <c r="BI3" i="225"/>
  <c r="BJ3" i="225"/>
  <c r="BK3" i="225"/>
  <c r="BL3" i="225"/>
  <c r="BM3" i="225"/>
  <c r="BN3" i="225"/>
  <c r="BO3" i="225"/>
  <c r="BP3" i="225"/>
  <c r="BQ3" i="225"/>
  <c r="BR3" i="225"/>
  <c r="BS3" i="225"/>
  <c r="BT3" i="225"/>
  <c r="BU3" i="225"/>
  <c r="BV3" i="225"/>
  <c r="BW3" i="225"/>
  <c r="BX3" i="225"/>
  <c r="BY3" i="225"/>
  <c r="BZ3" i="225"/>
  <c r="CA3" i="225"/>
  <c r="CB3" i="225"/>
  <c r="CC3" i="225"/>
  <c r="CD3" i="225"/>
  <c r="CE3" i="225"/>
  <c r="CF3" i="225"/>
  <c r="CG3" i="225"/>
  <c r="CH3" i="225"/>
  <c r="CI3" i="225"/>
  <c r="CJ3" i="225"/>
  <c r="CK3" i="225"/>
  <c r="CL3" i="225"/>
  <c r="CM3" i="225"/>
  <c r="CN3" i="225"/>
  <c r="CO3" i="225"/>
  <c r="CP3" i="225"/>
  <c r="CQ3" i="225"/>
  <c r="CR3" i="225"/>
  <c r="CS3" i="225"/>
  <c r="CT3" i="225"/>
  <c r="CU3" i="225"/>
  <c r="CV3" i="225"/>
  <c r="CW3" i="225"/>
  <c r="CX3" i="225"/>
  <c r="CY3" i="225"/>
  <c r="CZ3" i="225"/>
  <c r="DA3" i="225"/>
  <c r="DB3" i="225"/>
  <c r="DC3" i="225"/>
  <c r="DD3" i="225"/>
  <c r="DE3" i="225"/>
  <c r="DF3" i="225"/>
  <c r="DG3" i="225"/>
  <c r="DH3" i="225"/>
  <c r="DI3" i="225"/>
  <c r="DJ3" i="225"/>
  <c r="DK3" i="225"/>
  <c r="DL3" i="225"/>
  <c r="DM3" i="225"/>
  <c r="DN3" i="225"/>
  <c r="DO3" i="225"/>
  <c r="DP3" i="225"/>
  <c r="DQ3" i="225"/>
  <c r="DR3" i="225"/>
  <c r="DS3" i="225"/>
  <c r="DT3" i="225"/>
  <c r="DU3" i="225"/>
  <c r="DV3" i="225"/>
  <c r="DW3" i="225"/>
  <c r="DX3" i="225"/>
  <c r="DY3" i="225"/>
  <c r="DZ3" i="225"/>
  <c r="EA3" i="225"/>
  <c r="EB3" i="225"/>
  <c r="EC3" i="225"/>
  <c r="ED3" i="225"/>
  <c r="EE3" i="225"/>
  <c r="EF3" i="225"/>
  <c r="EG3" i="225"/>
  <c r="EH3" i="225"/>
  <c r="EI3" i="225"/>
  <c r="EJ3" i="225"/>
  <c r="EK3" i="225"/>
  <c r="EL3" i="225"/>
  <c r="EM3" i="225"/>
  <c r="EN3" i="225"/>
  <c r="EO3" i="225"/>
  <c r="EP3" i="225"/>
  <c r="EQ3" i="225"/>
  <c r="ER3" i="225"/>
  <c r="ES3" i="225"/>
  <c r="ET3" i="225"/>
  <c r="EU3" i="225"/>
  <c r="EV3" i="225"/>
  <c r="EW3" i="225"/>
  <c r="EX3" i="225"/>
  <c r="EY3" i="225"/>
  <c r="EZ3" i="225"/>
  <c r="FA3" i="225"/>
  <c r="FB3" i="225"/>
  <c r="FC3" i="225"/>
  <c r="FD3" i="225"/>
  <c r="FE3" i="225"/>
  <c r="FF3" i="225"/>
  <c r="FG3" i="225"/>
  <c r="FH3" i="225"/>
  <c r="FI3" i="225"/>
  <c r="FJ3" i="225"/>
  <c r="FK3" i="225"/>
  <c r="FL3" i="225"/>
  <c r="FM3" i="225"/>
  <c r="FN3" i="225"/>
  <c r="FO3" i="225"/>
  <c r="FP3" i="225"/>
  <c r="FQ3" i="225"/>
  <c r="FR3" i="225"/>
  <c r="FS3" i="225"/>
  <c r="FT3" i="225"/>
  <c r="FU3" i="225"/>
  <c r="FV3" i="225"/>
  <c r="FW3" i="225"/>
  <c r="FX3" i="225"/>
  <c r="FY3" i="225"/>
  <c r="FZ3" i="225"/>
  <c r="GA3" i="225"/>
  <c r="GB3" i="225"/>
  <c r="GC3" i="225"/>
  <c r="GD3" i="225"/>
  <c r="GE3" i="225"/>
  <c r="GF3" i="225"/>
  <c r="GG3" i="225"/>
  <c r="GH3" i="225"/>
  <c r="GI3" i="225"/>
  <c r="GJ3" i="225"/>
  <c r="C4" i="225"/>
  <c r="F4" i="225"/>
  <c r="C5" i="225"/>
  <c r="F5" i="225"/>
  <c r="C6" i="225"/>
  <c r="F6" i="225"/>
  <c r="C7" i="225"/>
  <c r="F7" i="225"/>
  <c r="AL17" i="254" l="1"/>
  <c r="AL29" i="254"/>
  <c r="AL13" i="254"/>
  <c r="AL15" i="254"/>
  <c r="AL16" i="254"/>
  <c r="AL19" i="254"/>
  <c r="AL23" i="254"/>
  <c r="AL14" i="254"/>
  <c r="AL20" i="254"/>
  <c r="AL24" i="254"/>
  <c r="AL28" i="254"/>
  <c r="AL27" i="254"/>
  <c r="AL31" i="254"/>
  <c r="AL18" i="254"/>
  <c r="AL22" i="254"/>
  <c r="AL26" i="254"/>
  <c r="AL21" i="254"/>
  <c r="AL25" i="254"/>
  <c r="AL30" i="254"/>
  <c r="F8" i="225"/>
  <c r="AP19" i="253" l="1"/>
  <c r="AO19" i="253"/>
  <c r="AG12" i="253" s="1"/>
  <c r="BW15" i="253" s="1"/>
  <c r="BW14" i="253" s="1"/>
  <c r="AN12" i="253"/>
  <c r="F27" i="253" s="1"/>
  <c r="AC12" i="253"/>
  <c r="BS15" i="253" s="1"/>
  <c r="BS14" i="253" s="1"/>
  <c r="U12" i="253"/>
  <c r="BK15" i="253" s="1"/>
  <c r="BK14" i="253" s="1"/>
  <c r="E12" i="253"/>
  <c r="AU15" i="253" s="1"/>
  <c r="AU14" i="253" s="1"/>
  <c r="AP19" i="252"/>
  <c r="AO19" i="252"/>
  <c r="AN19" i="252" s="1"/>
  <c r="AN12" i="252"/>
  <c r="F31" i="252" s="1"/>
  <c r="AG12" i="252"/>
  <c r="BW15" i="252" s="1"/>
  <c r="BW14" i="252" s="1"/>
  <c r="AF12" i="252"/>
  <c r="BV15" i="252" s="1"/>
  <c r="BV14" i="252" s="1"/>
  <c r="AE12" i="252"/>
  <c r="BU15" i="252" s="1"/>
  <c r="BU14" i="252" s="1"/>
  <c r="AC12" i="252"/>
  <c r="BS15" i="252" s="1"/>
  <c r="BS14" i="252" s="1"/>
  <c r="AB12" i="252"/>
  <c r="BR15" i="252" s="1"/>
  <c r="BR14" i="252" s="1"/>
  <c r="AA12" i="252"/>
  <c r="BQ15" i="252" s="1"/>
  <c r="BQ14" i="252" s="1"/>
  <c r="Y12" i="252"/>
  <c r="BO15" i="252" s="1"/>
  <c r="BO14" i="252" s="1"/>
  <c r="X12" i="252"/>
  <c r="BN15" i="252" s="1"/>
  <c r="BN14" i="252" s="1"/>
  <c r="W12" i="252"/>
  <c r="BM15" i="252" s="1"/>
  <c r="BM14" i="252" s="1"/>
  <c r="U12" i="252"/>
  <c r="BK15" i="252" s="1"/>
  <c r="BK14" i="252" s="1"/>
  <c r="T12" i="252"/>
  <c r="BJ15" i="252" s="1"/>
  <c r="BJ14" i="252" s="1"/>
  <c r="S12" i="252"/>
  <c r="BI15" i="252" s="1"/>
  <c r="BI14" i="252" s="1"/>
  <c r="Q12" i="252"/>
  <c r="BG15" i="252" s="1"/>
  <c r="BG14" i="252" s="1"/>
  <c r="P12" i="252"/>
  <c r="BF15" i="252" s="1"/>
  <c r="BF14" i="252" s="1"/>
  <c r="O12" i="252"/>
  <c r="BE15" i="252" s="1"/>
  <c r="BE14" i="252" s="1"/>
  <c r="M12" i="252"/>
  <c r="BC15" i="252" s="1"/>
  <c r="BC14" i="252" s="1"/>
  <c r="L12" i="252"/>
  <c r="BB15" i="252" s="1"/>
  <c r="BB14" i="252" s="1"/>
  <c r="K12" i="252"/>
  <c r="BA15" i="252" s="1"/>
  <c r="BA14" i="252" s="1"/>
  <c r="I12" i="252"/>
  <c r="AY15" i="252" s="1"/>
  <c r="AY14" i="252" s="1"/>
  <c r="H12" i="252"/>
  <c r="AX15" i="252" s="1"/>
  <c r="AX14" i="252" s="1"/>
  <c r="G12" i="252"/>
  <c r="AW15" i="252" s="1"/>
  <c r="AW14" i="252" s="1"/>
  <c r="E12" i="252"/>
  <c r="AU15" i="252" s="1"/>
  <c r="AU14" i="252" s="1"/>
  <c r="D12" i="252"/>
  <c r="AT15" i="252" s="1"/>
  <c r="AT14" i="252" s="1"/>
  <c r="M12" i="253" l="1"/>
  <c r="BC15" i="253" s="1"/>
  <c r="BC14" i="253" s="1"/>
  <c r="J13" i="253"/>
  <c r="J14" i="253"/>
  <c r="D16" i="253"/>
  <c r="G17" i="253"/>
  <c r="H18" i="253"/>
  <c r="K19" i="253"/>
  <c r="L21" i="253"/>
  <c r="F23" i="253"/>
  <c r="K25" i="253"/>
  <c r="AA29" i="253"/>
  <c r="Z13" i="253"/>
  <c r="Z14" i="253"/>
  <c r="S15" i="253"/>
  <c r="T16" i="253"/>
  <c r="W17" i="253"/>
  <c r="X18" i="253"/>
  <c r="AG19" i="253"/>
  <c r="S20" i="253"/>
  <c r="J22" i="253"/>
  <c r="I24" i="253"/>
  <c r="Z31" i="253"/>
  <c r="AA31" i="253"/>
  <c r="Q30" i="253"/>
  <c r="F29" i="253"/>
  <c r="AA27" i="253"/>
  <c r="V26" i="253"/>
  <c r="Z25" i="253"/>
  <c r="AD24" i="253"/>
  <c r="O24" i="253"/>
  <c r="AA23" i="253"/>
  <c r="N23" i="253"/>
  <c r="AE22" i="253"/>
  <c r="Q22" i="253"/>
  <c r="AG21" i="253"/>
  <c r="S21" i="253"/>
  <c r="G21" i="253"/>
  <c r="X20" i="253"/>
  <c r="N20" i="253"/>
  <c r="AA19" i="253"/>
  <c r="Q19" i="253"/>
  <c r="F19" i="253"/>
  <c r="AB18" i="253"/>
  <c r="T18" i="253"/>
  <c r="L18" i="253"/>
  <c r="D18" i="253"/>
  <c r="AA17" i="253"/>
  <c r="S17" i="253"/>
  <c r="K17" i="253"/>
  <c r="AF16" i="253"/>
  <c r="X16" i="253"/>
  <c r="P16" i="253"/>
  <c r="H16" i="253"/>
  <c r="AE15" i="253"/>
  <c r="W15" i="253"/>
  <c r="O15" i="253"/>
  <c r="G15" i="253"/>
  <c r="AD14" i="253"/>
  <c r="V14" i="253"/>
  <c r="N14" i="253"/>
  <c r="F14" i="253"/>
  <c r="AD13" i="253"/>
  <c r="V13" i="253"/>
  <c r="N13" i="253"/>
  <c r="F13" i="253"/>
  <c r="F30" i="253"/>
  <c r="S25" i="253"/>
  <c r="K23" i="253"/>
  <c r="O22" i="253"/>
  <c r="AH20" i="253"/>
  <c r="L20" i="253"/>
  <c r="Z19" i="253"/>
  <c r="O19" i="253"/>
  <c r="E19" i="253"/>
  <c r="AA18" i="253"/>
  <c r="S18" i="253"/>
  <c r="K18" i="253"/>
  <c r="AF17" i="253"/>
  <c r="X17" i="253"/>
  <c r="P17" i="253"/>
  <c r="H17" i="253"/>
  <c r="AE16" i="253"/>
  <c r="W16" i="253"/>
  <c r="O16" i="253"/>
  <c r="G16" i="253"/>
  <c r="AD15" i="253"/>
  <c r="V15" i="253"/>
  <c r="N15" i="253"/>
  <c r="F15" i="253"/>
  <c r="AC14" i="253"/>
  <c r="U14" i="253"/>
  <c r="M14" i="253"/>
  <c r="E14" i="253"/>
  <c r="AC13" i="253"/>
  <c r="U13" i="253"/>
  <c r="M13" i="253"/>
  <c r="E13" i="253"/>
  <c r="AA30" i="253"/>
  <c r="Q29" i="253"/>
  <c r="F28" i="253"/>
  <c r="AD26" i="253"/>
  <c r="AG25" i="253"/>
  <c r="E25" i="253"/>
  <c r="Q24" i="253"/>
  <c r="AG23" i="253"/>
  <c r="S23" i="253"/>
  <c r="E23" i="253"/>
  <c r="V22" i="253"/>
  <c r="I22" i="253"/>
  <c r="U21" i="253"/>
  <c r="H21" i="253"/>
  <c r="AB20" i="253"/>
  <c r="R20" i="253"/>
  <c r="G20" i="253"/>
  <c r="AE19" i="253"/>
  <c r="U19" i="253"/>
  <c r="J19" i="253"/>
  <c r="AE18" i="253"/>
  <c r="W18" i="253"/>
  <c r="O18" i="253"/>
  <c r="G18" i="253"/>
  <c r="AB17" i="253"/>
  <c r="T17" i="253"/>
  <c r="L17" i="253"/>
  <c r="D17" i="253"/>
  <c r="AA16" i="253"/>
  <c r="S16" i="253"/>
  <c r="K16" i="253"/>
  <c r="AH15" i="253"/>
  <c r="Z15" i="253"/>
  <c r="R15" i="253"/>
  <c r="J15" i="253"/>
  <c r="AG14" i="253"/>
  <c r="Y14" i="253"/>
  <c r="Q14" i="253"/>
  <c r="I14" i="253"/>
  <c r="AG13" i="253"/>
  <c r="Y13" i="253"/>
  <c r="Q13" i="253"/>
  <c r="I13" i="253"/>
  <c r="Q31" i="253"/>
  <c r="AA28" i="253"/>
  <c r="Q27" i="253"/>
  <c r="O26" i="253"/>
  <c r="Y24" i="253"/>
  <c r="J24" i="253"/>
  <c r="Z23" i="253"/>
  <c r="AD22" i="253"/>
  <c r="AA21" i="253"/>
  <c r="N21" i="253"/>
  <c r="W20" i="253"/>
  <c r="AH13" i="253"/>
  <c r="AH14" i="253"/>
  <c r="AA15" i="253"/>
  <c r="AB16" i="253"/>
  <c r="AE17" i="253"/>
  <c r="AG18" i="253"/>
  <c r="AD20" i="253"/>
  <c r="Y22" i="253"/>
  <c r="V24" i="253"/>
  <c r="Q28" i="253"/>
  <c r="R13" i="253"/>
  <c r="R14" i="253"/>
  <c r="K15" i="253"/>
  <c r="L16" i="253"/>
  <c r="O17" i="253"/>
  <c r="P18" i="253"/>
  <c r="V19" i="253"/>
  <c r="H20" i="253"/>
  <c r="Z21" i="253"/>
  <c r="U23" i="253"/>
  <c r="I26" i="253"/>
  <c r="F31" i="253"/>
  <c r="J12" i="253"/>
  <c r="AZ15" i="253" s="1"/>
  <c r="AZ14" i="253" s="1"/>
  <c r="R12" i="253"/>
  <c r="BH15" i="253" s="1"/>
  <c r="BH14" i="253" s="1"/>
  <c r="Z12" i="253"/>
  <c r="BP15" i="253" s="1"/>
  <c r="BP14" i="253" s="1"/>
  <c r="AH12" i="253"/>
  <c r="BX15" i="253" s="1"/>
  <c r="BX14" i="253" s="1"/>
  <c r="F12" i="253"/>
  <c r="AV15" i="253" s="1"/>
  <c r="AV14" i="253" s="1"/>
  <c r="N12" i="253"/>
  <c r="BD15" i="253" s="1"/>
  <c r="BD14" i="253" s="1"/>
  <c r="V12" i="253"/>
  <c r="BL15" i="253" s="1"/>
  <c r="BL14" i="253" s="1"/>
  <c r="AD12" i="253"/>
  <c r="BT15" i="253" s="1"/>
  <c r="BT14" i="253" s="1"/>
  <c r="I12" i="253"/>
  <c r="AY15" i="253" s="1"/>
  <c r="AY14" i="253" s="1"/>
  <c r="Q12" i="253"/>
  <c r="BG15" i="253" s="1"/>
  <c r="BG14" i="253" s="1"/>
  <c r="Y12" i="253"/>
  <c r="BO15" i="253" s="1"/>
  <c r="BO14" i="253" s="1"/>
  <c r="AN19" i="253"/>
  <c r="AF12" i="253"/>
  <c r="BV15" i="253" s="1"/>
  <c r="BV14" i="253" s="1"/>
  <c r="AB12" i="253"/>
  <c r="BR15" i="253" s="1"/>
  <c r="BR14" i="253" s="1"/>
  <c r="X12" i="253"/>
  <c r="BN15" i="253" s="1"/>
  <c r="BN14" i="253" s="1"/>
  <c r="T12" i="253"/>
  <c r="BJ15" i="253" s="1"/>
  <c r="BJ14" i="253" s="1"/>
  <c r="P12" i="253"/>
  <c r="BF15" i="253" s="1"/>
  <c r="BF14" i="253" s="1"/>
  <c r="L12" i="253"/>
  <c r="BB15" i="253" s="1"/>
  <c r="BB14" i="253" s="1"/>
  <c r="H12" i="253"/>
  <c r="AX15" i="253" s="1"/>
  <c r="AX14" i="253" s="1"/>
  <c r="D12" i="253"/>
  <c r="AT15" i="253" s="1"/>
  <c r="AT14" i="253" s="1"/>
  <c r="AE12" i="253"/>
  <c r="BU15" i="253" s="1"/>
  <c r="BU14" i="253" s="1"/>
  <c r="AA12" i="253"/>
  <c r="BQ15" i="253" s="1"/>
  <c r="BQ14" i="253" s="1"/>
  <c r="W12" i="253"/>
  <c r="BM15" i="253" s="1"/>
  <c r="BM14" i="253" s="1"/>
  <c r="S12" i="253"/>
  <c r="BI15" i="253" s="1"/>
  <c r="BI14" i="253" s="1"/>
  <c r="O12" i="253"/>
  <c r="BE15" i="253" s="1"/>
  <c r="BE14" i="253" s="1"/>
  <c r="K12" i="253"/>
  <c r="BA15" i="253" s="1"/>
  <c r="BA14" i="253" s="1"/>
  <c r="G12" i="253"/>
  <c r="AW15" i="253" s="1"/>
  <c r="AW14" i="253" s="1"/>
  <c r="AE24" i="253"/>
  <c r="F25" i="253"/>
  <c r="N25" i="253"/>
  <c r="U25" i="253"/>
  <c r="AA25" i="253"/>
  <c r="J26" i="253"/>
  <c r="Q26" i="253"/>
  <c r="Y26" i="253"/>
  <c r="AE26" i="253"/>
  <c r="J27" i="253"/>
  <c r="U27" i="253"/>
  <c r="AE27" i="253"/>
  <c r="J28" i="253"/>
  <c r="U28" i="253"/>
  <c r="AE28" i="253"/>
  <c r="J29" i="253"/>
  <c r="U29" i="253"/>
  <c r="AE29" i="253"/>
  <c r="J30" i="253"/>
  <c r="U30" i="253"/>
  <c r="AE30" i="253"/>
  <c r="J31" i="253"/>
  <c r="U31" i="253"/>
  <c r="AE31" i="253"/>
  <c r="G13" i="253"/>
  <c r="O13" i="253"/>
  <c r="S13" i="253"/>
  <c r="AA13" i="253"/>
  <c r="G14" i="253"/>
  <c r="K14" i="253"/>
  <c r="O14" i="253"/>
  <c r="S14" i="253"/>
  <c r="W14" i="253"/>
  <c r="AA14" i="253"/>
  <c r="AE14" i="253"/>
  <c r="D13" i="253"/>
  <c r="H13" i="253"/>
  <c r="L13" i="253"/>
  <c r="P13" i="253"/>
  <c r="T13" i="253"/>
  <c r="X13" i="253"/>
  <c r="AB13" i="253"/>
  <c r="AF13" i="253"/>
  <c r="D14" i="253"/>
  <c r="H14" i="253"/>
  <c r="L14" i="253"/>
  <c r="P14" i="253"/>
  <c r="T14" i="253"/>
  <c r="X14" i="253"/>
  <c r="AB14" i="253"/>
  <c r="AF14" i="253"/>
  <c r="E15" i="253"/>
  <c r="I15" i="253"/>
  <c r="M15" i="253"/>
  <c r="Q15" i="253"/>
  <c r="U15" i="253"/>
  <c r="Y15" i="253"/>
  <c r="AC15" i="253"/>
  <c r="AG15" i="253"/>
  <c r="F16" i="253"/>
  <c r="J16" i="253"/>
  <c r="N16" i="253"/>
  <c r="R16" i="253"/>
  <c r="V16" i="253"/>
  <c r="Z16" i="253"/>
  <c r="AD16" i="253"/>
  <c r="AH16" i="253"/>
  <c r="F17" i="253"/>
  <c r="J17" i="253"/>
  <c r="N17" i="253"/>
  <c r="R17" i="253"/>
  <c r="V17" i="253"/>
  <c r="Z17" i="253"/>
  <c r="AD17" i="253"/>
  <c r="AH17" i="253"/>
  <c r="F18" i="253"/>
  <c r="J18" i="253"/>
  <c r="N18" i="253"/>
  <c r="R18" i="253"/>
  <c r="V18" i="253"/>
  <c r="Z18" i="253"/>
  <c r="AD18" i="253"/>
  <c r="I19" i="253"/>
  <c r="N19" i="253"/>
  <c r="S19" i="253"/>
  <c r="Y19" i="253"/>
  <c r="AD19" i="253"/>
  <c r="F20" i="253"/>
  <c r="K20" i="253"/>
  <c r="P20" i="253"/>
  <c r="V20" i="253"/>
  <c r="AA20" i="253"/>
  <c r="AF20" i="253"/>
  <c r="F21" i="253"/>
  <c r="K21" i="253"/>
  <c r="Q21" i="253"/>
  <c r="Y21" i="253"/>
  <c r="AE21" i="253"/>
  <c r="F22" i="253"/>
  <c r="N22" i="253"/>
  <c r="U22" i="253"/>
  <c r="AA22" i="253"/>
  <c r="J23" i="253"/>
  <c r="Q23" i="253"/>
  <c r="Y23" i="253"/>
  <c r="AE23" i="253"/>
  <c r="F24" i="253"/>
  <c r="N24" i="253"/>
  <c r="U24" i="253"/>
  <c r="AA24" i="253"/>
  <c r="J25" i="253"/>
  <c r="Q25" i="253"/>
  <c r="Y25" i="253"/>
  <c r="AE25" i="253"/>
  <c r="F26" i="253"/>
  <c r="N26" i="253"/>
  <c r="U26" i="253"/>
  <c r="AA26" i="253"/>
  <c r="E27" i="253"/>
  <c r="O27" i="253"/>
  <c r="Z27" i="253"/>
  <c r="E28" i="253"/>
  <c r="O28" i="253"/>
  <c r="Z28" i="253"/>
  <c r="E29" i="253"/>
  <c r="O29" i="253"/>
  <c r="Z29" i="253"/>
  <c r="E30" i="253"/>
  <c r="O30" i="253"/>
  <c r="Z30" i="253"/>
  <c r="E31" i="253"/>
  <c r="O31" i="253"/>
  <c r="AF31" i="253"/>
  <c r="AB31" i="253"/>
  <c r="X31" i="253"/>
  <c r="T31" i="253"/>
  <c r="P31" i="253"/>
  <c r="L31" i="253"/>
  <c r="H31" i="253"/>
  <c r="D31" i="253"/>
  <c r="AF30" i="253"/>
  <c r="AB30" i="253"/>
  <c r="X30" i="253"/>
  <c r="T30" i="253"/>
  <c r="P30" i="253"/>
  <c r="L30" i="253"/>
  <c r="H30" i="253"/>
  <c r="D30" i="253"/>
  <c r="AF29" i="253"/>
  <c r="AB29" i="253"/>
  <c r="X29" i="253"/>
  <c r="T29" i="253"/>
  <c r="P29" i="253"/>
  <c r="L29" i="253"/>
  <c r="H29" i="253"/>
  <c r="D29" i="253"/>
  <c r="AF28" i="253"/>
  <c r="AB28" i="253"/>
  <c r="X28" i="253"/>
  <c r="T28" i="253"/>
  <c r="P28" i="253"/>
  <c r="L28" i="253"/>
  <c r="H28" i="253"/>
  <c r="D28" i="253"/>
  <c r="AF27" i="253"/>
  <c r="AB27" i="253"/>
  <c r="X27" i="253"/>
  <c r="T27" i="253"/>
  <c r="P27" i="253"/>
  <c r="L27" i="253"/>
  <c r="H27" i="253"/>
  <c r="D27" i="253"/>
  <c r="AF26" i="253"/>
  <c r="AB26" i="253"/>
  <c r="X26" i="253"/>
  <c r="T26" i="253"/>
  <c r="P26" i="253"/>
  <c r="L26" i="253"/>
  <c r="H26" i="253"/>
  <c r="D26" i="253"/>
  <c r="AF25" i="253"/>
  <c r="AB25" i="253"/>
  <c r="X25" i="253"/>
  <c r="T25" i="253"/>
  <c r="P25" i="253"/>
  <c r="L25" i="253"/>
  <c r="H25" i="253"/>
  <c r="D25" i="253"/>
  <c r="AF24" i="253"/>
  <c r="AB24" i="253"/>
  <c r="X24" i="253"/>
  <c r="T24" i="253"/>
  <c r="P24" i="253"/>
  <c r="L24" i="253"/>
  <c r="H24" i="253"/>
  <c r="D24" i="253"/>
  <c r="AF23" i="253"/>
  <c r="AB23" i="253"/>
  <c r="X23" i="253"/>
  <c r="T23" i="253"/>
  <c r="P23" i="253"/>
  <c r="L23" i="253"/>
  <c r="H23" i="253"/>
  <c r="D23" i="253"/>
  <c r="AF22" i="253"/>
  <c r="AB22" i="253"/>
  <c r="X22" i="253"/>
  <c r="T22" i="253"/>
  <c r="P22" i="253"/>
  <c r="L22" i="253"/>
  <c r="H22" i="253"/>
  <c r="D22" i="253"/>
  <c r="AF21" i="253"/>
  <c r="AB21" i="253"/>
  <c r="X21" i="253"/>
  <c r="T21" i="253"/>
  <c r="P21" i="253"/>
  <c r="AH31" i="253"/>
  <c r="AC31" i="253"/>
  <c r="W31" i="253"/>
  <c r="R31" i="253"/>
  <c r="M31" i="253"/>
  <c r="G31" i="253"/>
  <c r="AH30" i="253"/>
  <c r="AC30" i="253"/>
  <c r="W30" i="253"/>
  <c r="R30" i="253"/>
  <c r="M30" i="253"/>
  <c r="G30" i="253"/>
  <c r="AH29" i="253"/>
  <c r="AC29" i="253"/>
  <c r="W29" i="253"/>
  <c r="R29" i="253"/>
  <c r="M29" i="253"/>
  <c r="G29" i="253"/>
  <c r="AH28" i="253"/>
  <c r="AC28" i="253"/>
  <c r="W28" i="253"/>
  <c r="R28" i="253"/>
  <c r="M28" i="253"/>
  <c r="G28" i="253"/>
  <c r="AH27" i="253"/>
  <c r="AC27" i="253"/>
  <c r="W27" i="253"/>
  <c r="R27" i="253"/>
  <c r="M27" i="253"/>
  <c r="G27" i="253"/>
  <c r="AH26" i="253"/>
  <c r="AC26" i="253"/>
  <c r="W26" i="253"/>
  <c r="R26" i="253"/>
  <c r="M26" i="253"/>
  <c r="G26" i="253"/>
  <c r="AH25" i="253"/>
  <c r="AC25" i="253"/>
  <c r="W25" i="253"/>
  <c r="R25" i="253"/>
  <c r="M25" i="253"/>
  <c r="G25" i="253"/>
  <c r="AH24" i="253"/>
  <c r="AC24" i="253"/>
  <c r="W24" i="253"/>
  <c r="R24" i="253"/>
  <c r="M24" i="253"/>
  <c r="G24" i="253"/>
  <c r="AH23" i="253"/>
  <c r="AC23" i="253"/>
  <c r="W23" i="253"/>
  <c r="R23" i="253"/>
  <c r="M23" i="253"/>
  <c r="G23" i="253"/>
  <c r="AH22" i="253"/>
  <c r="AC22" i="253"/>
  <c r="W22" i="253"/>
  <c r="R22" i="253"/>
  <c r="M22" i="253"/>
  <c r="G22" i="253"/>
  <c r="AH21" i="253"/>
  <c r="AC21" i="253"/>
  <c r="W21" i="253"/>
  <c r="R21" i="253"/>
  <c r="M21" i="253"/>
  <c r="I21" i="253"/>
  <c r="E21" i="253"/>
  <c r="AG20" i="253"/>
  <c r="AC20" i="253"/>
  <c r="Y20" i="253"/>
  <c r="U20" i="253"/>
  <c r="Q20" i="253"/>
  <c r="M20" i="253"/>
  <c r="I20" i="253"/>
  <c r="E20" i="253"/>
  <c r="AF19" i="253"/>
  <c r="AB19" i="253"/>
  <c r="X19" i="253"/>
  <c r="T19" i="253"/>
  <c r="P19" i="253"/>
  <c r="L19" i="253"/>
  <c r="H19" i="253"/>
  <c r="D19" i="253"/>
  <c r="AF18" i="253"/>
  <c r="AD31" i="253"/>
  <c r="Y31" i="253"/>
  <c r="S31" i="253"/>
  <c r="N31" i="253"/>
  <c r="I31" i="253"/>
  <c r="AD30" i="253"/>
  <c r="Y30" i="253"/>
  <c r="S30" i="253"/>
  <c r="N30" i="253"/>
  <c r="I30" i="253"/>
  <c r="AD29" i="253"/>
  <c r="Y29" i="253"/>
  <c r="S29" i="253"/>
  <c r="N29" i="253"/>
  <c r="I29" i="253"/>
  <c r="AD28" i="253"/>
  <c r="Y28" i="253"/>
  <c r="S28" i="253"/>
  <c r="N28" i="253"/>
  <c r="I28" i="253"/>
  <c r="AD27" i="253"/>
  <c r="Y27" i="253"/>
  <c r="S27" i="253"/>
  <c r="N27" i="253"/>
  <c r="I27" i="253"/>
  <c r="K13" i="253"/>
  <c r="W13" i="253"/>
  <c r="AE13" i="253"/>
  <c r="D15" i="253"/>
  <c r="H15" i="253"/>
  <c r="L15" i="253"/>
  <c r="P15" i="253"/>
  <c r="T15" i="253"/>
  <c r="X15" i="253"/>
  <c r="AB15" i="253"/>
  <c r="AF15" i="253"/>
  <c r="E16" i="253"/>
  <c r="I16" i="253"/>
  <c r="M16" i="253"/>
  <c r="Q16" i="253"/>
  <c r="U16" i="253"/>
  <c r="Y16" i="253"/>
  <c r="AC16" i="253"/>
  <c r="AG16" i="253"/>
  <c r="E17" i="253"/>
  <c r="I17" i="253"/>
  <c r="M17" i="253"/>
  <c r="Q17" i="253"/>
  <c r="U17" i="253"/>
  <c r="Y17" i="253"/>
  <c r="AC17" i="253"/>
  <c r="AG17" i="253"/>
  <c r="E18" i="253"/>
  <c r="I18" i="253"/>
  <c r="M18" i="253"/>
  <c r="Q18" i="253"/>
  <c r="U18" i="253"/>
  <c r="Y18" i="253"/>
  <c r="AC18" i="253"/>
  <c r="AH18" i="253"/>
  <c r="G19" i="253"/>
  <c r="M19" i="253"/>
  <c r="R19" i="253"/>
  <c r="W19" i="253"/>
  <c r="AC19" i="253"/>
  <c r="AH19" i="253"/>
  <c r="D20" i="253"/>
  <c r="J20" i="253"/>
  <c r="O20" i="253"/>
  <c r="T20" i="253"/>
  <c r="Z20" i="253"/>
  <c r="AE20" i="253"/>
  <c r="D21" i="253"/>
  <c r="J21" i="253"/>
  <c r="O21" i="253"/>
  <c r="V21" i="253"/>
  <c r="AD21" i="253"/>
  <c r="E22" i="253"/>
  <c r="K22" i="253"/>
  <c r="S22" i="253"/>
  <c r="Z22" i="253"/>
  <c r="AG22" i="253"/>
  <c r="I23" i="253"/>
  <c r="O23" i="253"/>
  <c r="V23" i="253"/>
  <c r="AD23" i="253"/>
  <c r="E24" i="253"/>
  <c r="K24" i="253"/>
  <c r="S24" i="253"/>
  <c r="Z24" i="253"/>
  <c r="AG24" i="253"/>
  <c r="I25" i="253"/>
  <c r="O25" i="253"/>
  <c r="V25" i="253"/>
  <c r="AD25" i="253"/>
  <c r="E26" i="253"/>
  <c r="K26" i="253"/>
  <c r="S26" i="253"/>
  <c r="Z26" i="253"/>
  <c r="AG26" i="253"/>
  <c r="K27" i="253"/>
  <c r="V27" i="253"/>
  <c r="AG27" i="253"/>
  <c r="K28" i="253"/>
  <c r="V28" i="253"/>
  <c r="AG28" i="253"/>
  <c r="K29" i="253"/>
  <c r="V29" i="253"/>
  <c r="AG29" i="253"/>
  <c r="K30" i="253"/>
  <c r="V30" i="253"/>
  <c r="AG30" i="253"/>
  <c r="K31" i="253"/>
  <c r="V31" i="253"/>
  <c r="AG31" i="253"/>
  <c r="R13" i="252"/>
  <c r="R14" i="252"/>
  <c r="S15" i="252"/>
  <c r="F16" i="252"/>
  <c r="Q17" i="252"/>
  <c r="Z19" i="252"/>
  <c r="V13" i="252"/>
  <c r="F14" i="252"/>
  <c r="G15" i="252"/>
  <c r="W15" i="252"/>
  <c r="K16" i="252"/>
  <c r="V17" i="252"/>
  <c r="E19" i="252"/>
  <c r="AD21" i="252"/>
  <c r="V23" i="252"/>
  <c r="AA27" i="252"/>
  <c r="J13" i="252"/>
  <c r="Z13" i="252"/>
  <c r="J14" i="252"/>
  <c r="Z14" i="252"/>
  <c r="K15" i="252"/>
  <c r="AA15" i="252"/>
  <c r="Q16" i="252"/>
  <c r="F17" i="252"/>
  <c r="AA17" i="252"/>
  <c r="Q18" i="252"/>
  <c r="K19" i="252"/>
  <c r="F12" i="252"/>
  <c r="AV15" i="252" s="1"/>
  <c r="AV14" i="252" s="1"/>
  <c r="J12" i="252"/>
  <c r="AZ15" i="252" s="1"/>
  <c r="AZ14" i="252" s="1"/>
  <c r="N12" i="252"/>
  <c r="BD15" i="252" s="1"/>
  <c r="BD14" i="252" s="1"/>
  <c r="R12" i="252"/>
  <c r="BH15" i="252" s="1"/>
  <c r="BH14" i="252" s="1"/>
  <c r="V12" i="252"/>
  <c r="BL15" i="252" s="1"/>
  <c r="BL14" i="252" s="1"/>
  <c r="Z12" i="252"/>
  <c r="BP15" i="252" s="1"/>
  <c r="BP14" i="252" s="1"/>
  <c r="AD12" i="252"/>
  <c r="BT15" i="252" s="1"/>
  <c r="BT14" i="252" s="1"/>
  <c r="AH12" i="252"/>
  <c r="BX15" i="252" s="1"/>
  <c r="BX14" i="252" s="1"/>
  <c r="N13" i="252"/>
  <c r="AD13" i="252"/>
  <c r="N14" i="252"/>
  <c r="AD14" i="252"/>
  <c r="O15" i="252"/>
  <c r="V16" i="252"/>
  <c r="K17" i="252"/>
  <c r="V18" i="252"/>
  <c r="R19" i="252"/>
  <c r="D21" i="252"/>
  <c r="Z22" i="252"/>
  <c r="S24" i="252"/>
  <c r="Q26" i="252"/>
  <c r="F29" i="252"/>
  <c r="AA16" i="252"/>
  <c r="F18" i="252"/>
  <c r="AC18" i="252"/>
  <c r="D20" i="252"/>
  <c r="O21" i="252"/>
  <c r="I23" i="252"/>
  <c r="F27" i="252"/>
  <c r="AA29" i="252"/>
  <c r="F13" i="252"/>
  <c r="V14" i="252"/>
  <c r="K18" i="252"/>
  <c r="O20" i="252"/>
  <c r="O25" i="252"/>
  <c r="Q30" i="252"/>
  <c r="Z20" i="252"/>
  <c r="K22" i="252"/>
  <c r="E24" i="252"/>
  <c r="AD25" i="252"/>
  <c r="Q28" i="252"/>
  <c r="I31" i="252"/>
  <c r="G14" i="252"/>
  <c r="K14" i="252"/>
  <c r="O14" i="252"/>
  <c r="S14" i="252"/>
  <c r="W14" i="252"/>
  <c r="AA14" i="252"/>
  <c r="AE14" i="252"/>
  <c r="H15" i="252"/>
  <c r="P15" i="252"/>
  <c r="X15" i="252"/>
  <c r="G16" i="252"/>
  <c r="R16" i="252"/>
  <c r="AC16" i="252"/>
  <c r="G17" i="252"/>
  <c r="R17" i="252"/>
  <c r="AC17" i="252"/>
  <c r="G18" i="252"/>
  <c r="M18" i="252"/>
  <c r="W18" i="252"/>
  <c r="AE22" i="252"/>
  <c r="AA23" i="252"/>
  <c r="Y24" i="252"/>
  <c r="E26" i="252"/>
  <c r="O27" i="252"/>
  <c r="Z28" i="252"/>
  <c r="E30" i="252"/>
  <c r="Z30" i="252"/>
  <c r="E13" i="252"/>
  <c r="I13" i="252"/>
  <c r="M13" i="252"/>
  <c r="Q13" i="252"/>
  <c r="U13" i="252"/>
  <c r="Y13" i="252"/>
  <c r="AC13" i="252"/>
  <c r="E14" i="252"/>
  <c r="I14" i="252"/>
  <c r="M14" i="252"/>
  <c r="Q14" i="252"/>
  <c r="U14" i="252"/>
  <c r="Y14" i="252"/>
  <c r="AC14" i="252"/>
  <c r="F15" i="252"/>
  <c r="J15" i="252"/>
  <c r="N15" i="252"/>
  <c r="R15" i="252"/>
  <c r="V15" i="252"/>
  <c r="Z15" i="252"/>
  <c r="AD15" i="252"/>
  <c r="E16" i="252"/>
  <c r="J16" i="252"/>
  <c r="O16" i="252"/>
  <c r="U16" i="252"/>
  <c r="Z16" i="252"/>
  <c r="AE16" i="252"/>
  <c r="E17" i="252"/>
  <c r="J17" i="252"/>
  <c r="O17" i="252"/>
  <c r="U17" i="252"/>
  <c r="Z17" i="252"/>
  <c r="AE17" i="252"/>
  <c r="E18" i="252"/>
  <c r="J18" i="252"/>
  <c r="O18" i="252"/>
  <c r="U18" i="252"/>
  <c r="AA18" i="252"/>
  <c r="J19" i="252"/>
  <c r="Q19" i="252"/>
  <c r="W19" i="252"/>
  <c r="AE19" i="252"/>
  <c r="N20" i="252"/>
  <c r="X20" i="252"/>
  <c r="N21" i="252"/>
  <c r="AA21" i="252"/>
  <c r="J22" i="252"/>
  <c r="Y22" i="252"/>
  <c r="F23" i="252"/>
  <c r="U23" i="252"/>
  <c r="Q24" i="252"/>
  <c r="AE24" i="252"/>
  <c r="N25" i="252"/>
  <c r="AA25" i="252"/>
  <c r="O26" i="252"/>
  <c r="E27" i="252"/>
  <c r="Z27" i="252"/>
  <c r="O28" i="252"/>
  <c r="E29" i="252"/>
  <c r="Z29" i="252"/>
  <c r="O30" i="252"/>
  <c r="AE31" i="252"/>
  <c r="AA31" i="252"/>
  <c r="W31" i="252"/>
  <c r="S31" i="252"/>
  <c r="O31" i="252"/>
  <c r="K31" i="252"/>
  <c r="G31" i="252"/>
  <c r="AB31" i="252"/>
  <c r="X31" i="252"/>
  <c r="T31" i="252"/>
  <c r="P31" i="252"/>
  <c r="L31" i="252"/>
  <c r="H31" i="252"/>
  <c r="D31" i="252"/>
  <c r="AB30" i="252"/>
  <c r="X30" i="252"/>
  <c r="T30" i="252"/>
  <c r="P30" i="252"/>
  <c r="L30" i="252"/>
  <c r="H30" i="252"/>
  <c r="D30" i="252"/>
  <c r="AB29" i="252"/>
  <c r="X29" i="252"/>
  <c r="T29" i="252"/>
  <c r="P29" i="252"/>
  <c r="L29" i="252"/>
  <c r="H29" i="252"/>
  <c r="D29" i="252"/>
  <c r="AB28" i="252"/>
  <c r="X28" i="252"/>
  <c r="T28" i="252"/>
  <c r="P28" i="252"/>
  <c r="L28" i="252"/>
  <c r="H28" i="252"/>
  <c r="D28" i="252"/>
  <c r="AB27" i="252"/>
  <c r="X27" i="252"/>
  <c r="T27" i="252"/>
  <c r="P27" i="252"/>
  <c r="L27" i="252"/>
  <c r="H27" i="252"/>
  <c r="D27" i="252"/>
  <c r="AB26" i="252"/>
  <c r="X26" i="252"/>
  <c r="T26" i="252"/>
  <c r="P26" i="252"/>
  <c r="L26" i="252"/>
  <c r="H26" i="252"/>
  <c r="D26" i="252"/>
  <c r="AB25" i="252"/>
  <c r="X25" i="252"/>
  <c r="T25" i="252"/>
  <c r="P25" i="252"/>
  <c r="L25" i="252"/>
  <c r="H25" i="252"/>
  <c r="D25" i="252"/>
  <c r="AB24" i="252"/>
  <c r="X24" i="252"/>
  <c r="T24" i="252"/>
  <c r="P24" i="252"/>
  <c r="L24" i="252"/>
  <c r="H24" i="252"/>
  <c r="D24" i="252"/>
  <c r="AB23" i="252"/>
  <c r="X23" i="252"/>
  <c r="T23" i="252"/>
  <c r="P23" i="252"/>
  <c r="L23" i="252"/>
  <c r="H23" i="252"/>
  <c r="D23" i="252"/>
  <c r="AB22" i="252"/>
  <c r="X22" i="252"/>
  <c r="T22" i="252"/>
  <c r="P22" i="252"/>
  <c r="L22" i="252"/>
  <c r="H22" i="252"/>
  <c r="D22" i="252"/>
  <c r="AB21" i="252"/>
  <c r="X21" i="252"/>
  <c r="T21" i="252"/>
  <c r="P21" i="252"/>
  <c r="Z31" i="252"/>
  <c r="R31" i="252"/>
  <c r="J31" i="252"/>
  <c r="AC30" i="252"/>
  <c r="W30" i="252"/>
  <c r="R30" i="252"/>
  <c r="M30" i="252"/>
  <c r="G30" i="252"/>
  <c r="AC29" i="252"/>
  <c r="W29" i="252"/>
  <c r="R29" i="252"/>
  <c r="M29" i="252"/>
  <c r="G29" i="252"/>
  <c r="AC28" i="252"/>
  <c r="W28" i="252"/>
  <c r="R28" i="252"/>
  <c r="M28" i="252"/>
  <c r="G28" i="252"/>
  <c r="AC27" i="252"/>
  <c r="W27" i="252"/>
  <c r="R27" i="252"/>
  <c r="M27" i="252"/>
  <c r="G27" i="252"/>
  <c r="AC26" i="252"/>
  <c r="W26" i="252"/>
  <c r="R26" i="252"/>
  <c r="M26" i="252"/>
  <c r="G26" i="252"/>
  <c r="AC25" i="252"/>
  <c r="W25" i="252"/>
  <c r="R25" i="252"/>
  <c r="M25" i="252"/>
  <c r="G25" i="252"/>
  <c r="AC24" i="252"/>
  <c r="W24" i="252"/>
  <c r="R24" i="252"/>
  <c r="M24" i="252"/>
  <c r="G24" i="252"/>
  <c r="AC23" i="252"/>
  <c r="W23" i="252"/>
  <c r="R23" i="252"/>
  <c r="M23" i="252"/>
  <c r="G23" i="252"/>
  <c r="AC22" i="252"/>
  <c r="W22" i="252"/>
  <c r="R22" i="252"/>
  <c r="M22" i="252"/>
  <c r="G22" i="252"/>
  <c r="AC21" i="252"/>
  <c r="W21" i="252"/>
  <c r="R21" i="252"/>
  <c r="M21" i="252"/>
  <c r="I21" i="252"/>
  <c r="E21" i="252"/>
  <c r="AC20" i="252"/>
  <c r="Y20" i="252"/>
  <c r="U20" i="252"/>
  <c r="Q20" i="252"/>
  <c r="M20" i="252"/>
  <c r="I20" i="252"/>
  <c r="E20" i="252"/>
  <c r="AB19" i="252"/>
  <c r="X19" i="252"/>
  <c r="T19" i="252"/>
  <c r="P19" i="252"/>
  <c r="L19" i="252"/>
  <c r="H19" i="252"/>
  <c r="D19" i="252"/>
  <c r="AB18" i="252"/>
  <c r="X18" i="252"/>
  <c r="AC31" i="252"/>
  <c r="U31" i="252"/>
  <c r="M31" i="252"/>
  <c r="E31" i="252"/>
  <c r="AD30" i="252"/>
  <c r="Y30" i="252"/>
  <c r="S30" i="252"/>
  <c r="N30" i="252"/>
  <c r="I30" i="252"/>
  <c r="AD29" i="252"/>
  <c r="Y29" i="252"/>
  <c r="S29" i="252"/>
  <c r="N29" i="252"/>
  <c r="I29" i="252"/>
  <c r="AD28" i="252"/>
  <c r="Y28" i="252"/>
  <c r="S28" i="252"/>
  <c r="N28" i="252"/>
  <c r="I28" i="252"/>
  <c r="AD27" i="252"/>
  <c r="Y27" i="252"/>
  <c r="S27" i="252"/>
  <c r="N27" i="252"/>
  <c r="I27" i="252"/>
  <c r="AD26" i="252"/>
  <c r="Y26" i="252"/>
  <c r="S26" i="252"/>
  <c r="N26" i="252"/>
  <c r="I26" i="252"/>
  <c r="Q31" i="252"/>
  <c r="V30" i="252"/>
  <c r="K30" i="252"/>
  <c r="V29" i="252"/>
  <c r="K29" i="252"/>
  <c r="V28" i="252"/>
  <c r="K28" i="252"/>
  <c r="V27" i="252"/>
  <c r="K27" i="252"/>
  <c r="V26" i="252"/>
  <c r="K26" i="252"/>
  <c r="Z25" i="252"/>
  <c r="S25" i="252"/>
  <c r="K25" i="252"/>
  <c r="E25" i="252"/>
  <c r="AD24" i="252"/>
  <c r="V24" i="252"/>
  <c r="O24" i="252"/>
  <c r="I24" i="252"/>
  <c r="Z23" i="252"/>
  <c r="S23" i="252"/>
  <c r="K23" i="252"/>
  <c r="E23" i="252"/>
  <c r="AD22" i="252"/>
  <c r="V22" i="252"/>
  <c r="O22" i="252"/>
  <c r="I22" i="252"/>
  <c r="Z21" i="252"/>
  <c r="S21" i="252"/>
  <c r="L21" i="252"/>
  <c r="G21" i="252"/>
  <c r="AB20" i="252"/>
  <c r="W20" i="252"/>
  <c r="R20" i="252"/>
  <c r="L20" i="252"/>
  <c r="G20" i="252"/>
  <c r="AD31" i="252"/>
  <c r="N31" i="252"/>
  <c r="AE30" i="252"/>
  <c r="U30" i="252"/>
  <c r="J30" i="252"/>
  <c r="AE29" i="252"/>
  <c r="U29" i="252"/>
  <c r="J29" i="252"/>
  <c r="AE28" i="252"/>
  <c r="U28" i="252"/>
  <c r="J28" i="252"/>
  <c r="AE27" i="252"/>
  <c r="U27" i="252"/>
  <c r="J27" i="252"/>
  <c r="AE26" i="252"/>
  <c r="U26" i="252"/>
  <c r="J26" i="252"/>
  <c r="AE25" i="252"/>
  <c r="Y25" i="252"/>
  <c r="Q25" i="252"/>
  <c r="J25" i="252"/>
  <c r="AA24" i="252"/>
  <c r="U24" i="252"/>
  <c r="N24" i="252"/>
  <c r="F24" i="252"/>
  <c r="AE23" i="252"/>
  <c r="Y23" i="252"/>
  <c r="Q23" i="252"/>
  <c r="J23" i="252"/>
  <c r="AA22" i="252"/>
  <c r="U22" i="252"/>
  <c r="N22" i="252"/>
  <c r="F22" i="252"/>
  <c r="AE21" i="252"/>
  <c r="Y21" i="252"/>
  <c r="Q21" i="252"/>
  <c r="K21" i="252"/>
  <c r="F21" i="252"/>
  <c r="AA20" i="252"/>
  <c r="V20" i="252"/>
  <c r="P20" i="252"/>
  <c r="K20" i="252"/>
  <c r="F20" i="252"/>
  <c r="AD19" i="252"/>
  <c r="Y19" i="252"/>
  <c r="S19" i="252"/>
  <c r="N19" i="252"/>
  <c r="I19" i="252"/>
  <c r="AD18" i="252"/>
  <c r="Y18" i="252"/>
  <c r="T18" i="252"/>
  <c r="P18" i="252"/>
  <c r="L18" i="252"/>
  <c r="H18" i="252"/>
  <c r="D18" i="252"/>
  <c r="AB17" i="252"/>
  <c r="X17" i="252"/>
  <c r="T17" i="252"/>
  <c r="P17" i="252"/>
  <c r="L17" i="252"/>
  <c r="H17" i="252"/>
  <c r="D17" i="252"/>
  <c r="AB16" i="252"/>
  <c r="X16" i="252"/>
  <c r="T16" i="252"/>
  <c r="P16" i="252"/>
  <c r="L16" i="252"/>
  <c r="H16" i="252"/>
  <c r="D16" i="252"/>
  <c r="AE15" i="252"/>
  <c r="G13" i="252"/>
  <c r="K13" i="252"/>
  <c r="O13" i="252"/>
  <c r="S13" i="252"/>
  <c r="W13" i="252"/>
  <c r="AA13" i="252"/>
  <c r="AE13" i="252"/>
  <c r="D15" i="252"/>
  <c r="L15" i="252"/>
  <c r="T15" i="252"/>
  <c r="AB15" i="252"/>
  <c r="M16" i="252"/>
  <c r="W16" i="252"/>
  <c r="M17" i="252"/>
  <c r="W17" i="252"/>
  <c r="R18" i="252"/>
  <c r="AE18" i="252"/>
  <c r="F19" i="252"/>
  <c r="M19" i="252"/>
  <c r="U19" i="252"/>
  <c r="AA19" i="252"/>
  <c r="H20" i="252"/>
  <c r="S20" i="252"/>
  <c r="AD20" i="252"/>
  <c r="H21" i="252"/>
  <c r="U21" i="252"/>
  <c r="Q22" i="252"/>
  <c r="N23" i="252"/>
  <c r="J24" i="252"/>
  <c r="F25" i="252"/>
  <c r="U25" i="252"/>
  <c r="Z26" i="252"/>
  <c r="E28" i="252"/>
  <c r="O29" i="252"/>
  <c r="V31" i="252"/>
  <c r="D13" i="252"/>
  <c r="H13" i="252"/>
  <c r="L13" i="252"/>
  <c r="P13" i="252"/>
  <c r="T13" i="252"/>
  <c r="X13" i="252"/>
  <c r="AB13" i="252"/>
  <c r="D14" i="252"/>
  <c r="H14" i="252"/>
  <c r="L14" i="252"/>
  <c r="P14" i="252"/>
  <c r="T14" i="252"/>
  <c r="X14" i="252"/>
  <c r="AB14" i="252"/>
  <c r="E15" i="252"/>
  <c r="I15" i="252"/>
  <c r="M15" i="252"/>
  <c r="Q15" i="252"/>
  <c r="U15" i="252"/>
  <c r="Y15" i="252"/>
  <c r="AC15" i="252"/>
  <c r="I16" i="252"/>
  <c r="N16" i="252"/>
  <c r="S16" i="252"/>
  <c r="Y16" i="252"/>
  <c r="AD16" i="252"/>
  <c r="I17" i="252"/>
  <c r="N17" i="252"/>
  <c r="S17" i="252"/>
  <c r="Y17" i="252"/>
  <c r="AD17" i="252"/>
  <c r="I18" i="252"/>
  <c r="N18" i="252"/>
  <c r="S18" i="252"/>
  <c r="Z18" i="252"/>
  <c r="G19" i="252"/>
  <c r="O19" i="252"/>
  <c r="V19" i="252"/>
  <c r="AC19" i="252"/>
  <c r="J20" i="252"/>
  <c r="T20" i="252"/>
  <c r="AE20" i="252"/>
  <c r="J21" i="252"/>
  <c r="V21" i="252"/>
  <c r="E22" i="252"/>
  <c r="S22" i="252"/>
  <c r="O23" i="252"/>
  <c r="AD23" i="252"/>
  <c r="K24" i="252"/>
  <c r="Z24" i="252"/>
  <c r="I25" i="252"/>
  <c r="V25" i="252"/>
  <c r="F26" i="252"/>
  <c r="AA26" i="252"/>
  <c r="Q27" i="252"/>
  <c r="F28" i="252"/>
  <c r="AA28" i="252"/>
  <c r="Q29" i="252"/>
  <c r="F30" i="252"/>
  <c r="AA30" i="252"/>
  <c r="Y31" i="252"/>
  <c r="AN12" i="173"/>
  <c r="K22" i="173" s="1"/>
  <c r="AE13" i="173" l="1"/>
  <c r="G13" i="173"/>
  <c r="Q31" i="173"/>
  <c r="AB30" i="173"/>
  <c r="T29" i="173"/>
  <c r="K28" i="173"/>
  <c r="AG26" i="173"/>
  <c r="P25" i="173"/>
  <c r="W13" i="173"/>
  <c r="AG31" i="173"/>
  <c r="M31" i="173"/>
  <c r="T30" i="173"/>
  <c r="L29" i="173"/>
  <c r="AH27" i="173"/>
  <c r="Q26" i="173"/>
  <c r="AC24" i="173"/>
  <c r="AC31" i="173"/>
  <c r="AB23" i="173"/>
  <c r="S13" i="173"/>
  <c r="E31" i="173"/>
  <c r="M30" i="173"/>
  <c r="D29" i="173"/>
  <c r="R27" i="173"/>
  <c r="I26" i="173"/>
  <c r="O13" i="173"/>
  <c r="U31" i="173"/>
  <c r="AF30" i="173"/>
  <c r="E30" i="173"/>
  <c r="S28" i="173"/>
  <c r="J27" i="173"/>
  <c r="AF25" i="173"/>
  <c r="AA22" i="173"/>
  <c r="H25" i="173"/>
  <c r="L23" i="173"/>
  <c r="AA13" i="173"/>
  <c r="K13" i="173"/>
  <c r="Y31" i="173"/>
  <c r="I31" i="173"/>
  <c r="X30" i="173"/>
  <c r="AB29" i="173"/>
  <c r="AA28" i="173"/>
  <c r="Z27" i="173"/>
  <c r="Y26" i="173"/>
  <c r="X25" i="173"/>
  <c r="M24" i="173"/>
  <c r="D13" i="173"/>
  <c r="D14" i="173"/>
  <c r="H14" i="173"/>
  <c r="L14" i="173"/>
  <c r="P14" i="173"/>
  <c r="T14" i="173"/>
  <c r="X14" i="173"/>
  <c r="AB14" i="173"/>
  <c r="AF14" i="173"/>
  <c r="E15" i="173"/>
  <c r="I15" i="173"/>
  <c r="M15" i="173"/>
  <c r="Q15" i="173"/>
  <c r="U15" i="173"/>
  <c r="Y15" i="173"/>
  <c r="AC15" i="173"/>
  <c r="AG15" i="173"/>
  <c r="F16" i="173"/>
  <c r="J16" i="173"/>
  <c r="N16" i="173"/>
  <c r="R16" i="173"/>
  <c r="V16" i="173"/>
  <c r="Z16" i="173"/>
  <c r="AD16" i="173"/>
  <c r="AH16" i="173"/>
  <c r="G17" i="173"/>
  <c r="K17" i="173"/>
  <c r="O17" i="173"/>
  <c r="S17" i="173"/>
  <c r="W17" i="173"/>
  <c r="AA17" i="173"/>
  <c r="AE17" i="173"/>
  <c r="D18" i="173"/>
  <c r="H18" i="173"/>
  <c r="L18" i="173"/>
  <c r="P18" i="173"/>
  <c r="T18" i="173"/>
  <c r="X18" i="173"/>
  <c r="AB18" i="173"/>
  <c r="AF18" i="173"/>
  <c r="E19" i="173"/>
  <c r="I19" i="173"/>
  <c r="M19" i="173"/>
  <c r="Q19" i="173"/>
  <c r="U19" i="173"/>
  <c r="Y19" i="173"/>
  <c r="AC19" i="173"/>
  <c r="AG19" i="173"/>
  <c r="F20" i="173"/>
  <c r="J20" i="173"/>
  <c r="N20" i="173"/>
  <c r="R20" i="173"/>
  <c r="V20" i="173"/>
  <c r="Z20" i="173"/>
  <c r="AD20" i="173"/>
  <c r="AH20" i="173"/>
  <c r="G21" i="173"/>
  <c r="K21" i="173"/>
  <c r="O21" i="173"/>
  <c r="S21" i="173"/>
  <c r="W21" i="173"/>
  <c r="AA21" i="173"/>
  <c r="AE21" i="173"/>
  <c r="D22" i="173"/>
  <c r="H22" i="173"/>
  <c r="L22" i="173"/>
  <c r="P22" i="173"/>
  <c r="T22" i="173"/>
  <c r="X22" i="173"/>
  <c r="AB22" i="173"/>
  <c r="AF22" i="173"/>
  <c r="E23" i="173"/>
  <c r="I23" i="173"/>
  <c r="M23" i="173"/>
  <c r="Q23" i="173"/>
  <c r="U23" i="173"/>
  <c r="Y23" i="173"/>
  <c r="AC23" i="173"/>
  <c r="AG23" i="173"/>
  <c r="F24" i="173"/>
  <c r="J24" i="173"/>
  <c r="N24" i="173"/>
  <c r="R24" i="173"/>
  <c r="V24" i="173"/>
  <c r="Z24" i="173"/>
  <c r="AD24" i="173"/>
  <c r="E14" i="173"/>
  <c r="I14" i="173"/>
  <c r="M14" i="173"/>
  <c r="Q14" i="173"/>
  <c r="U14" i="173"/>
  <c r="Y14" i="173"/>
  <c r="AC14" i="173"/>
  <c r="AG14" i="173"/>
  <c r="F15" i="173"/>
  <c r="J15" i="173"/>
  <c r="N15" i="173"/>
  <c r="R15" i="173"/>
  <c r="V15" i="173"/>
  <c r="Z15" i="173"/>
  <c r="AD15" i="173"/>
  <c r="AH15" i="173"/>
  <c r="G16" i="173"/>
  <c r="K16" i="173"/>
  <c r="O16" i="173"/>
  <c r="S16" i="173"/>
  <c r="W16" i="173"/>
  <c r="AA16" i="173"/>
  <c r="AE16" i="173"/>
  <c r="D17" i="173"/>
  <c r="H17" i="173"/>
  <c r="L17" i="173"/>
  <c r="P17" i="173"/>
  <c r="T17" i="173"/>
  <c r="X17" i="173"/>
  <c r="AB17" i="173"/>
  <c r="AF17" i="173"/>
  <c r="E18" i="173"/>
  <c r="I18" i="173"/>
  <c r="M18" i="173"/>
  <c r="Q18" i="173"/>
  <c r="U18" i="173"/>
  <c r="Y18" i="173"/>
  <c r="AC18" i="173"/>
  <c r="AG18" i="173"/>
  <c r="F19" i="173"/>
  <c r="J19" i="173"/>
  <c r="N19" i="173"/>
  <c r="R19" i="173"/>
  <c r="V19" i="173"/>
  <c r="Z19" i="173"/>
  <c r="AD19" i="173"/>
  <c r="AH19" i="173"/>
  <c r="G20" i="173"/>
  <c r="K20" i="173"/>
  <c r="O20" i="173"/>
  <c r="S20" i="173"/>
  <c r="W20" i="173"/>
  <c r="AA20" i="173"/>
  <c r="AE20" i="173"/>
  <c r="D21" i="173"/>
  <c r="H21" i="173"/>
  <c r="L21" i="173"/>
  <c r="P21" i="173"/>
  <c r="T21" i="173"/>
  <c r="X21" i="173"/>
  <c r="AB21" i="173"/>
  <c r="AF21" i="173"/>
  <c r="E22" i="173"/>
  <c r="I22" i="173"/>
  <c r="M22" i="173"/>
  <c r="Q22" i="173"/>
  <c r="U22" i="173"/>
  <c r="Y22" i="173"/>
  <c r="AC22" i="173"/>
  <c r="AG22" i="173"/>
  <c r="F23" i="173"/>
  <c r="J23" i="173"/>
  <c r="N23" i="173"/>
  <c r="R23" i="173"/>
  <c r="V23" i="173"/>
  <c r="Z23" i="173"/>
  <c r="AD23" i="173"/>
  <c r="AH23" i="173"/>
  <c r="G24" i="173"/>
  <c r="K24" i="173"/>
  <c r="O24" i="173"/>
  <c r="S24" i="173"/>
  <c r="W24" i="173"/>
  <c r="AA24" i="173"/>
  <c r="AE24" i="173"/>
  <c r="F14" i="173"/>
  <c r="N14" i="173"/>
  <c r="V14" i="173"/>
  <c r="AD14" i="173"/>
  <c r="G15" i="173"/>
  <c r="O15" i="173"/>
  <c r="W15" i="173"/>
  <c r="AE15" i="173"/>
  <c r="H16" i="173"/>
  <c r="P16" i="173"/>
  <c r="X16" i="173"/>
  <c r="AF16" i="173"/>
  <c r="I17" i="173"/>
  <c r="Q17" i="173"/>
  <c r="Y17" i="173"/>
  <c r="AG17" i="173"/>
  <c r="J18" i="173"/>
  <c r="R18" i="173"/>
  <c r="Z18" i="173"/>
  <c r="AH18" i="173"/>
  <c r="K19" i="173"/>
  <c r="S19" i="173"/>
  <c r="AA19" i="173"/>
  <c r="D20" i="173"/>
  <c r="L20" i="173"/>
  <c r="T20" i="173"/>
  <c r="AB20" i="173"/>
  <c r="E21" i="173"/>
  <c r="M21" i="173"/>
  <c r="U21" i="173"/>
  <c r="AC21" i="173"/>
  <c r="F22" i="173"/>
  <c r="N22" i="173"/>
  <c r="V22" i="173"/>
  <c r="AD22" i="173"/>
  <c r="G23" i="173"/>
  <c r="O23" i="173"/>
  <c r="W23" i="173"/>
  <c r="AE23" i="173"/>
  <c r="H24" i="173"/>
  <c r="P24" i="173"/>
  <c r="X24" i="173"/>
  <c r="AF24" i="173"/>
  <c r="E25" i="173"/>
  <c r="I25" i="173"/>
  <c r="M25" i="173"/>
  <c r="Q25" i="173"/>
  <c r="U25" i="173"/>
  <c r="Y25" i="173"/>
  <c r="AC25" i="173"/>
  <c r="AG25" i="173"/>
  <c r="F26" i="173"/>
  <c r="J26" i="173"/>
  <c r="N26" i="173"/>
  <c r="R26" i="173"/>
  <c r="V26" i="173"/>
  <c r="Z26" i="173"/>
  <c r="AD26" i="173"/>
  <c r="AH26" i="173"/>
  <c r="G27" i="173"/>
  <c r="K27" i="173"/>
  <c r="O27" i="173"/>
  <c r="S27" i="173"/>
  <c r="W27" i="173"/>
  <c r="AA27" i="173"/>
  <c r="AE27" i="173"/>
  <c r="D28" i="173"/>
  <c r="H28" i="173"/>
  <c r="L28" i="173"/>
  <c r="P28" i="173"/>
  <c r="T28" i="173"/>
  <c r="X28" i="173"/>
  <c r="AB28" i="173"/>
  <c r="AF28" i="173"/>
  <c r="E29" i="173"/>
  <c r="I29" i="173"/>
  <c r="M29" i="173"/>
  <c r="Q29" i="173"/>
  <c r="U29" i="173"/>
  <c r="Y29" i="173"/>
  <c r="AC29" i="173"/>
  <c r="AG29" i="173"/>
  <c r="F30" i="173"/>
  <c r="J30" i="173"/>
  <c r="N30" i="173"/>
  <c r="R30" i="173"/>
  <c r="G14" i="173"/>
  <c r="O14" i="173"/>
  <c r="W14" i="173"/>
  <c r="AE14" i="173"/>
  <c r="H15" i="173"/>
  <c r="P15" i="173"/>
  <c r="X15" i="173"/>
  <c r="AF15" i="173"/>
  <c r="I16" i="173"/>
  <c r="Q16" i="173"/>
  <c r="Y16" i="173"/>
  <c r="AG16" i="173"/>
  <c r="J17" i="173"/>
  <c r="R17" i="173"/>
  <c r="Z17" i="173"/>
  <c r="AH17" i="173"/>
  <c r="K18" i="173"/>
  <c r="S18" i="173"/>
  <c r="AA18" i="173"/>
  <c r="D19" i="173"/>
  <c r="L19" i="173"/>
  <c r="T19" i="173"/>
  <c r="AB19" i="173"/>
  <c r="E20" i="173"/>
  <c r="M20" i="173"/>
  <c r="U20" i="173"/>
  <c r="AC20" i="173"/>
  <c r="F21" i="173"/>
  <c r="N21" i="173"/>
  <c r="V21" i="173"/>
  <c r="AD21" i="173"/>
  <c r="G22" i="173"/>
  <c r="O22" i="173"/>
  <c r="W22" i="173"/>
  <c r="AE22" i="173"/>
  <c r="H23" i="173"/>
  <c r="P23" i="173"/>
  <c r="X23" i="173"/>
  <c r="AF23" i="173"/>
  <c r="I24" i="173"/>
  <c r="Q24" i="173"/>
  <c r="Y24" i="173"/>
  <c r="AG24" i="173"/>
  <c r="F25" i="173"/>
  <c r="J25" i="173"/>
  <c r="N25" i="173"/>
  <c r="R25" i="173"/>
  <c r="V25" i="173"/>
  <c r="Z25" i="173"/>
  <c r="AD25" i="173"/>
  <c r="AH25" i="173"/>
  <c r="G26" i="173"/>
  <c r="K26" i="173"/>
  <c r="O26" i="173"/>
  <c r="S26" i="173"/>
  <c r="W26" i="173"/>
  <c r="AA26" i="173"/>
  <c r="AE26" i="173"/>
  <c r="D27" i="173"/>
  <c r="H27" i="173"/>
  <c r="L27" i="173"/>
  <c r="P27" i="173"/>
  <c r="T27" i="173"/>
  <c r="X27" i="173"/>
  <c r="AB27" i="173"/>
  <c r="AF27" i="173"/>
  <c r="E28" i="173"/>
  <c r="I28" i="173"/>
  <c r="M28" i="173"/>
  <c r="Q28" i="173"/>
  <c r="U28" i="173"/>
  <c r="Y28" i="173"/>
  <c r="AC28" i="173"/>
  <c r="AG28" i="173"/>
  <c r="F29" i="173"/>
  <c r="J29" i="173"/>
  <c r="N29" i="173"/>
  <c r="R29" i="173"/>
  <c r="V29" i="173"/>
  <c r="Z29" i="173"/>
  <c r="AD29" i="173"/>
  <c r="AH29" i="173"/>
  <c r="G30" i="173"/>
  <c r="K30" i="173"/>
  <c r="O30" i="173"/>
  <c r="AD13" i="173"/>
  <c r="V13" i="173"/>
  <c r="N13" i="173"/>
  <c r="F13" i="173"/>
  <c r="AB31" i="173"/>
  <c r="T31" i="173"/>
  <c r="L31" i="173"/>
  <c r="D31" i="173"/>
  <c r="AA30" i="173"/>
  <c r="S30" i="173"/>
  <c r="D30" i="173"/>
  <c r="S29" i="173"/>
  <c r="AH28" i="173"/>
  <c r="R28" i="173"/>
  <c r="AG27" i="173"/>
  <c r="Q27" i="173"/>
  <c r="AF26" i="173"/>
  <c r="P26" i="173"/>
  <c r="AE25" i="173"/>
  <c r="O25" i="173"/>
  <c r="AB24" i="173"/>
  <c r="AA23" i="173"/>
  <c r="K23" i="173"/>
  <c r="J22" i="173"/>
  <c r="I21" i="173"/>
  <c r="H20" i="173"/>
  <c r="G19" i="173"/>
  <c r="F18" i="173"/>
  <c r="E17" i="173"/>
  <c r="D16" i="173"/>
  <c r="AH14" i="173"/>
  <c r="R14" i="173"/>
  <c r="AG13" i="173"/>
  <c r="AC13" i="173"/>
  <c r="Y13" i="173"/>
  <c r="U13" i="173"/>
  <c r="Q13" i="173"/>
  <c r="M13" i="173"/>
  <c r="I13" i="173"/>
  <c r="E13" i="173"/>
  <c r="AE31" i="173"/>
  <c r="AA31" i="173"/>
  <c r="W31" i="173"/>
  <c r="S31" i="173"/>
  <c r="O31" i="173"/>
  <c r="K31" i="173"/>
  <c r="G31" i="173"/>
  <c r="AH30" i="173"/>
  <c r="AD30" i="173"/>
  <c r="Z30" i="173"/>
  <c r="V30" i="173"/>
  <c r="Q30" i="173"/>
  <c r="I30" i="173"/>
  <c r="AF29" i="173"/>
  <c r="X29" i="173"/>
  <c r="P29" i="173"/>
  <c r="H29" i="173"/>
  <c r="AE28" i="173"/>
  <c r="W28" i="173"/>
  <c r="O28" i="173"/>
  <c r="G28" i="173"/>
  <c r="AD27" i="173"/>
  <c r="V27" i="173"/>
  <c r="N27" i="173"/>
  <c r="F27" i="173"/>
  <c r="AC26" i="173"/>
  <c r="U26" i="173"/>
  <c r="M26" i="173"/>
  <c r="E26" i="173"/>
  <c r="AB25" i="173"/>
  <c r="T25" i="173"/>
  <c r="L25" i="173"/>
  <c r="D25" i="173"/>
  <c r="U24" i="173"/>
  <c r="E24" i="173"/>
  <c r="T23" i="173"/>
  <c r="D23" i="173"/>
  <c r="S22" i="173"/>
  <c r="AH21" i="173"/>
  <c r="R21" i="173"/>
  <c r="AG20" i="173"/>
  <c r="Q20" i="173"/>
  <c r="AF19" i="173"/>
  <c r="P19" i="173"/>
  <c r="AE18" i="173"/>
  <c r="O18" i="173"/>
  <c r="AD17" i="173"/>
  <c r="N17" i="173"/>
  <c r="AC16" i="173"/>
  <c r="M16" i="173"/>
  <c r="AB15" i="173"/>
  <c r="L15" i="173"/>
  <c r="AA14" i="173"/>
  <c r="K14" i="173"/>
  <c r="Z21" i="173"/>
  <c r="J21" i="173"/>
  <c r="Y20" i="173"/>
  <c r="I20" i="173"/>
  <c r="X19" i="173"/>
  <c r="H19" i="173"/>
  <c r="W18" i="173"/>
  <c r="G18" i="173"/>
  <c r="V17" i="173"/>
  <c r="F17" i="173"/>
  <c r="U16" i="173"/>
  <c r="E16" i="173"/>
  <c r="T15" i="173"/>
  <c r="D15" i="173"/>
  <c r="S14" i="173"/>
  <c r="AH13" i="173"/>
  <c r="Z13" i="173"/>
  <c r="R13" i="173"/>
  <c r="J13" i="173"/>
  <c r="AF31" i="173"/>
  <c r="X31" i="173"/>
  <c r="P31" i="173"/>
  <c r="H31" i="173"/>
  <c r="AE30" i="173"/>
  <c r="W30" i="173"/>
  <c r="L30" i="173"/>
  <c r="AA29" i="173"/>
  <c r="K29" i="173"/>
  <c r="Z28" i="173"/>
  <c r="J28" i="173"/>
  <c r="Y27" i="173"/>
  <c r="I27" i="173"/>
  <c r="X26" i="173"/>
  <c r="H26" i="173"/>
  <c r="W25" i="173"/>
  <c r="G25" i="173"/>
  <c r="L24" i="173"/>
  <c r="Z22" i="173"/>
  <c r="Y21" i="173"/>
  <c r="X20" i="173"/>
  <c r="W19" i="173"/>
  <c r="V18" i="173"/>
  <c r="U17" i="173"/>
  <c r="T16" i="173"/>
  <c r="S15" i="173"/>
  <c r="AF13" i="173"/>
  <c r="AB13" i="173"/>
  <c r="X13" i="173"/>
  <c r="T13" i="173"/>
  <c r="P13" i="173"/>
  <c r="L13" i="173"/>
  <c r="H13" i="173"/>
  <c r="AH31" i="173"/>
  <c r="AD31" i="173"/>
  <c r="Z31" i="173"/>
  <c r="V31" i="173"/>
  <c r="R31" i="173"/>
  <c r="N31" i="173"/>
  <c r="J31" i="173"/>
  <c r="F31" i="173"/>
  <c r="AG30" i="173"/>
  <c r="AC30" i="173"/>
  <c r="Y30" i="173"/>
  <c r="U30" i="173"/>
  <c r="P30" i="173"/>
  <c r="H30" i="173"/>
  <c r="AE29" i="173"/>
  <c r="W29" i="173"/>
  <c r="O29" i="173"/>
  <c r="G29" i="173"/>
  <c r="AD28" i="173"/>
  <c r="V28" i="173"/>
  <c r="N28" i="173"/>
  <c r="F28" i="173"/>
  <c r="AC27" i="173"/>
  <c r="U27" i="173"/>
  <c r="M27" i="173"/>
  <c r="E27" i="173"/>
  <c r="AB26" i="173"/>
  <c r="T26" i="173"/>
  <c r="L26" i="173"/>
  <c r="D26" i="173"/>
  <c r="AA25" i="173"/>
  <c r="S25" i="173"/>
  <c r="K25" i="173"/>
  <c r="AH24" i="173"/>
  <c r="T24" i="173"/>
  <c r="D24" i="173"/>
  <c r="S23" i="173"/>
  <c r="AH22" i="173"/>
  <c r="R22" i="173"/>
  <c r="AG21" i="173"/>
  <c r="Q21" i="173"/>
  <c r="AF20" i="173"/>
  <c r="P20" i="173"/>
  <c r="AE19" i="173"/>
  <c r="O19" i="173"/>
  <c r="AD18" i="173"/>
  <c r="N18" i="173"/>
  <c r="AC17" i="173"/>
  <c r="M17" i="173"/>
  <c r="AB16" i="173"/>
  <c r="L16" i="173"/>
  <c r="AA15" i="173"/>
  <c r="K15" i="173"/>
  <c r="Z14" i="173"/>
  <c r="J14" i="173"/>
  <c r="AL21" i="253"/>
  <c r="AL18" i="253"/>
  <c r="AL15" i="253"/>
  <c r="AL17" i="253"/>
  <c r="AL16" i="253"/>
  <c r="AL20" i="253"/>
  <c r="AL19" i="253"/>
  <c r="AL22" i="253"/>
  <c r="AL24" i="253"/>
  <c r="AL23" i="253"/>
  <c r="AL25" i="253"/>
  <c r="AL26" i="253"/>
  <c r="AL27" i="253"/>
  <c r="AL28" i="253"/>
  <c r="AL29" i="253"/>
  <c r="AL30" i="253"/>
  <c r="AL31" i="253"/>
  <c r="AL14" i="253"/>
  <c r="AL13" i="253"/>
  <c r="AL20" i="252"/>
  <c r="AL21" i="252"/>
  <c r="AL19" i="252"/>
  <c r="AL14" i="252"/>
  <c r="AL15" i="252"/>
  <c r="AL13" i="252"/>
  <c r="AL16" i="252"/>
  <c r="AL17" i="252"/>
  <c r="AL18" i="252"/>
  <c r="AL22" i="252"/>
  <c r="AL23" i="252"/>
  <c r="AL24" i="252"/>
  <c r="AL25" i="252"/>
  <c r="AL26" i="252"/>
  <c r="AL27" i="252"/>
  <c r="AL28" i="252"/>
  <c r="AL29" i="252"/>
  <c r="AL30" i="252"/>
  <c r="AL31" i="252"/>
  <c r="C8" i="225"/>
  <c r="C9" i="225"/>
  <c r="C10" i="225"/>
  <c r="C11" i="225"/>
  <c r="C12" i="225"/>
  <c r="C13" i="225"/>
  <c r="C14" i="225"/>
  <c r="C15" i="225"/>
  <c r="C16" i="225"/>
  <c r="C17" i="225"/>
  <c r="C18" i="225"/>
  <c r="C19" i="225"/>
  <c r="C20" i="225"/>
  <c r="C21" i="225"/>
  <c r="C22" i="225"/>
  <c r="C14" i="253" l="1"/>
  <c r="C18" i="253"/>
  <c r="C22" i="253"/>
  <c r="C26" i="253"/>
  <c r="C30" i="253"/>
  <c r="C15" i="252"/>
  <c r="C19" i="252"/>
  <c r="C23" i="252"/>
  <c r="C27" i="252"/>
  <c r="C31" i="252"/>
  <c r="C16" i="173"/>
  <c r="C20" i="173"/>
  <c r="C24" i="173"/>
  <c r="C28" i="173"/>
  <c r="C13" i="173"/>
  <c r="C17" i="253"/>
  <c r="C21" i="253"/>
  <c r="C25" i="253"/>
  <c r="C29" i="253"/>
  <c r="C14" i="252"/>
  <c r="C18" i="252"/>
  <c r="C22" i="252"/>
  <c r="C26" i="252"/>
  <c r="C30" i="252"/>
  <c r="C15" i="173"/>
  <c r="C19" i="173"/>
  <c r="C23" i="173"/>
  <c r="C27" i="173"/>
  <c r="C31" i="173"/>
  <c r="C16" i="253"/>
  <c r="C20" i="253"/>
  <c r="C24" i="253"/>
  <c r="C28" i="253"/>
  <c r="C13" i="253"/>
  <c r="C17" i="252"/>
  <c r="C21" i="252"/>
  <c r="C25" i="252"/>
  <c r="C29" i="252"/>
  <c r="C14" i="173"/>
  <c r="C18" i="173"/>
  <c r="C22" i="173"/>
  <c r="C26" i="173"/>
  <c r="C30" i="173"/>
  <c r="C15" i="253"/>
  <c r="C19" i="253"/>
  <c r="C23" i="253"/>
  <c r="C27" i="253"/>
  <c r="C31" i="253"/>
  <c r="C16" i="252"/>
  <c r="C20" i="252"/>
  <c r="C24" i="252"/>
  <c r="C28" i="252"/>
  <c r="C13" i="252"/>
  <c r="C17" i="173"/>
  <c r="C21" i="173"/>
  <c r="C25" i="173"/>
  <c r="C29" i="173"/>
  <c r="FE23" i="225"/>
  <c r="FH23" i="225"/>
  <c r="M23" i="225" l="1"/>
  <c r="N23" i="225"/>
  <c r="O23" i="225"/>
  <c r="P23" i="225"/>
  <c r="Q23" i="225"/>
  <c r="R23" i="225"/>
  <c r="S23" i="225"/>
  <c r="T23" i="225"/>
  <c r="U23" i="225"/>
  <c r="V23" i="225"/>
  <c r="W23" i="225"/>
  <c r="X23" i="225"/>
  <c r="Y23" i="225"/>
  <c r="Z23" i="225"/>
  <c r="AA23" i="225"/>
  <c r="AB23" i="225"/>
  <c r="AC23" i="225"/>
  <c r="AD23" i="225"/>
  <c r="AE23" i="225"/>
  <c r="AF23" i="225"/>
  <c r="AG23" i="225"/>
  <c r="AH23" i="225"/>
  <c r="AI23" i="225"/>
  <c r="AJ23" i="225"/>
  <c r="AK23" i="225"/>
  <c r="AL23" i="225"/>
  <c r="AM23" i="225"/>
  <c r="AN23" i="225"/>
  <c r="AO23" i="225"/>
  <c r="AP23" i="225"/>
  <c r="AQ23" i="225"/>
  <c r="AR23" i="225"/>
  <c r="AS23" i="225"/>
  <c r="AT23" i="225"/>
  <c r="AU23" i="225"/>
  <c r="AV23" i="225"/>
  <c r="AW23" i="225"/>
  <c r="AX23" i="225"/>
  <c r="AY23" i="225"/>
  <c r="AZ23" i="225"/>
  <c r="BA23" i="225"/>
  <c r="BB23" i="225"/>
  <c r="BC23" i="225"/>
  <c r="BD23" i="225"/>
  <c r="BE23" i="225"/>
  <c r="BF23" i="225"/>
  <c r="BG23" i="225"/>
  <c r="BH23" i="225"/>
  <c r="BI23" i="225"/>
  <c r="BJ23" i="225"/>
  <c r="BK23" i="225"/>
  <c r="BL23" i="225"/>
  <c r="BM23" i="225"/>
  <c r="BN23" i="225"/>
  <c r="BO23" i="225"/>
  <c r="BP23" i="225"/>
  <c r="BQ23" i="225"/>
  <c r="BR23" i="225"/>
  <c r="BS23" i="225"/>
  <c r="BT23" i="225"/>
  <c r="BU23" i="225"/>
  <c r="BV23" i="225"/>
  <c r="BW23" i="225"/>
  <c r="BX23" i="225"/>
  <c r="BY23" i="225"/>
  <c r="BZ23" i="225"/>
  <c r="CA23" i="225"/>
  <c r="CB23" i="225"/>
  <c r="CC23" i="225"/>
  <c r="CD23" i="225"/>
  <c r="CE23" i="225"/>
  <c r="CF23" i="225"/>
  <c r="CG23" i="225"/>
  <c r="CH23" i="225"/>
  <c r="CI23" i="225"/>
  <c r="CJ23" i="225"/>
  <c r="CK23" i="225"/>
  <c r="CL23" i="225"/>
  <c r="CM23" i="225"/>
  <c r="CN23" i="225"/>
  <c r="CO23" i="225"/>
  <c r="CP23" i="225"/>
  <c r="CQ23" i="225"/>
  <c r="CR23" i="225"/>
  <c r="CS23" i="225"/>
  <c r="CT23" i="225"/>
  <c r="CU23" i="225"/>
  <c r="CV23" i="225"/>
  <c r="CW23" i="225"/>
  <c r="CX23" i="225"/>
  <c r="CY23" i="225"/>
  <c r="CZ23" i="225"/>
  <c r="DA23" i="225"/>
  <c r="DB23" i="225"/>
  <c r="DC23" i="225"/>
  <c r="DD23" i="225"/>
  <c r="DE23" i="225"/>
  <c r="DF23" i="225"/>
  <c r="DG23" i="225"/>
  <c r="DH23" i="225"/>
  <c r="DI23" i="225"/>
  <c r="DJ23" i="225"/>
  <c r="DK23" i="225"/>
  <c r="DL23" i="225"/>
  <c r="DM23" i="225"/>
  <c r="DN23" i="225"/>
  <c r="DO23" i="225"/>
  <c r="DP23" i="225"/>
  <c r="DQ23" i="225"/>
  <c r="DR23" i="225"/>
  <c r="DS23" i="225"/>
  <c r="DT23" i="225"/>
  <c r="DU23" i="225"/>
  <c r="DV23" i="225"/>
  <c r="DW23" i="225"/>
  <c r="DX23" i="225"/>
  <c r="DY23" i="225"/>
  <c r="DZ23" i="225"/>
  <c r="EA23" i="225"/>
  <c r="EB23" i="225"/>
  <c r="EC23" i="225"/>
  <c r="ED23" i="225"/>
  <c r="EE23" i="225"/>
  <c r="EF23" i="225"/>
  <c r="EG23" i="225"/>
  <c r="EH23" i="225"/>
  <c r="EI23" i="225"/>
  <c r="EJ23" i="225"/>
  <c r="EK23" i="225"/>
  <c r="EL23" i="225"/>
  <c r="EM23" i="225"/>
  <c r="EN23" i="225"/>
  <c r="EO23" i="225"/>
  <c r="EP23" i="225"/>
  <c r="EQ23" i="225"/>
  <c r="ER23" i="225"/>
  <c r="ES23" i="225"/>
  <c r="ET23" i="225"/>
  <c r="EU23" i="225"/>
  <c r="EV23" i="225"/>
  <c r="EW23" i="225"/>
  <c r="EX23" i="225"/>
  <c r="EY23" i="225"/>
  <c r="EZ23" i="225"/>
  <c r="FA23" i="225"/>
  <c r="FB23" i="225"/>
  <c r="FC23" i="225"/>
  <c r="FD23" i="225"/>
  <c r="FF23" i="225"/>
  <c r="FG23" i="225"/>
  <c r="FI23" i="225"/>
  <c r="FJ23" i="225"/>
  <c r="FK23" i="225"/>
  <c r="FL23" i="225"/>
  <c r="FM23" i="225"/>
  <c r="FN23" i="225"/>
  <c r="FO23" i="225"/>
  <c r="FP23" i="225"/>
  <c r="FQ23" i="225"/>
  <c r="FR23" i="225"/>
  <c r="FS23" i="225"/>
  <c r="FT23" i="225"/>
  <c r="FU23" i="225"/>
  <c r="FV23" i="225"/>
  <c r="FW23" i="225"/>
  <c r="FX23" i="225"/>
  <c r="FY23" i="225"/>
  <c r="FZ23" i="225"/>
  <c r="GA23" i="225"/>
  <c r="GB23" i="225"/>
  <c r="GC23" i="225"/>
  <c r="GD23" i="225"/>
  <c r="GE23" i="225"/>
  <c r="GF23" i="225"/>
  <c r="GG23" i="225"/>
  <c r="GH23" i="225"/>
  <c r="GI23" i="225"/>
  <c r="GJ23" i="225"/>
  <c r="L23" i="225"/>
  <c r="K4" i="224" l="1"/>
  <c r="AP19" i="173" l="1"/>
  <c r="US35" i="225" l="1"/>
  <c r="GJ24" i="225"/>
  <c r="GI24" i="225"/>
  <c r="GH24" i="225"/>
  <c r="GG24" i="225"/>
  <c r="GF24" i="225"/>
  <c r="GE24" i="225"/>
  <c r="GD24" i="225"/>
  <c r="GC24" i="225"/>
  <c r="GB24" i="225"/>
  <c r="GA24" i="225"/>
  <c r="FZ24" i="225"/>
  <c r="FY24" i="225"/>
  <c r="FX24" i="225"/>
  <c r="FW24" i="225"/>
  <c r="FV24" i="225"/>
  <c r="FU24" i="225"/>
  <c r="FT24" i="225"/>
  <c r="FS24" i="225"/>
  <c r="FR24" i="225"/>
  <c r="FQ24" i="225"/>
  <c r="FP24" i="225"/>
  <c r="FO24" i="225"/>
  <c r="FN24" i="225"/>
  <c r="FM24" i="225"/>
  <c r="FL24" i="225"/>
  <c r="FK24" i="225"/>
  <c r="FJ24" i="225"/>
  <c r="FI24" i="225"/>
  <c r="FH24" i="225"/>
  <c r="FG24" i="225"/>
  <c r="FF24" i="225"/>
  <c r="FE24" i="225"/>
  <c r="FD24" i="225"/>
  <c r="FC24" i="225"/>
  <c r="FB24" i="225"/>
  <c r="FA24" i="225"/>
  <c r="EZ24" i="225"/>
  <c r="EY24" i="225"/>
  <c r="EX24" i="225"/>
  <c r="EW24" i="225"/>
  <c r="EV24" i="225"/>
  <c r="EU24" i="225"/>
  <c r="ET24" i="225"/>
  <c r="ES24" i="225"/>
  <c r="ER24" i="225"/>
  <c r="EQ24" i="225"/>
  <c r="EP24" i="225"/>
  <c r="EO24" i="225"/>
  <c r="EN24" i="225"/>
  <c r="EM24" i="225"/>
  <c r="EL24" i="225"/>
  <c r="EK24" i="225"/>
  <c r="EJ24" i="225"/>
  <c r="EI24" i="225"/>
  <c r="EH24" i="225"/>
  <c r="EG24" i="225"/>
  <c r="EF24" i="225"/>
  <c r="EE24" i="225"/>
  <c r="ED24" i="225"/>
  <c r="EC24" i="225"/>
  <c r="EB24" i="225"/>
  <c r="EA24" i="225"/>
  <c r="DZ24" i="225"/>
  <c r="DY24" i="225"/>
  <c r="DX24" i="225"/>
  <c r="DW24" i="225"/>
  <c r="DV24" i="225"/>
  <c r="DU24" i="225"/>
  <c r="DT24" i="225"/>
  <c r="DS24" i="225"/>
  <c r="DR24" i="225"/>
  <c r="DQ24" i="225"/>
  <c r="DP24" i="225"/>
  <c r="DO24" i="225"/>
  <c r="DN24" i="225"/>
  <c r="DM24" i="225"/>
  <c r="DL24" i="225"/>
  <c r="DK24" i="225"/>
  <c r="DJ24" i="225"/>
  <c r="DI24" i="225"/>
  <c r="DH24" i="225"/>
  <c r="DG24" i="225"/>
  <c r="DF24" i="225"/>
  <c r="DE24" i="225"/>
  <c r="DD24" i="225"/>
  <c r="DC24" i="225"/>
  <c r="DB24" i="225"/>
  <c r="DA24" i="225"/>
  <c r="CZ24" i="225"/>
  <c r="CY24" i="225"/>
  <c r="CX24" i="225"/>
  <c r="CW24" i="225"/>
  <c r="CV24" i="225"/>
  <c r="CU24" i="225"/>
  <c r="CT24" i="225"/>
  <c r="CS24" i="225"/>
  <c r="CR24" i="225"/>
  <c r="CQ24" i="225"/>
  <c r="CP24" i="225"/>
  <c r="CO24" i="225"/>
  <c r="CN24" i="225"/>
  <c r="CM24" i="225"/>
  <c r="CL24" i="225"/>
  <c r="CK24" i="225"/>
  <c r="CJ24" i="225"/>
  <c r="CI24" i="225"/>
  <c r="CH24" i="225"/>
  <c r="CG24" i="225"/>
  <c r="CF24" i="225"/>
  <c r="CE24" i="225"/>
  <c r="CD24" i="225"/>
  <c r="CC24" i="225"/>
  <c r="CB24" i="225"/>
  <c r="CA24" i="225"/>
  <c r="BZ24" i="225"/>
  <c r="BY24" i="225"/>
  <c r="BX24" i="225"/>
  <c r="BW24" i="225"/>
  <c r="BV24" i="225"/>
  <c r="BU24" i="225"/>
  <c r="BT24" i="225"/>
  <c r="BS24" i="225"/>
  <c r="BR24" i="225"/>
  <c r="BQ24" i="225"/>
  <c r="BP24" i="225"/>
  <c r="BO24" i="225"/>
  <c r="BN24" i="225"/>
  <c r="BM24" i="225"/>
  <c r="BL24" i="225"/>
  <c r="BK24" i="225"/>
  <c r="BJ24" i="225"/>
  <c r="BI24" i="225"/>
  <c r="BH24" i="225"/>
  <c r="BG24" i="225"/>
  <c r="BF24" i="225"/>
  <c r="BE24" i="225"/>
  <c r="BD24" i="225"/>
  <c r="BC24" i="225"/>
  <c r="BB24" i="225"/>
  <c r="BA24" i="225"/>
  <c r="AZ24" i="225"/>
  <c r="AY24" i="225"/>
  <c r="AX24" i="225"/>
  <c r="AW24" i="225"/>
  <c r="AV24" i="225"/>
  <c r="AU24" i="225"/>
  <c r="AT24" i="225"/>
  <c r="AS24" i="225"/>
  <c r="AR24" i="225"/>
  <c r="AQ24" i="225"/>
  <c r="AP24" i="225"/>
  <c r="AO24" i="225"/>
  <c r="AN24" i="225"/>
  <c r="AM24" i="225"/>
  <c r="AL24" i="225"/>
  <c r="AK24" i="225"/>
  <c r="AJ24" i="225"/>
  <c r="AI24" i="225"/>
  <c r="AH24" i="225"/>
  <c r="AG24" i="225"/>
  <c r="AF24" i="225"/>
  <c r="AE24" i="225"/>
  <c r="AD24" i="225"/>
  <c r="AC24" i="225"/>
  <c r="AB24" i="225"/>
  <c r="AA24" i="225"/>
  <c r="Z24" i="225"/>
  <c r="Y24" i="225"/>
  <c r="X24" i="225"/>
  <c r="W24" i="225"/>
  <c r="V24" i="225"/>
  <c r="U24" i="225"/>
  <c r="T24" i="225"/>
  <c r="S24" i="225"/>
  <c r="R24" i="225"/>
  <c r="N24" i="225"/>
  <c r="M24" i="225"/>
  <c r="F22" i="225"/>
  <c r="F21" i="225"/>
  <c r="F20" i="225"/>
  <c r="F19" i="225"/>
  <c r="F18" i="225"/>
  <c r="F17" i="225"/>
  <c r="F16" i="225"/>
  <c r="F15" i="225"/>
  <c r="F14" i="225"/>
  <c r="F13" i="225"/>
  <c r="UQ35" i="225"/>
  <c r="UP35" i="225"/>
  <c r="UO35" i="225"/>
  <c r="UN35" i="225"/>
  <c r="UM35" i="225"/>
  <c r="UL35" i="225"/>
  <c r="UK35" i="225"/>
  <c r="UJ35" i="225"/>
  <c r="UI35" i="225"/>
  <c r="UH35" i="225"/>
  <c r="UG35" i="225"/>
  <c r="UE35" i="225"/>
  <c r="UD35" i="225"/>
  <c r="UB35" i="225"/>
  <c r="UA35" i="225"/>
  <c r="TZ35" i="225"/>
  <c r="TY35" i="225"/>
  <c r="TX35" i="225"/>
  <c r="TW35" i="225"/>
  <c r="TV35" i="225"/>
  <c r="TU35" i="225"/>
  <c r="TT35" i="225"/>
  <c r="TS35" i="225"/>
  <c r="TR35" i="225"/>
  <c r="TO35" i="225"/>
  <c r="TN35" i="225"/>
  <c r="TK35" i="225"/>
  <c r="TJ35" i="225"/>
  <c r="TI35" i="225"/>
  <c r="TH35" i="225"/>
  <c r="TG35" i="225"/>
  <c r="TF35" i="225"/>
  <c r="TE35" i="225"/>
  <c r="TD35" i="225"/>
  <c r="TC35" i="225"/>
  <c r="TA35" i="225"/>
  <c r="SZ35" i="225"/>
  <c r="SY35" i="225"/>
  <c r="SX35" i="225"/>
  <c r="SV35" i="225"/>
  <c r="SU35" i="225"/>
  <c r="ST35" i="225"/>
  <c r="SS35" i="225"/>
  <c r="SR35" i="225"/>
  <c r="SQ35" i="225"/>
  <c r="SP35" i="225"/>
  <c r="SO35" i="225"/>
  <c r="SN35" i="225"/>
  <c r="SM35" i="225"/>
  <c r="SL35" i="225"/>
  <c r="SG35" i="225"/>
  <c r="SF35" i="225"/>
  <c r="SE35" i="225"/>
  <c r="SD35" i="225"/>
  <c r="SC35" i="225"/>
  <c r="SB35" i="225"/>
  <c r="RZ35" i="225"/>
  <c r="RY35" i="225"/>
  <c r="RX35" i="225"/>
  <c r="RW35" i="225"/>
  <c r="RV35" i="225"/>
  <c r="RU35" i="225"/>
  <c r="RT35" i="225"/>
  <c r="RS35" i="225"/>
  <c r="RR35" i="225"/>
  <c r="RQ35" i="225"/>
  <c r="RP35" i="225"/>
  <c r="RO35" i="225"/>
  <c r="RN35" i="225"/>
  <c r="RM35" i="225"/>
  <c r="RL35" i="225"/>
  <c r="RK35" i="225"/>
  <c r="RI35" i="225"/>
  <c r="RF35" i="225"/>
  <c r="RB35" i="225"/>
  <c r="RA35" i="225"/>
  <c r="QZ35" i="225"/>
  <c r="QY35" i="225"/>
  <c r="QW35" i="225"/>
  <c r="QV35" i="225"/>
  <c r="QU35" i="225"/>
  <c r="QS35" i="225"/>
  <c r="QP35" i="225"/>
  <c r="QN35" i="225"/>
  <c r="QM35" i="225"/>
  <c r="QL35" i="225"/>
  <c r="QK35" i="225"/>
  <c r="QJ35" i="225"/>
  <c r="QI35" i="225"/>
  <c r="QH35" i="225"/>
  <c r="QG35" i="225"/>
  <c r="QF35" i="225"/>
  <c r="QE35" i="225"/>
  <c r="PZ35" i="225"/>
  <c r="PY35" i="225"/>
  <c r="PX35" i="225"/>
  <c r="PV35" i="225"/>
  <c r="PU35" i="225"/>
  <c r="PS35" i="225"/>
  <c r="PR35" i="225"/>
  <c r="PQ35" i="225"/>
  <c r="PP35" i="225"/>
  <c r="PO35" i="225"/>
  <c r="PM35" i="225"/>
  <c r="PL35" i="225"/>
  <c r="PK35" i="225"/>
  <c r="PJ35" i="225"/>
  <c r="PI35" i="225"/>
  <c r="PH35" i="225"/>
  <c r="PF35" i="225"/>
  <c r="PE35" i="225"/>
  <c r="PC35" i="225"/>
  <c r="PB35" i="225"/>
  <c r="OY35" i="225"/>
  <c r="OX35" i="225"/>
  <c r="OT35" i="225"/>
  <c r="OS35" i="225"/>
  <c r="OR35" i="225"/>
  <c r="OP35" i="225"/>
  <c r="OO35" i="225"/>
  <c r="OM35" i="225"/>
  <c r="OL35" i="225"/>
  <c r="OI35" i="225"/>
  <c r="OF35" i="225"/>
  <c r="OD35" i="225"/>
  <c r="OC35" i="225"/>
  <c r="OB35" i="225"/>
  <c r="NZ35" i="225"/>
  <c r="NY35" i="225"/>
  <c r="NW35" i="225"/>
  <c r="NV35" i="225"/>
  <c r="NR35" i="225"/>
  <c r="NN35" i="225"/>
  <c r="NM35" i="225"/>
  <c r="NL35" i="225"/>
  <c r="NJ35" i="225"/>
  <c r="NI35" i="225"/>
  <c r="NH35" i="225"/>
  <c r="NF35" i="225"/>
  <c r="NE35" i="225"/>
  <c r="ND35" i="225"/>
  <c r="NC35" i="225"/>
  <c r="NB35" i="225"/>
  <c r="NA35" i="225"/>
  <c r="MZ35" i="225"/>
  <c r="MY35" i="225"/>
  <c r="MX35" i="225"/>
  <c r="MW35" i="225"/>
  <c r="MV35" i="225"/>
  <c r="MU35" i="225"/>
  <c r="MT35" i="225"/>
  <c r="MS35" i="225"/>
  <c r="MR35" i="225"/>
  <c r="MQ35" i="225"/>
  <c r="ML35" i="225"/>
  <c r="MJ35" i="225"/>
  <c r="MI35" i="225"/>
  <c r="MH35" i="225"/>
  <c r="MG35" i="225"/>
  <c r="MF35" i="225"/>
  <c r="MD35" i="225"/>
  <c r="MB35" i="225"/>
  <c r="MA35" i="225"/>
  <c r="LZ35" i="225"/>
  <c r="LY35" i="225"/>
  <c r="LX35" i="225"/>
  <c r="LW35" i="225"/>
  <c r="LV35" i="225"/>
  <c r="LT35" i="225"/>
  <c r="LS35" i="225"/>
  <c r="LR35" i="225"/>
  <c r="LQ35" i="225"/>
  <c r="LP35" i="225"/>
  <c r="LO35" i="225"/>
  <c r="LN35" i="225"/>
  <c r="LM35" i="225"/>
  <c r="LL35" i="225"/>
  <c r="LK35" i="225"/>
  <c r="LF35" i="225"/>
  <c r="LC35" i="225"/>
  <c r="LA35" i="225"/>
  <c r="KZ35" i="225"/>
  <c r="KY35" i="225"/>
  <c r="KX35" i="225"/>
  <c r="KW35" i="225"/>
  <c r="KV35" i="225"/>
  <c r="KU35" i="225"/>
  <c r="KP35" i="225"/>
  <c r="KM35" i="225"/>
  <c r="KL35" i="225"/>
  <c r="KK35" i="225"/>
  <c r="KJ35" i="225"/>
  <c r="KI35" i="225"/>
  <c r="KH35" i="225"/>
  <c r="KF35" i="225"/>
  <c r="KE35" i="225"/>
  <c r="KC35" i="225"/>
  <c r="JZ35" i="225"/>
  <c r="JY35" i="225"/>
  <c r="JW35" i="225"/>
  <c r="JV35" i="225"/>
  <c r="JU35" i="225"/>
  <c r="JT35" i="225"/>
  <c r="JS35" i="225"/>
  <c r="JR35" i="225"/>
  <c r="JP35" i="225"/>
  <c r="JO35" i="225"/>
  <c r="JM35" i="225"/>
  <c r="JL35" i="225"/>
  <c r="JJ35" i="225"/>
  <c r="JH35" i="225"/>
  <c r="JG35" i="225"/>
  <c r="JF35" i="225"/>
  <c r="JD35" i="225"/>
  <c r="JC35" i="225"/>
  <c r="IX35" i="225"/>
  <c r="IW35" i="225"/>
  <c r="IV35" i="225"/>
  <c r="IU35" i="225"/>
  <c r="IT35" i="225"/>
  <c r="IS35" i="225"/>
  <c r="IQ35" i="225"/>
  <c r="IP35" i="225"/>
  <c r="IO35" i="225"/>
  <c r="IL35" i="225"/>
  <c r="IJ35" i="225"/>
  <c r="II35" i="225"/>
  <c r="IH35" i="225"/>
  <c r="IG35" i="225"/>
  <c r="IF35" i="225"/>
  <c r="ID35" i="225"/>
  <c r="IC35" i="225"/>
  <c r="IA35" i="225"/>
  <c r="HZ35" i="225"/>
  <c r="HW35" i="225"/>
  <c r="GT35" i="225" l="1"/>
  <c r="GT34" i="225" s="1"/>
  <c r="GX35" i="225"/>
  <c r="GX34" i="225" s="1"/>
  <c r="HB35" i="225"/>
  <c r="HB34" i="225" s="1"/>
  <c r="HF35" i="225"/>
  <c r="HF34" i="225" s="1"/>
  <c r="HJ35" i="225"/>
  <c r="HJ34" i="225" s="1"/>
  <c r="HN35" i="225"/>
  <c r="HN34" i="225" s="1"/>
  <c r="HR35" i="225"/>
  <c r="HR34" i="225" s="1"/>
  <c r="HV35" i="225"/>
  <c r="HV34" i="225" s="1"/>
  <c r="GU35" i="225"/>
  <c r="GU34" i="225" s="1"/>
  <c r="GY35" i="225"/>
  <c r="GY34" i="225" s="1"/>
  <c r="HC35" i="225"/>
  <c r="HC34" i="225" s="1"/>
  <c r="HG35" i="225"/>
  <c r="HG34" i="225" s="1"/>
  <c r="HK35" i="225"/>
  <c r="HK34" i="225" s="1"/>
  <c r="HS35" i="225"/>
  <c r="HS34" i="225" s="1"/>
  <c r="GV35" i="225"/>
  <c r="GV34" i="225" s="1"/>
  <c r="GZ35" i="225"/>
  <c r="GZ34" i="225" s="1"/>
  <c r="HD35" i="225"/>
  <c r="HD34" i="225" s="1"/>
  <c r="HL35" i="225"/>
  <c r="HL34" i="225" s="1"/>
  <c r="HP35" i="225"/>
  <c r="HP34" i="225" s="1"/>
  <c r="HT35" i="225"/>
  <c r="HT34" i="225" s="1"/>
  <c r="GS35" i="225"/>
  <c r="GS34" i="225" s="1"/>
  <c r="GW35" i="225"/>
  <c r="GW34" i="225" s="1"/>
  <c r="HE35" i="225"/>
  <c r="HE34" i="225" s="1"/>
  <c r="HI35" i="225"/>
  <c r="HI34" i="225" s="1"/>
  <c r="HM35" i="225"/>
  <c r="HM34" i="225" s="1"/>
  <c r="HQ35" i="225"/>
  <c r="HQ34" i="225" s="1"/>
  <c r="KQ35" i="225"/>
  <c r="QT35" i="225"/>
  <c r="O24" i="225"/>
  <c r="Q24" i="225"/>
  <c r="P24" i="225"/>
  <c r="HA35" i="225"/>
  <c r="HA34" i="225" s="1"/>
  <c r="HU35" i="225"/>
  <c r="HU34" i="225" s="1"/>
  <c r="HY35" i="225"/>
  <c r="IK35" i="225"/>
  <c r="JA35" i="225"/>
  <c r="JI35" i="225"/>
  <c r="JQ35" i="225"/>
  <c r="LE35" i="225"/>
  <c r="LU35" i="225"/>
  <c r="MC35" i="225"/>
  <c r="MK35" i="225"/>
  <c r="NQ35" i="225"/>
  <c r="OG35" i="225"/>
  <c r="OW35" i="225"/>
  <c r="QC35" i="225"/>
  <c r="QO35" i="225"/>
  <c r="RE35" i="225"/>
  <c r="SK35" i="225"/>
  <c r="SW35" i="225"/>
  <c r="TM35" i="225"/>
  <c r="TQ35" i="225"/>
  <c r="UC35" i="225"/>
  <c r="JE35" i="225"/>
  <c r="KG35" i="225"/>
  <c r="KO35" i="225"/>
  <c r="KS35" i="225"/>
  <c r="LI35" i="225"/>
  <c r="MO35" i="225"/>
  <c r="NU35" i="225"/>
  <c r="OK35" i="225"/>
  <c r="PA35" i="225"/>
  <c r="QX35" i="225"/>
  <c r="RJ35" i="225"/>
  <c r="SH35" i="225"/>
  <c r="TB35" i="225"/>
  <c r="HH35" i="225"/>
  <c r="HH34" i="225" s="1"/>
  <c r="HX35" i="225"/>
  <c r="IB35" i="225"/>
  <c r="IR35" i="225"/>
  <c r="IZ35" i="225"/>
  <c r="JX35" i="225"/>
  <c r="KB35" i="225"/>
  <c r="KN35" i="225"/>
  <c r="KR35" i="225"/>
  <c r="LD35" i="225"/>
  <c r="LH35" i="225"/>
  <c r="MN35" i="225"/>
  <c r="NP35" i="225"/>
  <c r="NT35" i="225"/>
  <c r="NX35" i="225"/>
  <c r="OJ35" i="225"/>
  <c r="ON35" i="225"/>
  <c r="OV35" i="225"/>
  <c r="OZ35" i="225"/>
  <c r="PD35" i="225"/>
  <c r="PT35" i="225"/>
  <c r="QB35" i="225"/>
  <c r="QR35" i="225"/>
  <c r="RH35" i="225"/>
  <c r="TL35" i="225"/>
  <c r="TP35" i="225"/>
  <c r="UF35" i="225"/>
  <c r="UR35" i="225"/>
  <c r="IY35" i="225"/>
  <c r="PN35" i="225"/>
  <c r="JB35" i="225"/>
  <c r="JN35" i="225"/>
  <c r="KD35" i="225"/>
  <c r="KT35" i="225"/>
  <c r="LB35" i="225"/>
  <c r="LJ35" i="225"/>
  <c r="MP35" i="225"/>
  <c r="OH35" i="225"/>
  <c r="QD35" i="225"/>
  <c r="RD35" i="225"/>
  <c r="HO35" i="225"/>
  <c r="HO34" i="225" s="1"/>
  <c r="IE35" i="225"/>
  <c r="IM35" i="225"/>
  <c r="JK35" i="225"/>
  <c r="KA35" i="225"/>
  <c r="LG35" i="225"/>
  <c r="ME35" i="225"/>
  <c r="MM35" i="225"/>
  <c r="NG35" i="225"/>
  <c r="NK35" i="225"/>
  <c r="NO35" i="225"/>
  <c r="NS35" i="225"/>
  <c r="OA35" i="225"/>
  <c r="OE35" i="225"/>
  <c r="OQ35" i="225"/>
  <c r="OU35" i="225"/>
  <c r="PG35" i="225"/>
  <c r="PW35" i="225"/>
  <c r="QA35" i="225"/>
  <c r="QQ35" i="225"/>
  <c r="RC35" i="225"/>
  <c r="RG35" i="225"/>
  <c r="SA35" i="225"/>
  <c r="SI35" i="225"/>
  <c r="IN35" i="225"/>
  <c r="SJ35" i="225"/>
  <c r="AO19" i="173" l="1"/>
  <c r="D12" i="173" l="1"/>
  <c r="AT15" i="173" s="1"/>
  <c r="AT14" i="173" s="1"/>
  <c r="T12" i="173"/>
  <c r="BJ15" i="173" s="1"/>
  <c r="BJ14" i="173" s="1"/>
  <c r="X12" i="173"/>
  <c r="BN15" i="173" s="1"/>
  <c r="BN14" i="173" s="1"/>
  <c r="AB12" i="173"/>
  <c r="BR15" i="173" s="1"/>
  <c r="BR14" i="173" s="1"/>
  <c r="AF12" i="173"/>
  <c r="BV15" i="173" s="1"/>
  <c r="BV14" i="173" s="1"/>
  <c r="E12" i="173"/>
  <c r="I12" i="173"/>
  <c r="M12" i="173"/>
  <c r="Q12" i="173"/>
  <c r="U12" i="173"/>
  <c r="BK15" i="173" s="1"/>
  <c r="BK14" i="173" s="1"/>
  <c r="Y12" i="173"/>
  <c r="BO15" i="173" s="1"/>
  <c r="BO14" i="173" s="1"/>
  <c r="AC12" i="173"/>
  <c r="BS15" i="173" s="1"/>
  <c r="BS14" i="173" s="1"/>
  <c r="AG12" i="173"/>
  <c r="BW15" i="173" s="1"/>
  <c r="BW14" i="173" s="1"/>
  <c r="F12" i="173"/>
  <c r="J12" i="173"/>
  <c r="N12" i="173"/>
  <c r="R12" i="173"/>
  <c r="V12" i="173"/>
  <c r="BL15" i="173" s="1"/>
  <c r="BL14" i="173" s="1"/>
  <c r="Z12" i="173"/>
  <c r="BP15" i="173" s="1"/>
  <c r="BP14" i="173" s="1"/>
  <c r="AD12" i="173"/>
  <c r="BT15" i="173" s="1"/>
  <c r="BT14" i="173" s="1"/>
  <c r="AH12" i="173"/>
  <c r="BX15" i="173" s="1"/>
  <c r="BX14" i="173" s="1"/>
  <c r="G12" i="173"/>
  <c r="K12" i="173"/>
  <c r="O12" i="173"/>
  <c r="W12" i="173"/>
  <c r="BM15" i="173" s="1"/>
  <c r="BM14" i="173" s="1"/>
  <c r="AA12" i="173"/>
  <c r="BQ15" i="173" s="1"/>
  <c r="BQ14" i="173" s="1"/>
  <c r="AE12" i="173"/>
  <c r="BU15" i="173" s="1"/>
  <c r="BU14" i="173" s="1"/>
  <c r="S12" i="173"/>
  <c r="BI15" i="173" s="1"/>
  <c r="BI14" i="173" s="1"/>
  <c r="H12" i="173"/>
  <c r="L12" i="173"/>
  <c r="P12" i="173"/>
  <c r="AN19" i="173"/>
  <c r="BA15" i="173" l="1"/>
  <c r="BA14" i="173" s="1"/>
  <c r="BD15" i="173"/>
  <c r="BD14" i="173" s="1"/>
  <c r="BH15" i="173"/>
  <c r="BH14" i="173" s="1"/>
  <c r="AX15" i="173"/>
  <c r="AX14" i="173" s="1"/>
  <c r="BE15" i="173" l="1"/>
  <c r="BE14" i="173" s="1"/>
  <c r="BF15" i="173"/>
  <c r="BF14" i="173" s="1"/>
  <c r="AU15" i="173"/>
  <c r="AU14" i="173" s="1"/>
  <c r="AY15" i="173"/>
  <c r="AY14" i="173" s="1"/>
  <c r="AV15" i="173"/>
  <c r="AV14" i="173" s="1"/>
  <c r="BC15" i="173"/>
  <c r="BC14" i="173" s="1"/>
  <c r="BG15" i="173"/>
  <c r="BG14" i="173" s="1"/>
  <c r="AZ15" i="173"/>
  <c r="AZ14" i="173" s="1"/>
  <c r="AW15" i="173"/>
  <c r="AW14" i="173" s="1"/>
  <c r="BB15" i="173"/>
  <c r="BB14" i="173" s="1"/>
  <c r="AL28" i="173" l="1"/>
  <c r="AL25" i="173"/>
  <c r="AL16" i="173"/>
  <c r="AL26" i="173"/>
  <c r="AL30" i="173"/>
  <c r="AL14" i="173"/>
  <c r="AL20" i="173"/>
  <c r="AL23" i="173"/>
  <c r="AL21" i="173"/>
  <c r="AL17" i="173"/>
  <c r="AL27" i="173"/>
  <c r="AL22" i="173"/>
  <c r="AL29" i="173"/>
  <c r="AL18" i="173"/>
  <c r="AL15" i="173"/>
  <c r="AL19" i="173"/>
  <c r="AL31" i="173"/>
  <c r="AL24" i="173"/>
  <c r="F11" i="225" l="1"/>
  <c r="F9" i="225"/>
  <c r="F10" i="225" l="1"/>
  <c r="L24" i="225"/>
  <c r="F12" i="225"/>
  <c r="AL13" i="173" l="1"/>
</calcChain>
</file>

<file path=xl/sharedStrings.xml><?xml version="1.0" encoding="utf-8"?>
<sst xmlns="http://schemas.openxmlformats.org/spreadsheetml/2006/main" count="3788" uniqueCount="103">
  <si>
    <t>месяц</t>
  </si>
  <si>
    <t>В</t>
  </si>
  <si>
    <t>№ п/п</t>
  </si>
  <si>
    <t>ФИО</t>
  </si>
  <si>
    <t>февраль</t>
  </si>
  <si>
    <t>ОТ</t>
  </si>
  <si>
    <t>март</t>
  </si>
  <si>
    <t>июнь</t>
  </si>
  <si>
    <t>июль</t>
  </si>
  <si>
    <t>август</t>
  </si>
  <si>
    <t>сентябрь</t>
  </si>
  <si>
    <t>октябрь</t>
  </si>
  <si>
    <t>январь</t>
  </si>
  <si>
    <t>апрель</t>
  </si>
  <si>
    <t>май</t>
  </si>
  <si>
    <t>ноябрь</t>
  </si>
  <si>
    <t>декабрь</t>
  </si>
  <si>
    <t>года</t>
  </si>
  <si>
    <t>дата</t>
  </si>
  <si>
    <t>день недели</t>
  </si>
  <si>
    <t>контролер</t>
  </si>
  <si>
    <t>УТВЕРЖДАЮ</t>
  </si>
  <si>
    <t>"      "</t>
  </si>
  <si>
    <t>20___ года</t>
  </si>
  <si>
    <t>ГРАФИК</t>
  </si>
  <si>
    <t>на</t>
  </si>
  <si>
    <t>роспись, дата</t>
  </si>
  <si>
    <t>ПП</t>
  </si>
  <si>
    <t>8.00 24.00</t>
  </si>
  <si>
    <t xml:space="preserve">текущий </t>
  </si>
  <si>
    <t>год</t>
  </si>
  <si>
    <t>Рябов П.В.</t>
  </si>
  <si>
    <t>Бабанин А.А.</t>
  </si>
  <si>
    <t>Воробьев И.В.</t>
  </si>
  <si>
    <t>Хахалин А.М.</t>
  </si>
  <si>
    <t>Резчиков А.М.</t>
  </si>
  <si>
    <t>Шишкунов Б.В.</t>
  </si>
  <si>
    <t>Боярин В.М.</t>
  </si>
  <si>
    <t>00.00 8.50</t>
  </si>
  <si>
    <t>8.00 17.00</t>
  </si>
  <si>
    <t>Перераб (с  нач. года)</t>
  </si>
  <si>
    <t>8.00 16.00</t>
  </si>
  <si>
    <t>дата составления</t>
  </si>
  <si>
    <t>00.00 8.30</t>
  </si>
  <si>
    <t>00.00 7.30</t>
  </si>
  <si>
    <t>7.00 24.00</t>
  </si>
  <si>
    <t>7.40 24.00</t>
  </si>
  <si>
    <t>7.00 16.00</t>
  </si>
  <si>
    <t>7.00 15.00</t>
  </si>
  <si>
    <t>7.40 16.40</t>
  </si>
  <si>
    <t>7.40 15.40</t>
  </si>
  <si>
    <t>П</t>
  </si>
  <si>
    <t>00.00 8.00</t>
  </si>
  <si>
    <t>Р</t>
  </si>
  <si>
    <t>Котин Д.Н.</t>
  </si>
  <si>
    <t>начальник караула</t>
  </si>
  <si>
    <t>Филатов С.А.</t>
  </si>
  <si>
    <t>Чуфарин А.Ю.</t>
  </si>
  <si>
    <t>Заболонков А.Б.</t>
  </si>
  <si>
    <t>Ромашов А.Г.</t>
  </si>
  <si>
    <t>Муравьев В.В.</t>
  </si>
  <si>
    <t>Перов С.Н.</t>
  </si>
  <si>
    <t>Лозовой С.Л.</t>
  </si>
  <si>
    <t>Мелехин А.С.</t>
  </si>
  <si>
    <t>Софронов В.М.</t>
  </si>
  <si>
    <t>Груздев М.Е.</t>
  </si>
  <si>
    <t>контролер-водитель</t>
  </si>
  <si>
    <t>контролер-моторист</t>
  </si>
  <si>
    <t>Староверов Е.А.</t>
  </si>
  <si>
    <t>Норма</t>
  </si>
  <si>
    <t>Праздничные Дни (ПД)</t>
  </si>
  <si>
    <t>ПредПраздничные Дни (ППД)</t>
  </si>
  <si>
    <t>№</t>
  </si>
  <si>
    <t>Дни</t>
  </si>
  <si>
    <t>Рабочие Дни (РД)</t>
  </si>
  <si>
    <t>начало 1</t>
  </si>
  <si>
    <t>конец 1</t>
  </si>
  <si>
    <t>начало 2</t>
  </si>
  <si>
    <t>конец 2</t>
  </si>
  <si>
    <t>таб. Номер</t>
  </si>
  <si>
    <t>отпуск</t>
  </si>
  <si>
    <t>выход в смену</t>
  </si>
  <si>
    <t>Воробьев Иван Васильевич</t>
  </si>
  <si>
    <t>Заболонков Александр Борисович</t>
  </si>
  <si>
    <t>Котин Дмитрий Николаевич</t>
  </si>
  <si>
    <t>Мелехин Александр Сергеевич</t>
  </si>
  <si>
    <t>Муравьев Владимир Васильевич</t>
  </si>
  <si>
    <t>Резчиков Андрей Михайлович</t>
  </si>
  <si>
    <t>Ромашов Александр Генрихович</t>
  </si>
  <si>
    <t>Староверов Евгений Алексеевич</t>
  </si>
  <si>
    <t>Хахалин Александр Михайлович</t>
  </si>
  <si>
    <t>Чуфарин Андрей Юрьевич</t>
  </si>
  <si>
    <t>Шишкунов Борис Владимирович</t>
  </si>
  <si>
    <t>Бабанин Александр Александрович</t>
  </si>
  <si>
    <t>Лозовой Сергей Леонидович</t>
  </si>
  <si>
    <t>Перов Сергей Николаевич</t>
  </si>
  <si>
    <t>Софронов Василий Михайлович</t>
  </si>
  <si>
    <t>Филатов Сергей Александрович</t>
  </si>
  <si>
    <t>помощник начальника караула</t>
  </si>
  <si>
    <t>Рябов Петр Викторович</t>
  </si>
  <si>
    <t>Боярин Вадим Михайлович</t>
  </si>
  <si>
    <t>Груздев Михаил Евгеньевич</t>
  </si>
  <si>
    <t>Выходные дни (ВД)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</si>
</sst>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d/m;@"/>
    <numFmt numFmtId="166" formatCode="[$-419]mmmm\ yyyy;@"/>
    <numFmt numFmtId="167" formatCode="[$-419]d\ mmm;@"/>
  </numFmts>
  <fonts count="45" x14ac:knownFonts="1">
    <font>
      <sz val="10"/>
      <name val="Arial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6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</font>
    <font>
      <sz val="8"/>
      <name val="Arial Cyr"/>
      <charset val="204"/>
    </font>
    <font>
      <sz val="10"/>
      <name val="Arial"/>
      <family val="2"/>
    </font>
    <font>
      <b/>
      <sz val="9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7"/>
      <name val="Arial Cyr"/>
      <charset val="204"/>
    </font>
    <font>
      <sz val="11"/>
      <name val="Arial Narrow"/>
      <family val="2"/>
      <charset val="204"/>
    </font>
    <font>
      <sz val="8"/>
      <name val="Arial Narrow"/>
      <family val="2"/>
      <charset val="204"/>
    </font>
    <font>
      <b/>
      <i/>
      <sz val="9.5"/>
      <name val="Arial Narrow"/>
      <family val="2"/>
      <charset val="204"/>
    </font>
    <font>
      <i/>
      <sz val="8"/>
      <name val="Arial Narrow"/>
      <family val="2"/>
      <charset val="204"/>
    </font>
    <font>
      <sz val="10"/>
      <color theme="1"/>
      <name val="Times New Roman"/>
      <family val="2"/>
      <charset val="204"/>
    </font>
    <font>
      <b/>
      <i/>
      <sz val="10"/>
      <name val="Arial Narrow"/>
      <family val="2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theme="0"/>
      <name val="Arial Cyr"/>
      <charset val="204"/>
    </font>
    <font>
      <sz val="11"/>
      <color theme="1"/>
      <name val="Calibri"/>
      <family val="2"/>
      <charset val="204"/>
      <scheme val="minor"/>
    </font>
    <font>
      <sz val="2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5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31" fillId="0" borderId="0"/>
    <xf numFmtId="0" fontId="31" fillId="0" borderId="0"/>
    <xf numFmtId="0" fontId="17" fillId="0" borderId="0"/>
    <xf numFmtId="0" fontId="2" fillId="0" borderId="0"/>
    <xf numFmtId="0" fontId="34" fillId="0" borderId="0"/>
    <xf numFmtId="0" fontId="17" fillId="0" borderId="0"/>
    <xf numFmtId="0" fontId="36" fillId="0" borderId="0"/>
    <xf numFmtId="0" fontId="1" fillId="0" borderId="0"/>
  </cellStyleXfs>
  <cellXfs count="160">
    <xf numFmtId="0" fontId="0" fillId="0" borderId="0" xfId="0"/>
    <xf numFmtId="0" fontId="2" fillId="0" borderId="0" xfId="0" applyFont="1" applyFill="1"/>
    <xf numFmtId="49" fontId="1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0" borderId="0" xfId="1"/>
    <xf numFmtId="0" fontId="29" fillId="0" borderId="0" xfId="1" applyFont="1"/>
    <xf numFmtId="14" fontId="20" fillId="0" borderId="0" xfId="0" applyNumberFormat="1" applyFont="1" applyFill="1" applyBorder="1" applyAlignment="1">
      <alignment horizontal="center" vertical="top"/>
    </xf>
    <xf numFmtId="0" fontId="5" fillId="0" borderId="0" xfId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2" fontId="30" fillId="0" borderId="0" xfId="1" applyNumberFormat="1" applyFont="1" applyFill="1" applyBorder="1" applyAlignment="1">
      <alignment horizontal="center" vertical="center" wrapText="1"/>
    </xf>
    <xf numFmtId="2" fontId="14" fillId="0" borderId="0" xfId="1" applyNumberFormat="1" applyFont="1" applyBorder="1"/>
    <xf numFmtId="0" fontId="32" fillId="0" borderId="0" xfId="1" applyFont="1" applyAlignment="1">
      <alignment horizontal="center" vertical="center"/>
    </xf>
    <xf numFmtId="0" fontId="2" fillId="0" borderId="0" xfId="9" applyFont="1" applyFill="1" applyBorder="1" applyAlignment="1">
      <alignment horizontal="center" vertical="center"/>
    </xf>
    <xf numFmtId="0" fontId="2" fillId="0" borderId="0" xfId="3" applyNumberFormat="1" applyFont="1" applyFill="1" applyAlignment="1">
      <alignment horizontal="left"/>
    </xf>
    <xf numFmtId="0" fontId="2" fillId="0" borderId="0" xfId="3" applyFont="1" applyFill="1"/>
    <xf numFmtId="49" fontId="2" fillId="0" borderId="0" xfId="3" applyNumberFormat="1" applyFont="1" applyFill="1" applyBorder="1" applyAlignment="1"/>
    <xf numFmtId="0" fontId="6" fillId="0" borderId="0" xfId="9" applyFont="1" applyFill="1" applyBorder="1" applyAlignment="1">
      <alignment horizontal="center"/>
    </xf>
    <xf numFmtId="14" fontId="3" fillId="0" borderId="0" xfId="9" applyNumberFormat="1" applyFont="1" applyFill="1" applyBorder="1" applyAlignment="1">
      <alignment horizontal="center" vertical="center"/>
    </xf>
    <xf numFmtId="49" fontId="23" fillId="0" borderId="0" xfId="9" applyNumberFormat="1" applyFont="1" applyFill="1" applyAlignment="1"/>
    <xf numFmtId="0" fontId="2" fillId="0" borderId="0" xfId="3" applyFont="1" applyFill="1" applyAlignment="1"/>
    <xf numFmtId="1" fontId="2" fillId="0" borderId="3" xfId="9" applyNumberFormat="1" applyFont="1" applyFill="1" applyBorder="1" applyAlignment="1">
      <alignment horizontal="right"/>
    </xf>
    <xf numFmtId="0" fontId="24" fillId="0" borderId="2" xfId="3" applyFont="1" applyFill="1" applyBorder="1"/>
    <xf numFmtId="49" fontId="23" fillId="0" borderId="2" xfId="9" applyNumberFormat="1" applyFont="1" applyFill="1" applyBorder="1" applyAlignment="1"/>
    <xf numFmtId="0" fontId="2" fillId="0" borderId="2" xfId="3" applyFont="1" applyFill="1" applyBorder="1"/>
    <xf numFmtId="49" fontId="23" fillId="0" borderId="0" xfId="9" applyNumberFormat="1" applyFont="1" applyFill="1" applyAlignment="1">
      <alignment horizontal="center"/>
    </xf>
    <xf numFmtId="0" fontId="24" fillId="0" borderId="0" xfId="3" applyFont="1" applyFill="1" applyBorder="1"/>
    <xf numFmtId="0" fontId="24" fillId="0" borderId="0" xfId="3" applyFont="1" applyFill="1"/>
    <xf numFmtId="49" fontId="23" fillId="0" borderId="0" xfId="9" applyNumberFormat="1" applyFont="1" applyFill="1" applyBorder="1" applyAlignment="1">
      <alignment horizontal="center"/>
    </xf>
    <xf numFmtId="0" fontId="6" fillId="0" borderId="0" xfId="9" applyFont="1" applyFill="1" applyAlignment="1">
      <alignment horizontal="center"/>
    </xf>
    <xf numFmtId="0" fontId="8" fillId="0" borderId="0" xfId="9" applyFont="1" applyFill="1" applyBorder="1" applyAlignment="1">
      <alignment horizontal="center" vertical="center"/>
    </xf>
    <xf numFmtId="0" fontId="5" fillId="0" borderId="0" xfId="9" applyNumberFormat="1" applyFont="1" applyFill="1" applyAlignment="1">
      <alignment horizontal="left"/>
    </xf>
    <xf numFmtId="0" fontId="5" fillId="0" borderId="0" xfId="9" applyFont="1" applyFill="1" applyBorder="1" applyAlignment="1">
      <alignment horizontal="left"/>
    </xf>
    <xf numFmtId="0" fontId="5" fillId="0" borderId="0" xfId="9" applyFont="1" applyFill="1" applyBorder="1" applyAlignment="1"/>
    <xf numFmtId="1" fontId="15" fillId="0" borderId="0" xfId="3" applyNumberFormat="1" applyFont="1" applyFill="1"/>
    <xf numFmtId="164" fontId="16" fillId="0" borderId="0" xfId="9" applyNumberFormat="1" applyFont="1" applyFill="1" applyAlignment="1">
      <alignment horizontal="center"/>
    </xf>
    <xf numFmtId="0" fontId="7" fillId="0" borderId="0" xfId="9" applyFont="1" applyFill="1" applyAlignment="1">
      <alignment horizontal="center"/>
    </xf>
    <xf numFmtId="0" fontId="10" fillId="0" borderId="0" xfId="9" applyFont="1" applyFill="1"/>
    <xf numFmtId="14" fontId="7" fillId="0" borderId="0" xfId="9" applyNumberFormat="1" applyFont="1" applyFill="1" applyBorder="1" applyAlignment="1"/>
    <xf numFmtId="0" fontId="7" fillId="0" borderId="0" xfId="9" applyFont="1" applyFill="1" applyBorder="1" applyAlignment="1"/>
    <xf numFmtId="0" fontId="9" fillId="0" borderId="0" xfId="9" applyFont="1" applyFill="1" applyAlignment="1">
      <alignment horizontal="center"/>
    </xf>
    <xf numFmtId="49" fontId="21" fillId="0" borderId="0" xfId="9" applyNumberFormat="1" applyFont="1" applyFill="1" applyAlignment="1"/>
    <xf numFmtId="0" fontId="4" fillId="0" borderId="0" xfId="9" applyNumberFormat="1" applyFont="1" applyFill="1" applyAlignment="1">
      <alignment horizontal="left"/>
    </xf>
    <xf numFmtId="0" fontId="4" fillId="0" borderId="0" xfId="9" applyFont="1" applyFill="1" applyBorder="1" applyAlignment="1">
      <alignment horizontal="center"/>
    </xf>
    <xf numFmtId="0" fontId="5" fillId="0" borderId="0" xfId="9" applyFont="1" applyFill="1" applyBorder="1" applyAlignment="1">
      <alignment horizontal="right"/>
    </xf>
    <xf numFmtId="166" fontId="5" fillId="0" borderId="0" xfId="9" applyNumberFormat="1" applyFont="1" applyFill="1" applyBorder="1" applyAlignment="1">
      <alignment horizontal="left" vertical="center"/>
    </xf>
    <xf numFmtId="166" fontId="5" fillId="0" borderId="0" xfId="9" applyNumberFormat="1" applyFont="1" applyFill="1" applyBorder="1" applyAlignment="1"/>
    <xf numFmtId="1" fontId="5" fillId="0" borderId="0" xfId="9" applyNumberFormat="1" applyFont="1" applyFill="1" applyBorder="1" applyAlignment="1"/>
    <xf numFmtId="0" fontId="13" fillId="0" borderId="0" xfId="3" applyFont="1" applyFill="1"/>
    <xf numFmtId="0" fontId="16" fillId="0" borderId="0" xfId="9" applyFont="1" applyFill="1" applyAlignment="1">
      <alignment horizontal="center"/>
    </xf>
    <xf numFmtId="49" fontId="9" fillId="0" borderId="0" xfId="9" applyNumberFormat="1" applyFont="1" applyFill="1" applyAlignment="1"/>
    <xf numFmtId="0" fontId="2" fillId="0" borderId="0" xfId="3" applyFont="1" applyFill="1" applyBorder="1"/>
    <xf numFmtId="166" fontId="5" fillId="0" borderId="0" xfId="9" applyNumberFormat="1" applyFont="1" applyFill="1" applyBorder="1" applyAlignment="1">
      <alignment horizontal="center"/>
    </xf>
    <xf numFmtId="0" fontId="2" fillId="0" borderId="4" xfId="9" applyFont="1" applyFill="1" applyBorder="1" applyAlignment="1">
      <alignment horizontal="center" vertical="center" wrapText="1"/>
    </xf>
    <xf numFmtId="0" fontId="2" fillId="0" borderId="4" xfId="9" applyNumberFormat="1" applyFont="1" applyFill="1" applyBorder="1" applyAlignment="1">
      <alignment horizontal="center" vertical="center" wrapText="1"/>
    </xf>
    <xf numFmtId="167" fontId="2" fillId="0" borderId="1" xfId="9" applyNumberFormat="1" applyFont="1" applyFill="1" applyBorder="1" applyAlignment="1">
      <alignment horizontal="center" vertical="center" textRotation="90" wrapText="1"/>
    </xf>
    <xf numFmtId="0" fontId="2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7" fillId="0" borderId="1" xfId="9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/>
    </xf>
    <xf numFmtId="0" fontId="2" fillId="0" borderId="1" xfId="3" applyFont="1" applyFill="1" applyBorder="1"/>
    <xf numFmtId="0" fontId="11" fillId="0" borderId="0" xfId="3" applyFont="1" applyFill="1" applyAlignment="1">
      <alignment horizontal="center"/>
    </xf>
    <xf numFmtId="0" fontId="2" fillId="0" borderId="1" xfId="3" applyFont="1" applyFill="1" applyBorder="1" applyAlignment="1">
      <alignment horizontal="center"/>
    </xf>
    <xf numFmtId="0" fontId="19" fillId="0" borderId="1" xfId="9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1" fontId="2" fillId="0" borderId="0" xfId="3" applyNumberFormat="1" applyFont="1" applyFill="1"/>
    <xf numFmtId="0" fontId="27" fillId="0" borderId="1" xfId="1" applyFont="1" applyBorder="1" applyAlignment="1">
      <alignment vertical="center"/>
    </xf>
    <xf numFmtId="0" fontId="14" fillId="0" borderId="1" xfId="1" applyFont="1" applyBorder="1" applyAlignment="1">
      <alignment vertical="center"/>
    </xf>
    <xf numFmtId="2" fontId="5" fillId="0" borderId="0" xfId="1" applyNumberFormat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textRotation="90" wrapText="1" shrinkToFit="1"/>
    </xf>
    <xf numFmtId="0" fontId="2" fillId="0" borderId="4" xfId="1" applyFont="1" applyFill="1" applyBorder="1" applyAlignment="1">
      <alignment horizontal="center" vertical="center" wrapText="1"/>
    </xf>
    <xf numFmtId="2" fontId="35" fillId="0" borderId="1" xfId="1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wrapText="1"/>
    </xf>
    <xf numFmtId="0" fontId="36" fillId="0" borderId="0" xfId="12" applyAlignment="1">
      <alignment horizontal="center" vertical="center"/>
    </xf>
    <xf numFmtId="14" fontId="36" fillId="0" borderId="0" xfId="12" applyNumberFormat="1"/>
    <xf numFmtId="0" fontId="36" fillId="0" borderId="0" xfId="12"/>
    <xf numFmtId="0" fontId="36" fillId="0" borderId="0" xfId="12" applyFont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top" wrapText="1"/>
    </xf>
    <xf numFmtId="0" fontId="12" fillId="0" borderId="0" xfId="9" applyFont="1" applyFill="1" applyBorder="1" applyAlignment="1"/>
    <xf numFmtId="0" fontId="2" fillId="0" borderId="0" xfId="9" applyFont="1" applyFill="1" applyBorder="1"/>
    <xf numFmtId="0" fontId="2" fillId="0" borderId="0" xfId="9" applyFont="1" applyFill="1" applyBorder="1" applyAlignment="1"/>
    <xf numFmtId="165" fontId="2" fillId="0" borderId="0" xfId="9" applyNumberFormat="1" applyFont="1" applyFill="1" applyBorder="1" applyAlignment="1">
      <alignment horizontal="right"/>
    </xf>
    <xf numFmtId="165" fontId="0" fillId="0" borderId="0" xfId="9" applyNumberFormat="1" applyFont="1" applyFill="1" applyBorder="1" applyAlignment="1"/>
    <xf numFmtId="164" fontId="11" fillId="0" borderId="0" xfId="9" applyNumberFormat="1" applyFont="1" applyFill="1" applyBorder="1" applyAlignment="1">
      <alignment vertical="center"/>
    </xf>
    <xf numFmtId="0" fontId="11" fillId="0" borderId="0" xfId="9" applyFont="1" applyFill="1" applyBorder="1" applyAlignment="1">
      <alignment vertical="center"/>
    </xf>
    <xf numFmtId="14" fontId="3" fillId="0" borderId="0" xfId="9" applyNumberFormat="1" applyFont="1" applyFill="1" applyBorder="1" applyAlignment="1">
      <alignment vertical="center"/>
    </xf>
    <xf numFmtId="164" fontId="7" fillId="0" borderId="1" xfId="9" applyNumberFormat="1" applyFont="1" applyFill="1" applyBorder="1" applyAlignment="1">
      <alignment horizontal="center" vertical="center" textRotation="90" wrapText="1"/>
    </xf>
    <xf numFmtId="0" fontId="37" fillId="0" borderId="1" xfId="9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textRotation="90"/>
    </xf>
    <xf numFmtId="1" fontId="7" fillId="0" borderId="0" xfId="3" applyNumberFormat="1" applyFont="1" applyFill="1" applyAlignment="1">
      <alignment horizontal="center" vertical="center"/>
    </xf>
    <xf numFmtId="1" fontId="8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>
      <alignment horizontal="center" vertical="center"/>
    </xf>
    <xf numFmtId="164" fontId="7" fillId="0" borderId="1" xfId="9" applyNumberFormat="1" applyFont="1" applyFill="1" applyBorder="1" applyAlignment="1">
      <alignment horizontal="center" vertical="center" wrapText="1"/>
    </xf>
    <xf numFmtId="1" fontId="7" fillId="0" borderId="1" xfId="9" applyNumberFormat="1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Alignment="1">
      <alignment horizontal="center" vertical="center"/>
    </xf>
    <xf numFmtId="0" fontId="7" fillId="0" borderId="0" xfId="3" applyNumberFormat="1" applyFont="1" applyFill="1" applyAlignment="1"/>
    <xf numFmtId="164" fontId="7" fillId="0" borderId="0" xfId="3" applyNumberFormat="1" applyFont="1" applyFill="1"/>
    <xf numFmtId="0" fontId="7" fillId="0" borderId="0" xfId="3" applyNumberFormat="1" applyFont="1" applyFill="1"/>
    <xf numFmtId="0" fontId="33" fillId="0" borderId="1" xfId="3" applyNumberFormat="1" applyFont="1" applyFill="1" applyBorder="1" applyAlignment="1">
      <alignment horizontal="center" vertical="center"/>
    </xf>
    <xf numFmtId="0" fontId="38" fillId="0" borderId="1" xfId="3" applyNumberFormat="1" applyFont="1" applyFill="1" applyBorder="1" applyAlignment="1">
      <alignment horizontal="center" vertical="center"/>
    </xf>
    <xf numFmtId="164" fontId="33" fillId="0" borderId="1" xfId="3" applyNumberFormat="1" applyFont="1" applyFill="1" applyBorder="1" applyAlignment="1">
      <alignment horizontal="center" vertical="center"/>
    </xf>
    <xf numFmtId="1" fontId="33" fillId="0" borderId="1" xfId="3" applyNumberFormat="1" applyFont="1" applyFill="1" applyBorder="1" applyAlignment="1">
      <alignment horizontal="center" vertical="center"/>
    </xf>
    <xf numFmtId="0" fontId="38" fillId="0" borderId="0" xfId="3" applyNumberFormat="1" applyFont="1" applyFill="1" applyAlignment="1">
      <alignment horizontal="center" vertical="center"/>
    </xf>
    <xf numFmtId="164" fontId="38" fillId="0" borderId="0" xfId="3" applyNumberFormat="1" applyFont="1" applyFill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0" fontId="22" fillId="0" borderId="1" xfId="3" applyNumberFormat="1" applyFont="1" applyFill="1" applyBorder="1" applyAlignment="1">
      <alignment horizontal="center" vertical="center"/>
    </xf>
    <xf numFmtId="0" fontId="8" fillId="0" borderId="1" xfId="3" applyNumberFormat="1" applyFont="1" applyFill="1" applyBorder="1" applyAlignment="1">
      <alignment horizontal="center" vertical="center"/>
    </xf>
    <xf numFmtId="0" fontId="39" fillId="0" borderId="1" xfId="13" applyNumberFormat="1" applyFont="1" applyBorder="1" applyAlignment="1">
      <alignment horizontal="center" vertical="center"/>
    </xf>
    <xf numFmtId="164" fontId="39" fillId="0" borderId="1" xfId="13" applyNumberFormat="1" applyFont="1" applyBorder="1" applyAlignment="1">
      <alignment horizontal="center" vertical="center"/>
    </xf>
    <xf numFmtId="1" fontId="39" fillId="0" borderId="1" xfId="13" applyNumberFormat="1" applyFont="1" applyBorder="1" applyAlignment="1">
      <alignment horizontal="center" vertical="center"/>
    </xf>
    <xf numFmtId="0" fontId="20" fillId="0" borderId="1" xfId="3" applyNumberFormat="1" applyFont="1" applyFill="1" applyBorder="1"/>
    <xf numFmtId="164" fontId="7" fillId="0" borderId="0" xfId="3" applyNumberFormat="1" applyFont="1" applyFill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0" fontId="22" fillId="0" borderId="0" xfId="1" applyNumberFormat="1" applyFont="1" applyFill="1" applyBorder="1" applyAlignment="1">
      <alignment horizontal="center" vertical="center" wrapText="1"/>
    </xf>
    <xf numFmtId="0" fontId="22" fillId="0" borderId="0" xfId="3" applyNumberFormat="1" applyFont="1" applyFill="1" applyAlignment="1">
      <alignment horizontal="center" vertical="center"/>
    </xf>
    <xf numFmtId="0" fontId="7" fillId="0" borderId="0" xfId="3" applyNumberFormat="1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22" fillId="0" borderId="1" xfId="1" applyNumberFormat="1" applyFont="1" applyFill="1" applyBorder="1" applyAlignment="1">
      <alignment horizontal="center" vertical="center"/>
    </xf>
    <xf numFmtId="0" fontId="21" fillId="0" borderId="0" xfId="1" applyNumberFormat="1" applyFont="1" applyFill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8" fillId="0" borderId="0" xfId="3" applyNumberFormat="1" applyFont="1" applyFill="1" applyAlignment="1">
      <alignment horizontal="center" vertical="center"/>
    </xf>
    <xf numFmtId="164" fontId="7" fillId="0" borderId="0" xfId="3" applyNumberFormat="1" applyFont="1" applyFill="1" applyAlignment="1">
      <alignment horizontal="center" vertical="center"/>
    </xf>
    <xf numFmtId="164" fontId="7" fillId="0" borderId="0" xfId="3" applyNumberFormat="1" applyFont="1" applyFill="1" applyBorder="1" applyAlignment="1">
      <alignment horizontal="center" vertical="center"/>
    </xf>
    <xf numFmtId="164" fontId="7" fillId="0" borderId="0" xfId="3" applyNumberFormat="1" applyFont="1" applyFill="1" applyBorder="1" applyAlignment="1">
      <alignment horizontal="center" vertical="top"/>
    </xf>
    <xf numFmtId="0" fontId="7" fillId="0" borderId="1" xfId="3" applyNumberFormat="1" applyFont="1" applyFill="1" applyBorder="1" applyAlignment="1">
      <alignment horizontal="center" vertical="top" wrapText="1"/>
    </xf>
    <xf numFmtId="0" fontId="7" fillId="0" borderId="0" xfId="3" applyNumberFormat="1" applyFont="1" applyFill="1" applyBorder="1" applyAlignment="1">
      <alignment horizontal="center" vertical="top" wrapText="1"/>
    </xf>
    <xf numFmtId="0" fontId="22" fillId="0" borderId="0" xfId="3" applyNumberFormat="1" applyFont="1" applyFill="1" applyAlignment="1">
      <alignment horizontal="center"/>
    </xf>
    <xf numFmtId="164" fontId="7" fillId="0" borderId="0" xfId="3" applyNumberFormat="1" applyFont="1" applyFill="1" applyAlignment="1">
      <alignment horizontal="center"/>
    </xf>
    <xf numFmtId="164" fontId="7" fillId="0" borderId="0" xfId="3" applyNumberFormat="1" applyFont="1" applyFill="1" applyBorder="1" applyAlignment="1">
      <alignment horizontal="center" vertical="top" wrapText="1"/>
    </xf>
    <xf numFmtId="0" fontId="39" fillId="0" borderId="0" xfId="13" applyNumberFormat="1" applyFont="1" applyAlignment="1">
      <alignment horizontal="center" vertical="center"/>
    </xf>
    <xf numFmtId="164" fontId="39" fillId="0" borderId="0" xfId="13" applyNumberFormat="1" applyFont="1" applyAlignment="1">
      <alignment horizontal="center" vertical="center"/>
    </xf>
    <xf numFmtId="1" fontId="39" fillId="0" borderId="0" xfId="13" applyNumberFormat="1" applyFont="1" applyAlignment="1">
      <alignment horizontal="center" vertical="center"/>
    </xf>
    <xf numFmtId="0" fontId="7" fillId="0" borderId="0" xfId="3" applyNumberFormat="1" applyFont="1" applyFill="1" applyBorder="1"/>
    <xf numFmtId="1" fontId="5" fillId="0" borderId="1" xfId="1" applyNumberFormat="1" applyFont="1" applyBorder="1" applyAlignment="1">
      <alignment horizontal="center" vertical="center"/>
    </xf>
    <xf numFmtId="0" fontId="8" fillId="0" borderId="1" xfId="9" applyNumberFormat="1" applyFont="1" applyFill="1" applyBorder="1" applyAlignment="1">
      <alignment horizontal="center" vertical="center" wrapText="1"/>
    </xf>
    <xf numFmtId="165" fontId="7" fillId="0" borderId="1" xfId="9" applyNumberFormat="1" applyFont="1" applyFill="1" applyBorder="1" applyAlignment="1">
      <alignment horizontal="center" vertical="center" wrapText="1"/>
    </xf>
    <xf numFmtId="165" fontId="7" fillId="2" borderId="1" xfId="9" applyNumberFormat="1" applyFont="1" applyFill="1" applyBorder="1" applyAlignment="1">
      <alignment horizontal="center" vertical="center" wrapText="1"/>
    </xf>
    <xf numFmtId="0" fontId="40" fillId="0" borderId="1" xfId="3" applyNumberFormat="1" applyFont="1" applyFill="1" applyBorder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41" fillId="0" borderId="1" xfId="9" applyNumberFormat="1" applyFont="1" applyFill="1" applyBorder="1" applyAlignment="1">
      <alignment horizontal="center" vertical="center" wrapText="1"/>
    </xf>
    <xf numFmtId="0" fontId="42" fillId="0" borderId="1" xfId="3" applyNumberFormat="1" applyFont="1" applyFill="1" applyBorder="1" applyAlignment="1">
      <alignment horizontal="center" vertical="center"/>
    </xf>
    <xf numFmtId="164" fontId="43" fillId="0" borderId="1" xfId="9" applyNumberFormat="1" applyFont="1" applyFill="1" applyBorder="1" applyAlignment="1">
      <alignment horizontal="center" vertical="center" wrapText="1"/>
    </xf>
    <xf numFmtId="0" fontId="44" fillId="0" borderId="1" xfId="9" applyNumberFormat="1" applyFont="1" applyFill="1" applyBorder="1" applyAlignment="1">
      <alignment horizontal="center" vertical="center" wrapText="1"/>
    </xf>
    <xf numFmtId="0" fontId="43" fillId="0" borderId="1" xfId="3" applyNumberFormat="1" applyFont="1" applyFill="1" applyBorder="1" applyAlignment="1">
      <alignment horizontal="center" vertical="center"/>
    </xf>
    <xf numFmtId="0" fontId="43" fillId="0" borderId="0" xfId="3" applyNumberFormat="1" applyFont="1" applyFill="1" applyAlignment="1">
      <alignment horizontal="center" vertical="center"/>
    </xf>
    <xf numFmtId="0" fontId="11" fillId="2" borderId="0" xfId="3" applyFont="1" applyFill="1" applyAlignment="1">
      <alignment horizontal="center" vertical="center"/>
    </xf>
    <xf numFmtId="0" fontId="7" fillId="2" borderId="1" xfId="9" applyNumberFormat="1" applyFont="1" applyFill="1" applyBorder="1" applyAlignment="1">
      <alignment horizontal="center" vertical="center" wrapText="1"/>
    </xf>
    <xf numFmtId="0" fontId="25" fillId="0" borderId="0" xfId="3" applyFont="1" applyFill="1" applyAlignment="1">
      <alignment horizontal="center"/>
    </xf>
    <xf numFmtId="0" fontId="5" fillId="0" borderId="0" xfId="9" applyFont="1" applyFill="1" applyBorder="1" applyAlignment="1">
      <alignment horizontal="center"/>
    </xf>
  </cellXfs>
  <cellStyles count="14">
    <cellStyle name="Обычный" xfId="0" builtinId="0"/>
    <cellStyle name="Обычный 2" xfId="1"/>
    <cellStyle name="Обычный 3" xfId="2"/>
    <cellStyle name="Обычный 3 2" xfId="3"/>
    <cellStyle name="Обычный 4" xfId="4"/>
    <cellStyle name="Обычный 4 2" xfId="5"/>
    <cellStyle name="Обычный 5" xfId="6"/>
    <cellStyle name="Обычный 5 2" xfId="7"/>
    <cellStyle name="Обычный 6" xfId="8"/>
    <cellStyle name="Обычный 7" xfId="10"/>
    <cellStyle name="Обычный 8" xfId="12"/>
    <cellStyle name="Обычный 9" xfId="13"/>
    <cellStyle name="Обычный_Лист1 2 2" xfId="9"/>
    <cellStyle name="Пояснение 2" xfId="11"/>
  </cellStyles>
  <dxfs count="21">
    <dxf>
      <fill>
        <patternFill patternType="gray125"/>
      </fill>
    </dxf>
    <dxf>
      <font>
        <color theme="0"/>
      </font>
    </dxf>
    <dxf>
      <fill>
        <patternFill>
          <bgColor rgb="FF92D050"/>
        </patternFill>
      </fill>
    </dxf>
    <dxf>
      <fill>
        <patternFill patternType="gray125"/>
      </fill>
    </dxf>
    <dxf>
      <font>
        <color theme="0"/>
      </font>
    </dxf>
    <dxf>
      <fill>
        <patternFill>
          <bgColor rgb="FF92D050"/>
        </patternFill>
      </fill>
    </dxf>
    <dxf>
      <fill>
        <patternFill patternType="gray125"/>
      </fill>
    </dxf>
    <dxf>
      <font>
        <color theme="0"/>
      </font>
    </dxf>
    <dxf>
      <fill>
        <patternFill>
          <bgColor rgb="FF92D050"/>
        </patternFill>
      </fill>
    </dxf>
    <dxf>
      <fill>
        <patternFill patternType="gray125"/>
      </fill>
    </dxf>
    <dxf>
      <font>
        <color theme="0"/>
      </font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 patternType="solid"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b/>
        <i val="0"/>
        <condense val="0"/>
        <extend val="0"/>
        <color indexed="8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82;&#1086;&#1084;&#1072;&#1085;&#1076;&#1099;\&#1050;&#1072;&#1076;&#1088;&#1099;\&#1054;&#1090;&#1087;&#1091;&#1089;&#1082;&#1072;\&#1057;&#1077;&#1090;&#1077;&#1074;&#1086;&#1081;%20&#1075;&#1088;&#1072;&#1092;&#1080;&#1082;%20&#1086;&#1090;&#1087;&#1091;&#1089;&#1082;&#1086;&#1074;%20(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О"/>
      <sheetName val="2017"/>
      <sheetName val="2018"/>
      <sheetName val="2018 (2)"/>
      <sheetName val="2018 (4)"/>
      <sheetName val="2018 (3)"/>
      <sheetName val="2019 (2)"/>
      <sheetName val="перенос дат"/>
      <sheetName val="Проба1"/>
      <sheetName val="Проба2"/>
      <sheetName val="Пробоотборщики"/>
      <sheetName val="Пробоотборщики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E6">
            <v>42737</v>
          </cell>
          <cell r="L6">
            <v>42750</v>
          </cell>
          <cell r="P6">
            <v>42928</v>
          </cell>
          <cell r="W6">
            <v>42941</v>
          </cell>
          <cell r="AA6">
            <v>0</v>
          </cell>
          <cell r="AH6">
            <v>0</v>
          </cell>
          <cell r="AL6">
            <v>0</v>
          </cell>
          <cell r="AS6">
            <v>0</v>
          </cell>
        </row>
        <row r="7">
          <cell r="E7">
            <v>42751</v>
          </cell>
          <cell r="L7">
            <v>42757</v>
          </cell>
          <cell r="P7">
            <v>42779</v>
          </cell>
          <cell r="W7">
            <v>42785</v>
          </cell>
          <cell r="AA7">
            <v>42947</v>
          </cell>
          <cell r="AH7">
            <v>42960</v>
          </cell>
          <cell r="AL7">
            <v>42905</v>
          </cell>
          <cell r="AS7">
            <v>42918</v>
          </cell>
        </row>
        <row r="8">
          <cell r="E8">
            <v>42828</v>
          </cell>
          <cell r="L8">
            <v>42841</v>
          </cell>
          <cell r="P8">
            <v>42919</v>
          </cell>
          <cell r="W8">
            <v>42925</v>
          </cell>
          <cell r="AA8">
            <v>43038</v>
          </cell>
          <cell r="AH8">
            <v>43051</v>
          </cell>
          <cell r="AL8">
            <v>0</v>
          </cell>
          <cell r="AS8">
            <v>0</v>
          </cell>
        </row>
        <row r="9">
          <cell r="E9">
            <v>0</v>
          </cell>
          <cell r="L9">
            <v>0</v>
          </cell>
          <cell r="P9">
            <v>0</v>
          </cell>
          <cell r="W9">
            <v>0</v>
          </cell>
          <cell r="AA9">
            <v>0</v>
          </cell>
          <cell r="AH9">
            <v>0</v>
          </cell>
          <cell r="AL9">
            <v>0</v>
          </cell>
          <cell r="AS9">
            <v>0</v>
          </cell>
        </row>
        <row r="10">
          <cell r="E10">
            <v>42744</v>
          </cell>
          <cell r="L10">
            <v>42750</v>
          </cell>
          <cell r="P10">
            <v>42912</v>
          </cell>
          <cell r="W10">
            <v>42925</v>
          </cell>
          <cell r="AA10">
            <v>43068</v>
          </cell>
          <cell r="AH10">
            <v>43081</v>
          </cell>
          <cell r="AL10">
            <v>0</v>
          </cell>
          <cell r="AS10">
            <v>0</v>
          </cell>
        </row>
        <row r="11">
          <cell r="E11">
            <v>42863</v>
          </cell>
          <cell r="L11">
            <v>42883</v>
          </cell>
          <cell r="P11">
            <v>42947</v>
          </cell>
          <cell r="W11">
            <v>42960</v>
          </cell>
          <cell r="AA11">
            <v>0</v>
          </cell>
          <cell r="AH11">
            <v>0</v>
          </cell>
          <cell r="AL11">
            <v>0</v>
          </cell>
          <cell r="AS11">
            <v>0</v>
          </cell>
        </row>
        <row r="12">
          <cell r="E12">
            <v>42839</v>
          </cell>
          <cell r="L12">
            <v>42859</v>
          </cell>
          <cell r="P12">
            <v>42972</v>
          </cell>
          <cell r="W12">
            <v>42985</v>
          </cell>
          <cell r="AA12">
            <v>0</v>
          </cell>
          <cell r="AH12">
            <v>0</v>
          </cell>
          <cell r="AL12">
            <v>0</v>
          </cell>
          <cell r="AS12">
            <v>0</v>
          </cell>
        </row>
        <row r="13">
          <cell r="E13">
            <v>42930</v>
          </cell>
          <cell r="L13">
            <v>42943</v>
          </cell>
          <cell r="P13">
            <v>42803</v>
          </cell>
          <cell r="W13">
            <v>42816</v>
          </cell>
          <cell r="AA13">
            <v>43010</v>
          </cell>
          <cell r="AH13">
            <v>43016</v>
          </cell>
          <cell r="AL13">
            <v>0</v>
          </cell>
          <cell r="AS13">
            <v>0</v>
          </cell>
        </row>
        <row r="14">
          <cell r="E14">
            <v>42836</v>
          </cell>
          <cell r="L14">
            <v>42849</v>
          </cell>
          <cell r="P14">
            <v>42902</v>
          </cell>
          <cell r="W14">
            <v>42915</v>
          </cell>
          <cell r="AA14">
            <v>43028</v>
          </cell>
          <cell r="AH14">
            <v>43041</v>
          </cell>
          <cell r="AL14">
            <v>0</v>
          </cell>
          <cell r="AS14">
            <v>0</v>
          </cell>
        </row>
        <row r="15">
          <cell r="E15">
            <v>42734</v>
          </cell>
          <cell r="L15">
            <v>42747</v>
          </cell>
          <cell r="P15">
            <v>42853</v>
          </cell>
          <cell r="W15">
            <v>42866</v>
          </cell>
          <cell r="AA15">
            <v>43094</v>
          </cell>
          <cell r="AH15">
            <v>43107</v>
          </cell>
          <cell r="AL15">
            <v>42870</v>
          </cell>
          <cell r="AS15">
            <v>42883</v>
          </cell>
        </row>
        <row r="16">
          <cell r="E16">
            <v>42884</v>
          </cell>
          <cell r="L16">
            <v>42897</v>
          </cell>
          <cell r="P16">
            <v>42758</v>
          </cell>
          <cell r="W16">
            <v>42771</v>
          </cell>
          <cell r="AA16">
            <v>42944</v>
          </cell>
          <cell r="AH16">
            <v>42957</v>
          </cell>
          <cell r="AL16">
            <v>0</v>
          </cell>
          <cell r="AS16">
            <v>0</v>
          </cell>
        </row>
        <row r="17">
          <cell r="E17">
            <v>42982</v>
          </cell>
          <cell r="L17">
            <v>43016</v>
          </cell>
          <cell r="P17">
            <v>0</v>
          </cell>
          <cell r="W17">
            <v>0</v>
          </cell>
          <cell r="AA17">
            <v>0</v>
          </cell>
          <cell r="AH17">
            <v>0</v>
          </cell>
          <cell r="AL17">
            <v>0</v>
          </cell>
          <cell r="AS17">
            <v>0</v>
          </cell>
        </row>
        <row r="18">
          <cell r="E18">
            <v>42795</v>
          </cell>
          <cell r="L18">
            <v>42815</v>
          </cell>
          <cell r="P18">
            <v>43017</v>
          </cell>
          <cell r="W18">
            <v>43037</v>
          </cell>
          <cell r="AA18">
            <v>0</v>
          </cell>
          <cell r="AH18">
            <v>0</v>
          </cell>
          <cell r="AL18">
            <v>0</v>
          </cell>
          <cell r="AS18">
            <v>0</v>
          </cell>
        </row>
        <row r="19">
          <cell r="E19">
            <v>42772</v>
          </cell>
          <cell r="L19">
            <v>42785</v>
          </cell>
          <cell r="P19">
            <v>42976</v>
          </cell>
          <cell r="W19">
            <v>42989</v>
          </cell>
          <cell r="AA19">
            <v>42874</v>
          </cell>
          <cell r="AH19">
            <v>42887</v>
          </cell>
          <cell r="AL19">
            <v>0</v>
          </cell>
          <cell r="AS19">
            <v>0</v>
          </cell>
        </row>
        <row r="20">
          <cell r="E20">
            <v>0</v>
          </cell>
          <cell r="L20">
            <v>0</v>
          </cell>
          <cell r="P20">
            <v>0</v>
          </cell>
          <cell r="W20">
            <v>0</v>
          </cell>
          <cell r="AA20">
            <v>0</v>
          </cell>
          <cell r="AH20">
            <v>0</v>
          </cell>
          <cell r="AL20">
            <v>0</v>
          </cell>
          <cell r="AS20">
            <v>0</v>
          </cell>
        </row>
        <row r="21">
          <cell r="E21">
            <v>42891</v>
          </cell>
          <cell r="L21">
            <v>42932</v>
          </cell>
          <cell r="P21">
            <v>0</v>
          </cell>
          <cell r="W21">
            <v>0</v>
          </cell>
          <cell r="AA21">
            <v>0</v>
          </cell>
          <cell r="AH21">
            <v>0</v>
          </cell>
          <cell r="AL21">
            <v>0</v>
          </cell>
          <cell r="AS21">
            <v>0</v>
          </cell>
        </row>
        <row r="22">
          <cell r="E22">
            <v>42954</v>
          </cell>
          <cell r="L22">
            <v>42974</v>
          </cell>
          <cell r="P22">
            <v>43010</v>
          </cell>
          <cell r="W22">
            <v>43016</v>
          </cell>
          <cell r="AA22">
            <v>43094</v>
          </cell>
          <cell r="AH22">
            <v>43107</v>
          </cell>
          <cell r="AL22">
            <v>0</v>
          </cell>
          <cell r="AS22">
            <v>0</v>
          </cell>
        </row>
        <row r="23">
          <cell r="E23">
            <v>42933</v>
          </cell>
          <cell r="L23">
            <v>42953</v>
          </cell>
          <cell r="P23">
            <v>42857</v>
          </cell>
          <cell r="W23">
            <v>42870</v>
          </cell>
          <cell r="AA23">
            <v>0</v>
          </cell>
          <cell r="AH23">
            <v>0</v>
          </cell>
          <cell r="AL23">
            <v>0</v>
          </cell>
          <cell r="AS23">
            <v>0</v>
          </cell>
        </row>
        <row r="24">
          <cell r="E24">
            <v>42961</v>
          </cell>
          <cell r="L24">
            <v>42974</v>
          </cell>
          <cell r="P24">
            <v>42989</v>
          </cell>
          <cell r="W24">
            <v>43002</v>
          </cell>
          <cell r="AA24">
            <v>42786</v>
          </cell>
          <cell r="AH24">
            <v>42792</v>
          </cell>
          <cell r="AL24">
            <v>0</v>
          </cell>
          <cell r="AS24">
            <v>0</v>
          </cell>
        </row>
        <row r="25">
          <cell r="E25">
            <v>42926</v>
          </cell>
          <cell r="L25">
            <v>42939</v>
          </cell>
          <cell r="P25">
            <v>43046</v>
          </cell>
          <cell r="W25">
            <v>43059</v>
          </cell>
          <cell r="AA25">
            <v>0</v>
          </cell>
          <cell r="AH25">
            <v>0</v>
          </cell>
          <cell r="AL25">
            <v>0</v>
          </cell>
          <cell r="AS25">
            <v>0</v>
          </cell>
        </row>
        <row r="26">
          <cell r="E26">
            <v>0</v>
          </cell>
          <cell r="L26">
            <v>0</v>
          </cell>
          <cell r="P26">
            <v>0</v>
          </cell>
          <cell r="W26">
            <v>0</v>
          </cell>
          <cell r="AA26">
            <v>0</v>
          </cell>
          <cell r="AH26">
            <v>0</v>
          </cell>
          <cell r="AL26">
            <v>0</v>
          </cell>
          <cell r="AS26">
            <v>0</v>
          </cell>
        </row>
        <row r="52">
          <cell r="AK52">
            <v>42736</v>
          </cell>
          <cell r="AO52">
            <v>42743</v>
          </cell>
        </row>
        <row r="53">
          <cell r="AK53">
            <v>42789</v>
          </cell>
          <cell r="AO53">
            <v>42790</v>
          </cell>
        </row>
        <row r="54">
          <cell r="AK54">
            <v>42802</v>
          </cell>
          <cell r="AO54">
            <v>42802</v>
          </cell>
        </row>
        <row r="55">
          <cell r="AK55">
            <v>42856</v>
          </cell>
          <cell r="AO55">
            <v>42856</v>
          </cell>
        </row>
        <row r="56">
          <cell r="AK56">
            <v>0</v>
          </cell>
          <cell r="AO56">
            <v>0</v>
          </cell>
        </row>
        <row r="57">
          <cell r="AK57">
            <v>42898</v>
          </cell>
          <cell r="AO57">
            <v>42898</v>
          </cell>
        </row>
        <row r="58">
          <cell r="AK58">
            <v>0</v>
          </cell>
          <cell r="AO58">
            <v>0</v>
          </cell>
        </row>
        <row r="59">
          <cell r="AK59">
            <v>0</v>
          </cell>
          <cell r="AO59">
            <v>0</v>
          </cell>
        </row>
        <row r="60">
          <cell r="AK60">
            <v>0</v>
          </cell>
          <cell r="AO60">
            <v>0</v>
          </cell>
        </row>
        <row r="61">
          <cell r="AK61">
            <v>0</v>
          </cell>
          <cell r="AO61">
            <v>0</v>
          </cell>
        </row>
        <row r="62">
          <cell r="AK62">
            <v>43043</v>
          </cell>
          <cell r="AO62">
            <v>43045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47"/>
  <sheetViews>
    <sheetView workbookViewId="0">
      <selection activeCell="H21" sqref="H21"/>
    </sheetView>
  </sheetViews>
  <sheetFormatPr defaultRowHeight="15" x14ac:dyDescent="0.25"/>
  <cols>
    <col min="1" max="1" width="22.5703125" style="79" bestFit="1" customWidth="1"/>
    <col min="2" max="2" width="19.140625" style="79" bestFit="1" customWidth="1"/>
    <col min="3" max="3" width="28.7109375" style="79" bestFit="1" customWidth="1"/>
    <col min="4" max="4" width="17.5703125" style="79" bestFit="1" customWidth="1"/>
    <col min="5" max="5" width="3" style="79" bestFit="1" customWidth="1"/>
    <col min="6" max="6" width="9.28515625" style="79" bestFit="1" customWidth="1"/>
    <col min="7" max="7" width="3.140625" style="79" bestFit="1" customWidth="1"/>
    <col min="8" max="8" width="7" style="79" bestFit="1" customWidth="1"/>
    <col min="9" max="9" width="4.7109375" style="79" bestFit="1" customWidth="1"/>
    <col min="10" max="13" width="9.140625" style="79"/>
    <col min="14" max="14" width="10.140625" style="79" bestFit="1" customWidth="1"/>
    <col min="15" max="15" width="9.140625" style="79"/>
    <col min="16" max="16" width="10.140625" style="79" bestFit="1" customWidth="1"/>
    <col min="17" max="18" width="9.140625" style="79"/>
    <col min="19" max="19" width="8.28515625" style="79" bestFit="1" customWidth="1"/>
    <col min="20" max="257" width="9.140625" style="79"/>
    <col min="258" max="258" width="10.140625" style="79" bestFit="1" customWidth="1"/>
    <col min="259" max="259" width="9.140625" style="79"/>
    <col min="260" max="260" width="23.140625" style="79" customWidth="1"/>
    <col min="261" max="261" width="21.7109375" style="79" customWidth="1"/>
    <col min="262" max="513" width="9.140625" style="79"/>
    <col min="514" max="514" width="10.140625" style="79" bestFit="1" customWidth="1"/>
    <col min="515" max="515" width="9.140625" style="79"/>
    <col min="516" max="516" width="23.140625" style="79" customWidth="1"/>
    <col min="517" max="517" width="21.7109375" style="79" customWidth="1"/>
    <col min="518" max="769" width="9.140625" style="79"/>
    <col min="770" max="770" width="10.140625" style="79" bestFit="1" customWidth="1"/>
    <col min="771" max="771" width="9.140625" style="79"/>
    <col min="772" max="772" width="23.140625" style="79" customWidth="1"/>
    <col min="773" max="773" width="21.7109375" style="79" customWidth="1"/>
    <col min="774" max="1025" width="9.140625" style="79"/>
    <col min="1026" max="1026" width="10.140625" style="79" bestFit="1" customWidth="1"/>
    <col min="1027" max="1027" width="9.140625" style="79"/>
    <col min="1028" max="1028" width="23.140625" style="79" customWidth="1"/>
    <col min="1029" max="1029" width="21.7109375" style="79" customWidth="1"/>
    <col min="1030" max="1281" width="9.140625" style="79"/>
    <col min="1282" max="1282" width="10.140625" style="79" bestFit="1" customWidth="1"/>
    <col min="1283" max="1283" width="9.140625" style="79"/>
    <col min="1284" max="1284" width="23.140625" style="79" customWidth="1"/>
    <col min="1285" max="1285" width="21.7109375" style="79" customWidth="1"/>
    <col min="1286" max="1537" width="9.140625" style="79"/>
    <col min="1538" max="1538" width="10.140625" style="79" bestFit="1" customWidth="1"/>
    <col min="1539" max="1539" width="9.140625" style="79"/>
    <col min="1540" max="1540" width="23.140625" style="79" customWidth="1"/>
    <col min="1541" max="1541" width="21.7109375" style="79" customWidth="1"/>
    <col min="1542" max="1793" width="9.140625" style="79"/>
    <col min="1794" max="1794" width="10.140625" style="79" bestFit="1" customWidth="1"/>
    <col min="1795" max="1795" width="9.140625" style="79"/>
    <col min="1796" max="1796" width="23.140625" style="79" customWidth="1"/>
    <col min="1797" max="1797" width="21.7109375" style="79" customWidth="1"/>
    <col min="1798" max="2049" width="9.140625" style="79"/>
    <col min="2050" max="2050" width="10.140625" style="79" bestFit="1" customWidth="1"/>
    <col min="2051" max="2051" width="9.140625" style="79"/>
    <col min="2052" max="2052" width="23.140625" style="79" customWidth="1"/>
    <col min="2053" max="2053" width="21.7109375" style="79" customWidth="1"/>
    <col min="2054" max="2305" width="9.140625" style="79"/>
    <col min="2306" max="2306" width="10.140625" style="79" bestFit="1" customWidth="1"/>
    <col min="2307" max="2307" width="9.140625" style="79"/>
    <col min="2308" max="2308" width="23.140625" style="79" customWidth="1"/>
    <col min="2309" max="2309" width="21.7109375" style="79" customWidth="1"/>
    <col min="2310" max="2561" width="9.140625" style="79"/>
    <col min="2562" max="2562" width="10.140625" style="79" bestFit="1" customWidth="1"/>
    <col min="2563" max="2563" width="9.140625" style="79"/>
    <col min="2564" max="2564" width="23.140625" style="79" customWidth="1"/>
    <col min="2565" max="2565" width="21.7109375" style="79" customWidth="1"/>
    <col min="2566" max="2817" width="9.140625" style="79"/>
    <col min="2818" max="2818" width="10.140625" style="79" bestFit="1" customWidth="1"/>
    <col min="2819" max="2819" width="9.140625" style="79"/>
    <col min="2820" max="2820" width="23.140625" style="79" customWidth="1"/>
    <col min="2821" max="2821" width="21.7109375" style="79" customWidth="1"/>
    <col min="2822" max="3073" width="9.140625" style="79"/>
    <col min="3074" max="3074" width="10.140625" style="79" bestFit="1" customWidth="1"/>
    <col min="3075" max="3075" width="9.140625" style="79"/>
    <col min="3076" max="3076" width="23.140625" style="79" customWidth="1"/>
    <col min="3077" max="3077" width="21.7109375" style="79" customWidth="1"/>
    <col min="3078" max="3329" width="9.140625" style="79"/>
    <col min="3330" max="3330" width="10.140625" style="79" bestFit="1" customWidth="1"/>
    <col min="3331" max="3331" width="9.140625" style="79"/>
    <col min="3332" max="3332" width="23.140625" style="79" customWidth="1"/>
    <col min="3333" max="3333" width="21.7109375" style="79" customWidth="1"/>
    <col min="3334" max="3585" width="9.140625" style="79"/>
    <col min="3586" max="3586" width="10.140625" style="79" bestFit="1" customWidth="1"/>
    <col min="3587" max="3587" width="9.140625" style="79"/>
    <col min="3588" max="3588" width="23.140625" style="79" customWidth="1"/>
    <col min="3589" max="3589" width="21.7109375" style="79" customWidth="1"/>
    <col min="3590" max="3841" width="9.140625" style="79"/>
    <col min="3842" max="3842" width="10.140625" style="79" bestFit="1" customWidth="1"/>
    <col min="3843" max="3843" width="9.140625" style="79"/>
    <col min="3844" max="3844" width="23.140625" style="79" customWidth="1"/>
    <col min="3845" max="3845" width="21.7109375" style="79" customWidth="1"/>
    <col min="3846" max="4097" width="9.140625" style="79"/>
    <col min="4098" max="4098" width="10.140625" style="79" bestFit="1" customWidth="1"/>
    <col min="4099" max="4099" width="9.140625" style="79"/>
    <col min="4100" max="4100" width="23.140625" style="79" customWidth="1"/>
    <col min="4101" max="4101" width="21.7109375" style="79" customWidth="1"/>
    <col min="4102" max="4353" width="9.140625" style="79"/>
    <col min="4354" max="4354" width="10.140625" style="79" bestFit="1" customWidth="1"/>
    <col min="4355" max="4355" width="9.140625" style="79"/>
    <col min="4356" max="4356" width="23.140625" style="79" customWidth="1"/>
    <col min="4357" max="4357" width="21.7109375" style="79" customWidth="1"/>
    <col min="4358" max="4609" width="9.140625" style="79"/>
    <col min="4610" max="4610" width="10.140625" style="79" bestFit="1" customWidth="1"/>
    <col min="4611" max="4611" width="9.140625" style="79"/>
    <col min="4612" max="4612" width="23.140625" style="79" customWidth="1"/>
    <col min="4613" max="4613" width="21.7109375" style="79" customWidth="1"/>
    <col min="4614" max="4865" width="9.140625" style="79"/>
    <col min="4866" max="4866" width="10.140625" style="79" bestFit="1" customWidth="1"/>
    <col min="4867" max="4867" width="9.140625" style="79"/>
    <col min="4868" max="4868" width="23.140625" style="79" customWidth="1"/>
    <col min="4869" max="4869" width="21.7109375" style="79" customWidth="1"/>
    <col min="4870" max="5121" width="9.140625" style="79"/>
    <col min="5122" max="5122" width="10.140625" style="79" bestFit="1" customWidth="1"/>
    <col min="5123" max="5123" width="9.140625" style="79"/>
    <col min="5124" max="5124" width="23.140625" style="79" customWidth="1"/>
    <col min="5125" max="5125" width="21.7109375" style="79" customWidth="1"/>
    <col min="5126" max="5377" width="9.140625" style="79"/>
    <col min="5378" max="5378" width="10.140625" style="79" bestFit="1" customWidth="1"/>
    <col min="5379" max="5379" width="9.140625" style="79"/>
    <col min="5380" max="5380" width="23.140625" style="79" customWidth="1"/>
    <col min="5381" max="5381" width="21.7109375" style="79" customWidth="1"/>
    <col min="5382" max="5633" width="9.140625" style="79"/>
    <col min="5634" max="5634" width="10.140625" style="79" bestFit="1" customWidth="1"/>
    <col min="5635" max="5635" width="9.140625" style="79"/>
    <col min="5636" max="5636" width="23.140625" style="79" customWidth="1"/>
    <col min="5637" max="5637" width="21.7109375" style="79" customWidth="1"/>
    <col min="5638" max="5889" width="9.140625" style="79"/>
    <col min="5890" max="5890" width="10.140625" style="79" bestFit="1" customWidth="1"/>
    <col min="5891" max="5891" width="9.140625" style="79"/>
    <col min="5892" max="5892" width="23.140625" style="79" customWidth="1"/>
    <col min="5893" max="5893" width="21.7109375" style="79" customWidth="1"/>
    <col min="5894" max="6145" width="9.140625" style="79"/>
    <col min="6146" max="6146" width="10.140625" style="79" bestFit="1" customWidth="1"/>
    <col min="6147" max="6147" width="9.140625" style="79"/>
    <col min="6148" max="6148" width="23.140625" style="79" customWidth="1"/>
    <col min="6149" max="6149" width="21.7109375" style="79" customWidth="1"/>
    <col min="6150" max="6401" width="9.140625" style="79"/>
    <col min="6402" max="6402" width="10.140625" style="79" bestFit="1" customWidth="1"/>
    <col min="6403" max="6403" width="9.140625" style="79"/>
    <col min="6404" max="6404" width="23.140625" style="79" customWidth="1"/>
    <col min="6405" max="6405" width="21.7109375" style="79" customWidth="1"/>
    <col min="6406" max="6657" width="9.140625" style="79"/>
    <col min="6658" max="6658" width="10.140625" style="79" bestFit="1" customWidth="1"/>
    <col min="6659" max="6659" width="9.140625" style="79"/>
    <col min="6660" max="6660" width="23.140625" style="79" customWidth="1"/>
    <col min="6661" max="6661" width="21.7109375" style="79" customWidth="1"/>
    <col min="6662" max="6913" width="9.140625" style="79"/>
    <col min="6914" max="6914" width="10.140625" style="79" bestFit="1" customWidth="1"/>
    <col min="6915" max="6915" width="9.140625" style="79"/>
    <col min="6916" max="6916" width="23.140625" style="79" customWidth="1"/>
    <col min="6917" max="6917" width="21.7109375" style="79" customWidth="1"/>
    <col min="6918" max="7169" width="9.140625" style="79"/>
    <col min="7170" max="7170" width="10.140625" style="79" bestFit="1" customWidth="1"/>
    <col min="7171" max="7171" width="9.140625" style="79"/>
    <col min="7172" max="7172" width="23.140625" style="79" customWidth="1"/>
    <col min="7173" max="7173" width="21.7109375" style="79" customWidth="1"/>
    <col min="7174" max="7425" width="9.140625" style="79"/>
    <col min="7426" max="7426" width="10.140625" style="79" bestFit="1" customWidth="1"/>
    <col min="7427" max="7427" width="9.140625" style="79"/>
    <col min="7428" max="7428" width="23.140625" style="79" customWidth="1"/>
    <col min="7429" max="7429" width="21.7109375" style="79" customWidth="1"/>
    <col min="7430" max="7681" width="9.140625" style="79"/>
    <col min="7682" max="7682" width="10.140625" style="79" bestFit="1" customWidth="1"/>
    <col min="7683" max="7683" width="9.140625" style="79"/>
    <col min="7684" max="7684" width="23.140625" style="79" customWidth="1"/>
    <col min="7685" max="7685" width="21.7109375" style="79" customWidth="1"/>
    <col min="7686" max="7937" width="9.140625" style="79"/>
    <col min="7938" max="7938" width="10.140625" style="79" bestFit="1" customWidth="1"/>
    <col min="7939" max="7939" width="9.140625" style="79"/>
    <col min="7940" max="7940" width="23.140625" style="79" customWidth="1"/>
    <col min="7941" max="7941" width="21.7109375" style="79" customWidth="1"/>
    <col min="7942" max="8193" width="9.140625" style="79"/>
    <col min="8194" max="8194" width="10.140625" style="79" bestFit="1" customWidth="1"/>
    <col min="8195" max="8195" width="9.140625" style="79"/>
    <col min="8196" max="8196" width="23.140625" style="79" customWidth="1"/>
    <col min="8197" max="8197" width="21.7109375" style="79" customWidth="1"/>
    <col min="8198" max="8449" width="9.140625" style="79"/>
    <col min="8450" max="8450" width="10.140625" style="79" bestFit="1" customWidth="1"/>
    <col min="8451" max="8451" width="9.140625" style="79"/>
    <col min="8452" max="8452" width="23.140625" style="79" customWidth="1"/>
    <col min="8453" max="8453" width="21.7109375" style="79" customWidth="1"/>
    <col min="8454" max="8705" width="9.140625" style="79"/>
    <col min="8706" max="8706" width="10.140625" style="79" bestFit="1" customWidth="1"/>
    <col min="8707" max="8707" width="9.140625" style="79"/>
    <col min="8708" max="8708" width="23.140625" style="79" customWidth="1"/>
    <col min="8709" max="8709" width="21.7109375" style="79" customWidth="1"/>
    <col min="8710" max="8961" width="9.140625" style="79"/>
    <col min="8962" max="8962" width="10.140625" style="79" bestFit="1" customWidth="1"/>
    <col min="8963" max="8963" width="9.140625" style="79"/>
    <col min="8964" max="8964" width="23.140625" style="79" customWidth="1"/>
    <col min="8965" max="8965" width="21.7109375" style="79" customWidth="1"/>
    <col min="8966" max="9217" width="9.140625" style="79"/>
    <col min="9218" max="9218" width="10.140625" style="79" bestFit="1" customWidth="1"/>
    <col min="9219" max="9219" width="9.140625" style="79"/>
    <col min="9220" max="9220" width="23.140625" style="79" customWidth="1"/>
    <col min="9221" max="9221" width="21.7109375" style="79" customWidth="1"/>
    <col min="9222" max="9473" width="9.140625" style="79"/>
    <col min="9474" max="9474" width="10.140625" style="79" bestFit="1" customWidth="1"/>
    <col min="9475" max="9475" width="9.140625" style="79"/>
    <col min="9476" max="9476" width="23.140625" style="79" customWidth="1"/>
    <col min="9477" max="9477" width="21.7109375" style="79" customWidth="1"/>
    <col min="9478" max="9729" width="9.140625" style="79"/>
    <col min="9730" max="9730" width="10.140625" style="79" bestFit="1" customWidth="1"/>
    <col min="9731" max="9731" width="9.140625" style="79"/>
    <col min="9732" max="9732" width="23.140625" style="79" customWidth="1"/>
    <col min="9733" max="9733" width="21.7109375" style="79" customWidth="1"/>
    <col min="9734" max="9985" width="9.140625" style="79"/>
    <col min="9986" max="9986" width="10.140625" style="79" bestFit="1" customWidth="1"/>
    <col min="9987" max="9987" width="9.140625" style="79"/>
    <col min="9988" max="9988" width="23.140625" style="79" customWidth="1"/>
    <col min="9989" max="9989" width="21.7109375" style="79" customWidth="1"/>
    <col min="9990" max="10241" width="9.140625" style="79"/>
    <col min="10242" max="10242" width="10.140625" style="79" bestFit="1" customWidth="1"/>
    <col min="10243" max="10243" width="9.140625" style="79"/>
    <col min="10244" max="10244" width="23.140625" style="79" customWidth="1"/>
    <col min="10245" max="10245" width="21.7109375" style="79" customWidth="1"/>
    <col min="10246" max="10497" width="9.140625" style="79"/>
    <col min="10498" max="10498" width="10.140625" style="79" bestFit="1" customWidth="1"/>
    <col min="10499" max="10499" width="9.140625" style="79"/>
    <col min="10500" max="10500" width="23.140625" style="79" customWidth="1"/>
    <col min="10501" max="10501" width="21.7109375" style="79" customWidth="1"/>
    <col min="10502" max="10753" width="9.140625" style="79"/>
    <col min="10754" max="10754" width="10.140625" style="79" bestFit="1" customWidth="1"/>
    <col min="10755" max="10755" width="9.140625" style="79"/>
    <col min="10756" max="10756" width="23.140625" style="79" customWidth="1"/>
    <col min="10757" max="10757" width="21.7109375" style="79" customWidth="1"/>
    <col min="10758" max="11009" width="9.140625" style="79"/>
    <col min="11010" max="11010" width="10.140625" style="79" bestFit="1" customWidth="1"/>
    <col min="11011" max="11011" width="9.140625" style="79"/>
    <col min="11012" max="11012" width="23.140625" style="79" customWidth="1"/>
    <col min="11013" max="11013" width="21.7109375" style="79" customWidth="1"/>
    <col min="11014" max="11265" width="9.140625" style="79"/>
    <col min="11266" max="11266" width="10.140625" style="79" bestFit="1" customWidth="1"/>
    <col min="11267" max="11267" width="9.140625" style="79"/>
    <col min="11268" max="11268" width="23.140625" style="79" customWidth="1"/>
    <col min="11269" max="11269" width="21.7109375" style="79" customWidth="1"/>
    <col min="11270" max="11521" width="9.140625" style="79"/>
    <col min="11522" max="11522" width="10.140625" style="79" bestFit="1" customWidth="1"/>
    <col min="11523" max="11523" width="9.140625" style="79"/>
    <col min="11524" max="11524" width="23.140625" style="79" customWidth="1"/>
    <col min="11525" max="11525" width="21.7109375" style="79" customWidth="1"/>
    <col min="11526" max="11777" width="9.140625" style="79"/>
    <col min="11778" max="11778" width="10.140625" style="79" bestFit="1" customWidth="1"/>
    <col min="11779" max="11779" width="9.140625" style="79"/>
    <col min="11780" max="11780" width="23.140625" style="79" customWidth="1"/>
    <col min="11781" max="11781" width="21.7109375" style="79" customWidth="1"/>
    <col min="11782" max="12033" width="9.140625" style="79"/>
    <col min="12034" max="12034" width="10.140625" style="79" bestFit="1" customWidth="1"/>
    <col min="12035" max="12035" width="9.140625" style="79"/>
    <col min="12036" max="12036" width="23.140625" style="79" customWidth="1"/>
    <col min="12037" max="12037" width="21.7109375" style="79" customWidth="1"/>
    <col min="12038" max="12289" width="9.140625" style="79"/>
    <col min="12290" max="12290" width="10.140625" style="79" bestFit="1" customWidth="1"/>
    <col min="12291" max="12291" width="9.140625" style="79"/>
    <col min="12292" max="12292" width="23.140625" style="79" customWidth="1"/>
    <col min="12293" max="12293" width="21.7109375" style="79" customWidth="1"/>
    <col min="12294" max="12545" width="9.140625" style="79"/>
    <col min="12546" max="12546" width="10.140625" style="79" bestFit="1" customWidth="1"/>
    <col min="12547" max="12547" width="9.140625" style="79"/>
    <col min="12548" max="12548" width="23.140625" style="79" customWidth="1"/>
    <col min="12549" max="12549" width="21.7109375" style="79" customWidth="1"/>
    <col min="12550" max="12801" width="9.140625" style="79"/>
    <col min="12802" max="12802" width="10.140625" style="79" bestFit="1" customWidth="1"/>
    <col min="12803" max="12803" width="9.140625" style="79"/>
    <col min="12804" max="12804" width="23.140625" style="79" customWidth="1"/>
    <col min="12805" max="12805" width="21.7109375" style="79" customWidth="1"/>
    <col min="12806" max="13057" width="9.140625" style="79"/>
    <col min="13058" max="13058" width="10.140625" style="79" bestFit="1" customWidth="1"/>
    <col min="13059" max="13059" width="9.140625" style="79"/>
    <col min="13060" max="13060" width="23.140625" style="79" customWidth="1"/>
    <col min="13061" max="13061" width="21.7109375" style="79" customWidth="1"/>
    <col min="13062" max="13313" width="9.140625" style="79"/>
    <col min="13314" max="13314" width="10.140625" style="79" bestFit="1" customWidth="1"/>
    <col min="13315" max="13315" width="9.140625" style="79"/>
    <col min="13316" max="13316" width="23.140625" style="79" customWidth="1"/>
    <col min="13317" max="13317" width="21.7109375" style="79" customWidth="1"/>
    <col min="13318" max="13569" width="9.140625" style="79"/>
    <col min="13570" max="13570" width="10.140625" style="79" bestFit="1" customWidth="1"/>
    <col min="13571" max="13571" width="9.140625" style="79"/>
    <col min="13572" max="13572" width="23.140625" style="79" customWidth="1"/>
    <col min="13573" max="13573" width="21.7109375" style="79" customWidth="1"/>
    <col min="13574" max="13825" width="9.140625" style="79"/>
    <col min="13826" max="13826" width="10.140625" style="79" bestFit="1" customWidth="1"/>
    <col min="13827" max="13827" width="9.140625" style="79"/>
    <col min="13828" max="13828" width="23.140625" style="79" customWidth="1"/>
    <col min="13829" max="13829" width="21.7109375" style="79" customWidth="1"/>
    <col min="13830" max="14081" width="9.140625" style="79"/>
    <col min="14082" max="14082" width="10.140625" style="79" bestFit="1" customWidth="1"/>
    <col min="14083" max="14083" width="9.140625" style="79"/>
    <col min="14084" max="14084" width="23.140625" style="79" customWidth="1"/>
    <col min="14085" max="14085" width="21.7109375" style="79" customWidth="1"/>
    <col min="14086" max="14337" width="9.140625" style="79"/>
    <col min="14338" max="14338" width="10.140625" style="79" bestFit="1" customWidth="1"/>
    <col min="14339" max="14339" width="9.140625" style="79"/>
    <col min="14340" max="14340" width="23.140625" style="79" customWidth="1"/>
    <col min="14341" max="14341" width="21.7109375" style="79" customWidth="1"/>
    <col min="14342" max="14593" width="9.140625" style="79"/>
    <col min="14594" max="14594" width="10.140625" style="79" bestFit="1" customWidth="1"/>
    <col min="14595" max="14595" width="9.140625" style="79"/>
    <col min="14596" max="14596" width="23.140625" style="79" customWidth="1"/>
    <col min="14597" max="14597" width="21.7109375" style="79" customWidth="1"/>
    <col min="14598" max="14849" width="9.140625" style="79"/>
    <col min="14850" max="14850" width="10.140625" style="79" bestFit="1" customWidth="1"/>
    <col min="14851" max="14851" width="9.140625" style="79"/>
    <col min="14852" max="14852" width="23.140625" style="79" customWidth="1"/>
    <col min="14853" max="14853" width="21.7109375" style="79" customWidth="1"/>
    <col min="14854" max="15105" width="9.140625" style="79"/>
    <col min="15106" max="15106" width="10.140625" style="79" bestFit="1" customWidth="1"/>
    <col min="15107" max="15107" width="9.140625" style="79"/>
    <col min="15108" max="15108" width="23.140625" style="79" customWidth="1"/>
    <col min="15109" max="15109" width="21.7109375" style="79" customWidth="1"/>
    <col min="15110" max="15361" width="9.140625" style="79"/>
    <col min="15362" max="15362" width="10.140625" style="79" bestFit="1" customWidth="1"/>
    <col min="15363" max="15363" width="9.140625" style="79"/>
    <col min="15364" max="15364" width="23.140625" style="79" customWidth="1"/>
    <col min="15365" max="15365" width="21.7109375" style="79" customWidth="1"/>
    <col min="15366" max="15617" width="9.140625" style="79"/>
    <col min="15618" max="15618" width="10.140625" style="79" bestFit="1" customWidth="1"/>
    <col min="15619" max="15619" width="9.140625" style="79"/>
    <col min="15620" max="15620" width="23.140625" style="79" customWidth="1"/>
    <col min="15621" max="15621" width="21.7109375" style="79" customWidth="1"/>
    <col min="15622" max="15873" width="9.140625" style="79"/>
    <col min="15874" max="15874" width="10.140625" style="79" bestFit="1" customWidth="1"/>
    <col min="15875" max="15875" width="9.140625" style="79"/>
    <col min="15876" max="15876" width="23.140625" style="79" customWidth="1"/>
    <col min="15877" max="15877" width="21.7109375" style="79" customWidth="1"/>
    <col min="15878" max="16129" width="9.140625" style="79"/>
    <col min="16130" max="16130" width="10.140625" style="79" bestFit="1" customWidth="1"/>
    <col min="16131" max="16131" width="9.140625" style="79"/>
    <col min="16132" max="16132" width="23.140625" style="79" customWidth="1"/>
    <col min="16133" max="16133" width="21.7109375" style="79" customWidth="1"/>
    <col min="16134" max="16384" width="9.140625" style="79"/>
  </cols>
  <sheetData>
    <row r="2" spans="1:49" s="77" customFormat="1" x14ac:dyDescent="0.2">
      <c r="A2" s="80" t="s">
        <v>70</v>
      </c>
      <c r="B2" s="77" t="s">
        <v>102</v>
      </c>
      <c r="C2" s="80" t="s">
        <v>71</v>
      </c>
      <c r="D2" s="80" t="s">
        <v>74</v>
      </c>
      <c r="E2" s="80"/>
      <c r="G2" s="80" t="s">
        <v>72</v>
      </c>
      <c r="H2" s="77" t="s">
        <v>69</v>
      </c>
      <c r="I2" s="80" t="s">
        <v>73</v>
      </c>
      <c r="Q2" s="5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</row>
    <row r="3" spans="1:49" ht="16.5" x14ac:dyDescent="0.25">
      <c r="A3" s="78">
        <v>43101</v>
      </c>
      <c r="B3" s="78">
        <v>43168</v>
      </c>
      <c r="C3" s="78">
        <v>43153</v>
      </c>
      <c r="D3" s="78">
        <v>43218</v>
      </c>
      <c r="E3" s="79">
        <v>1</v>
      </c>
      <c r="F3" s="79" t="s">
        <v>12</v>
      </c>
      <c r="G3" s="79">
        <v>1</v>
      </c>
      <c r="H3" s="79">
        <v>136</v>
      </c>
      <c r="I3" s="79">
        <v>31</v>
      </c>
      <c r="K3" s="81" t="s">
        <v>29</v>
      </c>
      <c r="L3" s="81" t="s">
        <v>0</v>
      </c>
      <c r="M3" s="81" t="s">
        <v>30</v>
      </c>
      <c r="N3" s="4" t="s">
        <v>42</v>
      </c>
      <c r="P3" s="78"/>
      <c r="Q3" s="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</row>
    <row r="4" spans="1:49" x14ac:dyDescent="0.25">
      <c r="A4" s="78">
        <v>43102</v>
      </c>
      <c r="B4" s="78">
        <v>43222</v>
      </c>
      <c r="C4" s="78">
        <v>43166</v>
      </c>
      <c r="D4" s="78">
        <v>43260</v>
      </c>
      <c r="E4" s="79">
        <v>2</v>
      </c>
      <c r="F4" s="79" t="s">
        <v>4</v>
      </c>
      <c r="G4" s="79">
        <v>2</v>
      </c>
      <c r="H4" s="79">
        <v>151</v>
      </c>
      <c r="I4" s="79">
        <v>28</v>
      </c>
      <c r="K4" s="10" t="e">
        <f>VLOOKUP(#REF!,K5:L16,2,0)</f>
        <v>#REF!</v>
      </c>
      <c r="L4" s="10"/>
      <c r="M4" s="10">
        <v>2018</v>
      </c>
      <c r="N4" s="4"/>
      <c r="P4" s="78"/>
      <c r="Q4" s="1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</row>
    <row r="5" spans="1:49" x14ac:dyDescent="0.25">
      <c r="A5" s="78">
        <v>43103</v>
      </c>
      <c r="B5" s="78">
        <v>43220</v>
      </c>
      <c r="C5" s="78">
        <v>43218</v>
      </c>
      <c r="D5" s="78">
        <v>43463</v>
      </c>
      <c r="E5" s="79">
        <v>3</v>
      </c>
      <c r="F5" s="79" t="s">
        <v>6</v>
      </c>
      <c r="G5" s="79">
        <v>3</v>
      </c>
      <c r="H5" s="79">
        <v>159</v>
      </c>
      <c r="I5" s="79">
        <v>31</v>
      </c>
      <c r="K5" s="11">
        <v>12</v>
      </c>
      <c r="L5" s="11" t="s">
        <v>12</v>
      </c>
      <c r="M5" s="11">
        <v>2010</v>
      </c>
      <c r="N5" s="4"/>
      <c r="P5" s="78"/>
      <c r="Q5" s="1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49" x14ac:dyDescent="0.25">
      <c r="A6" s="78">
        <v>43104</v>
      </c>
      <c r="B6" s="78">
        <v>43262</v>
      </c>
      <c r="C6" s="78">
        <v>43228</v>
      </c>
      <c r="E6" s="79">
        <v>4</v>
      </c>
      <c r="F6" s="79" t="s">
        <v>13</v>
      </c>
      <c r="G6" s="79">
        <v>4</v>
      </c>
      <c r="H6" s="79">
        <v>167</v>
      </c>
      <c r="I6" s="79">
        <v>30</v>
      </c>
      <c r="K6" s="11">
        <v>1</v>
      </c>
      <c r="L6" s="11" t="s">
        <v>4</v>
      </c>
      <c r="M6" s="11">
        <v>2011</v>
      </c>
      <c r="N6" s="4"/>
      <c r="P6" s="78"/>
      <c r="Q6" s="70"/>
      <c r="R6" s="7"/>
      <c r="S6" s="82" t="s">
        <v>28</v>
      </c>
      <c r="T6" s="82">
        <v>13.67</v>
      </c>
      <c r="U6" s="8"/>
      <c r="V6" s="83">
        <v>13.67</v>
      </c>
      <c r="W6" s="83">
        <v>0.33</v>
      </c>
    </row>
    <row r="7" spans="1:49" x14ac:dyDescent="0.25">
      <c r="A7" s="78">
        <v>43105</v>
      </c>
      <c r="B7" s="78">
        <v>43465</v>
      </c>
      <c r="C7" s="78">
        <v>43260</v>
      </c>
      <c r="E7" s="79">
        <v>5</v>
      </c>
      <c r="F7" s="79" t="s">
        <v>14</v>
      </c>
      <c r="G7" s="79">
        <v>5</v>
      </c>
      <c r="H7" s="79">
        <v>159</v>
      </c>
      <c r="I7" s="79">
        <v>31</v>
      </c>
      <c r="K7" s="11">
        <v>2</v>
      </c>
      <c r="L7" s="11" t="s">
        <v>6</v>
      </c>
      <c r="M7" s="11">
        <v>2012</v>
      </c>
      <c r="N7" s="4"/>
      <c r="P7" s="78"/>
      <c r="Q7" s="7"/>
      <c r="R7" s="7"/>
      <c r="S7" s="82" t="s">
        <v>38</v>
      </c>
      <c r="T7" s="82">
        <v>8.83</v>
      </c>
      <c r="U7" s="8"/>
      <c r="V7" s="83">
        <v>14.67</v>
      </c>
      <c r="W7" s="83">
        <v>0.33</v>
      </c>
    </row>
    <row r="8" spans="1:49" x14ac:dyDescent="0.25">
      <c r="A8" s="78">
        <v>43106</v>
      </c>
      <c r="C8" s="78">
        <v>43463</v>
      </c>
      <c r="E8" s="79">
        <v>6</v>
      </c>
      <c r="F8" s="79" t="s">
        <v>7</v>
      </c>
      <c r="G8" s="79">
        <v>6</v>
      </c>
      <c r="H8" s="79">
        <v>159</v>
      </c>
      <c r="I8" s="79">
        <v>30</v>
      </c>
      <c r="K8" s="11">
        <v>3</v>
      </c>
      <c r="L8" s="11" t="s">
        <v>13</v>
      </c>
      <c r="M8" s="11">
        <v>2013</v>
      </c>
      <c r="N8" s="4"/>
      <c r="P8" s="78"/>
      <c r="Q8" s="7"/>
      <c r="R8" s="7"/>
      <c r="S8" s="82" t="s">
        <v>43</v>
      </c>
      <c r="T8" s="82">
        <v>8.5</v>
      </c>
      <c r="U8" s="8"/>
      <c r="V8" s="83">
        <v>14</v>
      </c>
      <c r="W8" s="83">
        <v>0.33</v>
      </c>
    </row>
    <row r="9" spans="1:49" x14ac:dyDescent="0.25">
      <c r="A9" s="78">
        <v>43107</v>
      </c>
      <c r="C9" s="78"/>
      <c r="E9" s="79">
        <v>7</v>
      </c>
      <c r="F9" s="79" t="s">
        <v>8</v>
      </c>
      <c r="G9" s="79">
        <v>7</v>
      </c>
      <c r="H9" s="79">
        <v>176</v>
      </c>
      <c r="I9" s="79">
        <v>31</v>
      </c>
      <c r="K9" s="11">
        <v>4</v>
      </c>
      <c r="L9" s="11" t="s">
        <v>14</v>
      </c>
      <c r="M9" s="11">
        <v>2014</v>
      </c>
      <c r="N9" s="4"/>
      <c r="P9" s="78"/>
      <c r="Q9" s="7"/>
      <c r="R9" s="7"/>
      <c r="S9" s="82" t="s">
        <v>44</v>
      </c>
      <c r="T9" s="82">
        <v>7.5</v>
      </c>
      <c r="U9" s="8"/>
      <c r="V9" s="83" t="s">
        <v>27</v>
      </c>
      <c r="W9" s="83">
        <v>7</v>
      </c>
    </row>
    <row r="10" spans="1:49" x14ac:dyDescent="0.25">
      <c r="A10" s="78">
        <v>43108</v>
      </c>
      <c r="E10" s="79">
        <v>8</v>
      </c>
      <c r="F10" s="79" t="s">
        <v>9</v>
      </c>
      <c r="G10" s="79">
        <v>8</v>
      </c>
      <c r="H10" s="79">
        <v>184</v>
      </c>
      <c r="I10" s="79">
        <v>31</v>
      </c>
      <c r="K10" s="11">
        <v>5</v>
      </c>
      <c r="L10" s="11" t="s">
        <v>7</v>
      </c>
      <c r="M10" s="11">
        <v>2015</v>
      </c>
      <c r="N10" s="4"/>
      <c r="Q10" s="7"/>
      <c r="R10" s="7"/>
      <c r="S10" s="82" t="s">
        <v>45</v>
      </c>
      <c r="T10" s="82">
        <v>14.67</v>
      </c>
      <c r="U10" s="8"/>
      <c r="V10" s="83" t="s">
        <v>51</v>
      </c>
      <c r="W10" s="83">
        <v>8</v>
      </c>
    </row>
    <row r="11" spans="1:49" x14ac:dyDescent="0.25">
      <c r="A11" s="78">
        <v>43154</v>
      </c>
      <c r="E11" s="79">
        <v>9</v>
      </c>
      <c r="F11" s="79" t="s">
        <v>10</v>
      </c>
      <c r="G11" s="79">
        <v>9</v>
      </c>
      <c r="H11" s="79">
        <v>160</v>
      </c>
      <c r="I11" s="79">
        <v>30</v>
      </c>
      <c r="K11" s="11">
        <v>6</v>
      </c>
      <c r="L11" s="11" t="s">
        <v>8</v>
      </c>
      <c r="M11" s="11">
        <v>2016</v>
      </c>
      <c r="N11" s="4"/>
      <c r="Q11" s="7"/>
      <c r="R11" s="7"/>
      <c r="S11" s="82" t="s">
        <v>46</v>
      </c>
      <c r="T11" s="82">
        <v>14</v>
      </c>
      <c r="U11" s="8"/>
      <c r="V11" s="8"/>
      <c r="W11" s="8"/>
    </row>
    <row r="12" spans="1:49" x14ac:dyDescent="0.25">
      <c r="A12" s="78">
        <v>43167</v>
      </c>
      <c r="E12" s="79">
        <v>10</v>
      </c>
      <c r="F12" s="79" t="s">
        <v>11</v>
      </c>
      <c r="G12" s="79">
        <v>10</v>
      </c>
      <c r="H12" s="79">
        <v>184</v>
      </c>
      <c r="I12" s="79">
        <v>31</v>
      </c>
      <c r="K12" s="11">
        <v>7</v>
      </c>
      <c r="L12" s="11" t="s">
        <v>9</v>
      </c>
      <c r="M12" s="11">
        <v>2017</v>
      </c>
      <c r="N12" s="4"/>
      <c r="Q12" s="7"/>
      <c r="R12" s="7"/>
      <c r="S12" s="82" t="s">
        <v>47</v>
      </c>
      <c r="T12" s="82">
        <v>8</v>
      </c>
      <c r="U12" s="8"/>
      <c r="V12" s="8"/>
      <c r="W12" s="8"/>
    </row>
    <row r="13" spans="1:49" x14ac:dyDescent="0.25">
      <c r="E13" s="79">
        <v>11</v>
      </c>
      <c r="F13" s="79" t="s">
        <v>15</v>
      </c>
      <c r="G13" s="79">
        <v>11</v>
      </c>
      <c r="H13" s="79">
        <v>168</v>
      </c>
      <c r="I13" s="79">
        <v>30</v>
      </c>
      <c r="K13" s="11">
        <v>8</v>
      </c>
      <c r="L13" s="11" t="s">
        <v>10</v>
      </c>
      <c r="M13" s="11">
        <v>2018</v>
      </c>
      <c r="N13" s="4"/>
      <c r="Q13" s="7"/>
      <c r="R13" s="7"/>
      <c r="S13" s="82" t="s">
        <v>48</v>
      </c>
      <c r="T13" s="82">
        <v>7</v>
      </c>
      <c r="U13" s="8"/>
      <c r="V13" s="8"/>
      <c r="W13" s="8"/>
    </row>
    <row r="14" spans="1:49" x14ac:dyDescent="0.25">
      <c r="E14" s="79">
        <v>12</v>
      </c>
      <c r="F14" s="79" t="s">
        <v>16</v>
      </c>
      <c r="G14" s="79">
        <v>12</v>
      </c>
      <c r="H14" s="79">
        <v>167</v>
      </c>
      <c r="I14" s="79">
        <v>31</v>
      </c>
      <c r="K14" s="11">
        <v>9</v>
      </c>
      <c r="L14" s="11" t="s">
        <v>11</v>
      </c>
      <c r="M14" s="11">
        <v>2019</v>
      </c>
      <c r="N14" s="4"/>
      <c r="Q14" s="7"/>
      <c r="R14" s="7"/>
      <c r="S14" s="82" t="s">
        <v>39</v>
      </c>
      <c r="T14" s="82">
        <v>8</v>
      </c>
      <c r="U14" s="8"/>
      <c r="V14" s="8"/>
      <c r="W14" s="8"/>
    </row>
    <row r="15" spans="1:49" x14ac:dyDescent="0.25">
      <c r="A15" s="78">
        <v>43221</v>
      </c>
      <c r="K15" s="11">
        <v>10</v>
      </c>
      <c r="L15" s="11" t="s">
        <v>15</v>
      </c>
      <c r="M15" s="11">
        <v>2020</v>
      </c>
      <c r="N15" s="4"/>
      <c r="Q15" s="7"/>
      <c r="R15" s="7"/>
      <c r="S15" s="82" t="s">
        <v>41</v>
      </c>
      <c r="T15" s="82">
        <v>7</v>
      </c>
      <c r="U15" s="8"/>
      <c r="V15" s="8"/>
      <c r="W15" s="8"/>
    </row>
    <row r="16" spans="1:49" x14ac:dyDescent="0.25">
      <c r="K16" s="11">
        <v>11</v>
      </c>
      <c r="L16" s="11" t="s">
        <v>16</v>
      </c>
      <c r="M16" s="11">
        <v>2021</v>
      </c>
      <c r="N16" s="4"/>
      <c r="Q16" s="7"/>
      <c r="R16" s="7"/>
      <c r="S16" s="82" t="s">
        <v>49</v>
      </c>
      <c r="T16" s="82">
        <v>8</v>
      </c>
      <c r="U16" s="8"/>
      <c r="V16" s="8"/>
      <c r="W16" s="8"/>
    </row>
    <row r="17" spans="1:23" x14ac:dyDescent="0.25">
      <c r="A17" s="78">
        <v>43229</v>
      </c>
      <c r="N17" s="78"/>
      <c r="Q17" s="7"/>
      <c r="R17" s="7"/>
      <c r="S17" s="82" t="s">
        <v>50</v>
      </c>
      <c r="T17" s="82">
        <v>7</v>
      </c>
      <c r="U17" s="8"/>
      <c r="V17" s="8"/>
      <c r="W17" s="8"/>
    </row>
    <row r="18" spans="1:23" x14ac:dyDescent="0.25">
      <c r="A18" s="78">
        <v>43409</v>
      </c>
      <c r="N18" s="78"/>
      <c r="Q18" s="7"/>
      <c r="R18" s="7"/>
      <c r="S18" s="8" t="s">
        <v>52</v>
      </c>
      <c r="T18" s="8">
        <v>8</v>
      </c>
      <c r="U18" s="8"/>
      <c r="V18" s="8"/>
      <c r="W18" s="8"/>
    </row>
    <row r="19" spans="1:23" x14ac:dyDescent="0.25">
      <c r="A19" s="78">
        <v>43465</v>
      </c>
      <c r="N19" s="78"/>
      <c r="Q19" s="7"/>
      <c r="R19" s="7"/>
      <c r="S19" s="7"/>
      <c r="T19" s="7"/>
      <c r="U19" s="7"/>
      <c r="V19" s="7"/>
      <c r="W19" s="7"/>
    </row>
    <row r="21" spans="1:23" x14ac:dyDescent="0.25">
      <c r="A21" s="78">
        <v>43263</v>
      </c>
    </row>
    <row r="22" spans="1:23" x14ac:dyDescent="0.25">
      <c r="A22" s="78"/>
    </row>
    <row r="24" spans="1:23" x14ac:dyDescent="0.25">
      <c r="A24" s="78"/>
    </row>
    <row r="25" spans="1:23" x14ac:dyDescent="0.25">
      <c r="A25" s="78"/>
    </row>
    <row r="26" spans="1:23" x14ac:dyDescent="0.25">
      <c r="A26" s="78"/>
    </row>
    <row r="27" spans="1:23" x14ac:dyDescent="0.25">
      <c r="A27" s="78"/>
    </row>
    <row r="28" spans="1:23" x14ac:dyDescent="0.25">
      <c r="A28" s="78"/>
    </row>
    <row r="29" spans="1:23" x14ac:dyDescent="0.25">
      <c r="A29" s="78"/>
    </row>
    <row r="30" spans="1:23" x14ac:dyDescent="0.25">
      <c r="A30" s="78"/>
    </row>
    <row r="31" spans="1:23" x14ac:dyDescent="0.25">
      <c r="A31" s="78"/>
    </row>
    <row r="32" spans="1:23" x14ac:dyDescent="0.25">
      <c r="A32" s="78"/>
    </row>
    <row r="34" spans="1:1" x14ac:dyDescent="0.25">
      <c r="A34" s="78"/>
    </row>
    <row r="47" spans="1:1" x14ac:dyDescent="0.25">
      <c r="A47" s="78"/>
    </row>
  </sheetData>
  <dataValidations count="1">
    <dataValidation type="list" allowBlank="1" showInputMessage="1" showErrorMessage="1" sqref="M4">
      <formula1>$M$5:$M$16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S64"/>
  <sheetViews>
    <sheetView zoomScale="90" zoomScaleNormal="90" zoomScaleSheetLayoutView="75" workbookViewId="0">
      <selection activeCell="BS8" sqref="BS8:BU8"/>
    </sheetView>
  </sheetViews>
  <sheetFormatPr defaultRowHeight="15.75" x14ac:dyDescent="0.2"/>
  <cols>
    <col min="1" max="1" width="2.140625" style="124" bestFit="1" customWidth="1"/>
    <col min="2" max="2" width="22.42578125" style="123" bestFit="1" customWidth="1"/>
    <col min="3" max="3" width="22.42578125" style="130" customWidth="1"/>
    <col min="4" max="4" width="34" style="155" hidden="1" customWidth="1"/>
    <col min="5" max="5" width="6.85546875" style="139" customWidth="1"/>
    <col min="6" max="6" width="3.5703125" style="139" bestFit="1" customWidth="1"/>
    <col min="7" max="8" width="8.28515625" style="140" bestFit="1" customWidth="1"/>
    <col min="9" max="9" width="8.28515625" style="140" customWidth="1"/>
    <col min="10" max="10" width="8.28515625" style="140" bestFit="1" customWidth="1"/>
    <col min="11" max="11" width="3.28515625" style="141" customWidth="1"/>
    <col min="12" max="39" width="5.7109375" style="106" customWidth="1"/>
    <col min="40" max="41" width="5.7109375" style="142" customWidth="1"/>
    <col min="42" max="70" width="5.7109375" style="106" customWidth="1"/>
    <col min="71" max="72" width="5.7109375" style="142" customWidth="1"/>
    <col min="73" max="102" width="5.7109375" style="106" customWidth="1"/>
    <col min="103" max="104" width="5.7109375" style="142" customWidth="1"/>
    <col min="105" max="106" width="5.7109375" style="106" customWidth="1"/>
    <col min="107" max="108" width="5.7109375" style="142" customWidth="1"/>
    <col min="109" max="138" width="5.7109375" style="106" customWidth="1"/>
    <col min="139" max="140" width="5.7109375" style="142" customWidth="1"/>
    <col min="141" max="144" width="5.7109375" style="106" customWidth="1"/>
    <col min="145" max="146" width="5.7109375" style="142" customWidth="1"/>
    <col min="147" max="148" width="5.7109375" style="106" customWidth="1"/>
    <col min="149" max="150" width="5.7109375" style="142" customWidth="1"/>
    <col min="151" max="180" width="5.7109375" style="106" customWidth="1"/>
    <col min="181" max="182" width="5.7109375" style="142" customWidth="1"/>
    <col min="183" max="186" width="5.7109375" style="106" customWidth="1"/>
    <col min="187" max="188" width="5.7109375" style="142" customWidth="1"/>
    <col min="189" max="190" width="5.7109375" style="106" customWidth="1"/>
    <col min="191" max="192" width="5.7109375" style="142" customWidth="1"/>
    <col min="193" max="193" width="6.5703125" style="104" customWidth="1"/>
    <col min="194" max="194" width="11.140625" style="105" customWidth="1"/>
    <col min="195" max="199" width="9" style="106" customWidth="1"/>
    <col min="200" max="313" width="3.85546875" style="106" customWidth="1"/>
    <col min="314" max="369" width="5.140625" style="106" customWidth="1"/>
    <col min="370" max="565" width="4.7109375" style="106" customWidth="1"/>
    <col min="566" max="567" width="10.28515625" style="106" customWidth="1"/>
    <col min="568" max="16384" width="9.140625" style="106"/>
  </cols>
  <sheetData>
    <row r="3" spans="1:193" s="99" customFormat="1" ht="49.5" customHeight="1" x14ac:dyDescent="0.2">
      <c r="A3" s="93"/>
      <c r="B3" s="94">
        <v>2018</v>
      </c>
      <c r="C3" s="144"/>
      <c r="D3" s="152" t="s">
        <v>3</v>
      </c>
      <c r="E3" s="95" t="s">
        <v>79</v>
      </c>
      <c r="F3" s="93" t="s">
        <v>80</v>
      </c>
      <c r="G3" s="96" t="s">
        <v>75</v>
      </c>
      <c r="H3" s="96" t="s">
        <v>76</v>
      </c>
      <c r="I3" s="96" t="s">
        <v>77</v>
      </c>
      <c r="J3" s="96" t="s">
        <v>78</v>
      </c>
      <c r="K3" s="98"/>
      <c r="L3" s="145">
        <f t="shared" ref="L3:AP3" si="0">DATE($B$3,$GN$40,GR37)</f>
        <v>43101</v>
      </c>
      <c r="M3" s="145">
        <f t="shared" si="0"/>
        <v>43102</v>
      </c>
      <c r="N3" s="145">
        <f t="shared" si="0"/>
        <v>43103</v>
      </c>
      <c r="O3" s="145">
        <f t="shared" si="0"/>
        <v>43104</v>
      </c>
      <c r="P3" s="145">
        <f t="shared" si="0"/>
        <v>43105</v>
      </c>
      <c r="Q3" s="145">
        <f t="shared" si="0"/>
        <v>43106</v>
      </c>
      <c r="R3" s="145">
        <f t="shared" si="0"/>
        <v>43107</v>
      </c>
      <c r="S3" s="145">
        <f t="shared" si="0"/>
        <v>43108</v>
      </c>
      <c r="T3" s="145">
        <f t="shared" si="0"/>
        <v>43109</v>
      </c>
      <c r="U3" s="145">
        <f t="shared" si="0"/>
        <v>43110</v>
      </c>
      <c r="V3" s="145">
        <f t="shared" si="0"/>
        <v>43111</v>
      </c>
      <c r="W3" s="145">
        <f t="shared" si="0"/>
        <v>43112</v>
      </c>
      <c r="X3" s="145">
        <f t="shared" si="0"/>
        <v>43113</v>
      </c>
      <c r="Y3" s="145">
        <f t="shared" si="0"/>
        <v>43114</v>
      </c>
      <c r="Z3" s="145">
        <f t="shared" si="0"/>
        <v>43115</v>
      </c>
      <c r="AA3" s="145">
        <f t="shared" si="0"/>
        <v>43116</v>
      </c>
      <c r="AB3" s="145">
        <f t="shared" si="0"/>
        <v>43117</v>
      </c>
      <c r="AC3" s="145">
        <f t="shared" si="0"/>
        <v>43118</v>
      </c>
      <c r="AD3" s="145">
        <f t="shared" si="0"/>
        <v>43119</v>
      </c>
      <c r="AE3" s="145">
        <f t="shared" si="0"/>
        <v>43120</v>
      </c>
      <c r="AF3" s="145">
        <f t="shared" si="0"/>
        <v>43121</v>
      </c>
      <c r="AG3" s="145">
        <f t="shared" si="0"/>
        <v>43122</v>
      </c>
      <c r="AH3" s="145">
        <f t="shared" si="0"/>
        <v>43123</v>
      </c>
      <c r="AI3" s="145">
        <f t="shared" si="0"/>
        <v>43124</v>
      </c>
      <c r="AJ3" s="145">
        <f t="shared" si="0"/>
        <v>43125</v>
      </c>
      <c r="AK3" s="145">
        <f t="shared" si="0"/>
        <v>43126</v>
      </c>
      <c r="AL3" s="145">
        <f t="shared" si="0"/>
        <v>43127</v>
      </c>
      <c r="AM3" s="145">
        <f t="shared" si="0"/>
        <v>43128</v>
      </c>
      <c r="AN3" s="145">
        <f t="shared" si="0"/>
        <v>43129</v>
      </c>
      <c r="AO3" s="145">
        <f t="shared" si="0"/>
        <v>43130</v>
      </c>
      <c r="AP3" s="145">
        <f t="shared" si="0"/>
        <v>43131</v>
      </c>
      <c r="AQ3" s="145">
        <f t="shared" ref="AQ3:BR3" si="1">DATE($B$3,$GN$41,GR37)</f>
        <v>43132</v>
      </c>
      <c r="AR3" s="145">
        <f t="shared" si="1"/>
        <v>43133</v>
      </c>
      <c r="AS3" s="145">
        <f t="shared" si="1"/>
        <v>43134</v>
      </c>
      <c r="AT3" s="145">
        <f t="shared" si="1"/>
        <v>43135</v>
      </c>
      <c r="AU3" s="145">
        <f t="shared" si="1"/>
        <v>43136</v>
      </c>
      <c r="AV3" s="145">
        <f t="shared" si="1"/>
        <v>43137</v>
      </c>
      <c r="AW3" s="145">
        <f t="shared" si="1"/>
        <v>43138</v>
      </c>
      <c r="AX3" s="145">
        <f t="shared" si="1"/>
        <v>43139</v>
      </c>
      <c r="AY3" s="145">
        <f t="shared" si="1"/>
        <v>43140</v>
      </c>
      <c r="AZ3" s="145">
        <f t="shared" si="1"/>
        <v>43141</v>
      </c>
      <c r="BA3" s="145">
        <f t="shared" si="1"/>
        <v>43142</v>
      </c>
      <c r="BB3" s="145">
        <f t="shared" si="1"/>
        <v>43143</v>
      </c>
      <c r="BC3" s="145">
        <f t="shared" si="1"/>
        <v>43144</v>
      </c>
      <c r="BD3" s="145">
        <f t="shared" si="1"/>
        <v>43145</v>
      </c>
      <c r="BE3" s="145">
        <f t="shared" si="1"/>
        <v>43146</v>
      </c>
      <c r="BF3" s="145">
        <f t="shared" si="1"/>
        <v>43147</v>
      </c>
      <c r="BG3" s="145">
        <f t="shared" si="1"/>
        <v>43148</v>
      </c>
      <c r="BH3" s="145">
        <f t="shared" si="1"/>
        <v>43149</v>
      </c>
      <c r="BI3" s="145">
        <f t="shared" si="1"/>
        <v>43150</v>
      </c>
      <c r="BJ3" s="145">
        <f t="shared" si="1"/>
        <v>43151</v>
      </c>
      <c r="BK3" s="145">
        <f t="shared" si="1"/>
        <v>43152</v>
      </c>
      <c r="BL3" s="145">
        <f t="shared" si="1"/>
        <v>43153</v>
      </c>
      <c r="BM3" s="146">
        <f t="shared" si="1"/>
        <v>43154</v>
      </c>
      <c r="BN3" s="145">
        <f t="shared" si="1"/>
        <v>43155</v>
      </c>
      <c r="BO3" s="145">
        <f t="shared" si="1"/>
        <v>43156</v>
      </c>
      <c r="BP3" s="145">
        <f t="shared" si="1"/>
        <v>43157</v>
      </c>
      <c r="BQ3" s="145">
        <f t="shared" si="1"/>
        <v>43158</v>
      </c>
      <c r="BR3" s="145">
        <f t="shared" si="1"/>
        <v>43159</v>
      </c>
      <c r="BS3" s="145">
        <f t="shared" ref="BS3:CW3" si="2">DATE($B$3,$GN$42,GR37)</f>
        <v>43160</v>
      </c>
      <c r="BT3" s="145">
        <f t="shared" si="2"/>
        <v>43161</v>
      </c>
      <c r="BU3" s="145">
        <f t="shared" si="2"/>
        <v>43162</v>
      </c>
      <c r="BV3" s="145">
        <f t="shared" si="2"/>
        <v>43163</v>
      </c>
      <c r="BW3" s="145">
        <f t="shared" si="2"/>
        <v>43164</v>
      </c>
      <c r="BX3" s="145">
        <f t="shared" si="2"/>
        <v>43165</v>
      </c>
      <c r="BY3" s="145">
        <f t="shared" si="2"/>
        <v>43166</v>
      </c>
      <c r="BZ3" s="146">
        <f t="shared" si="2"/>
        <v>43167</v>
      </c>
      <c r="CA3" s="145">
        <f t="shared" si="2"/>
        <v>43168</v>
      </c>
      <c r="CB3" s="145">
        <f t="shared" si="2"/>
        <v>43169</v>
      </c>
      <c r="CC3" s="145">
        <f t="shared" si="2"/>
        <v>43170</v>
      </c>
      <c r="CD3" s="145">
        <f t="shared" si="2"/>
        <v>43171</v>
      </c>
      <c r="CE3" s="145">
        <f t="shared" si="2"/>
        <v>43172</v>
      </c>
      <c r="CF3" s="145">
        <f t="shared" si="2"/>
        <v>43173</v>
      </c>
      <c r="CG3" s="145">
        <f t="shared" si="2"/>
        <v>43174</v>
      </c>
      <c r="CH3" s="145">
        <f t="shared" si="2"/>
        <v>43175</v>
      </c>
      <c r="CI3" s="145">
        <f t="shared" si="2"/>
        <v>43176</v>
      </c>
      <c r="CJ3" s="145">
        <f t="shared" si="2"/>
        <v>43177</v>
      </c>
      <c r="CK3" s="145">
        <f t="shared" si="2"/>
        <v>43178</v>
      </c>
      <c r="CL3" s="145">
        <f t="shared" si="2"/>
        <v>43179</v>
      </c>
      <c r="CM3" s="145">
        <f t="shared" si="2"/>
        <v>43180</v>
      </c>
      <c r="CN3" s="145">
        <f t="shared" si="2"/>
        <v>43181</v>
      </c>
      <c r="CO3" s="145">
        <f t="shared" si="2"/>
        <v>43182</v>
      </c>
      <c r="CP3" s="145">
        <f t="shared" si="2"/>
        <v>43183</v>
      </c>
      <c r="CQ3" s="145">
        <f t="shared" si="2"/>
        <v>43184</v>
      </c>
      <c r="CR3" s="145">
        <f t="shared" si="2"/>
        <v>43185</v>
      </c>
      <c r="CS3" s="145">
        <f t="shared" si="2"/>
        <v>43186</v>
      </c>
      <c r="CT3" s="145">
        <f t="shared" si="2"/>
        <v>43187</v>
      </c>
      <c r="CU3" s="145">
        <f t="shared" si="2"/>
        <v>43188</v>
      </c>
      <c r="CV3" s="145">
        <f t="shared" si="2"/>
        <v>43189</v>
      </c>
      <c r="CW3" s="145">
        <f t="shared" si="2"/>
        <v>43190</v>
      </c>
      <c r="CX3" s="145">
        <f t="shared" ref="CX3:EA3" si="3">DATE($B$3,$GN$43,GR37)</f>
        <v>43191</v>
      </c>
      <c r="CY3" s="145">
        <f t="shared" si="3"/>
        <v>43192</v>
      </c>
      <c r="CZ3" s="145">
        <f t="shared" si="3"/>
        <v>43193</v>
      </c>
      <c r="DA3" s="145">
        <f t="shared" si="3"/>
        <v>43194</v>
      </c>
      <c r="DB3" s="145">
        <f t="shared" si="3"/>
        <v>43195</v>
      </c>
      <c r="DC3" s="145">
        <f t="shared" si="3"/>
        <v>43196</v>
      </c>
      <c r="DD3" s="145">
        <f t="shared" si="3"/>
        <v>43197</v>
      </c>
      <c r="DE3" s="145">
        <f t="shared" si="3"/>
        <v>43198</v>
      </c>
      <c r="DF3" s="145">
        <f t="shared" si="3"/>
        <v>43199</v>
      </c>
      <c r="DG3" s="145">
        <f t="shared" si="3"/>
        <v>43200</v>
      </c>
      <c r="DH3" s="145">
        <f t="shared" si="3"/>
        <v>43201</v>
      </c>
      <c r="DI3" s="145">
        <f t="shared" si="3"/>
        <v>43202</v>
      </c>
      <c r="DJ3" s="145">
        <f t="shared" si="3"/>
        <v>43203</v>
      </c>
      <c r="DK3" s="145">
        <f t="shared" si="3"/>
        <v>43204</v>
      </c>
      <c r="DL3" s="145">
        <f t="shared" si="3"/>
        <v>43205</v>
      </c>
      <c r="DM3" s="145">
        <f t="shared" si="3"/>
        <v>43206</v>
      </c>
      <c r="DN3" s="145">
        <f t="shared" si="3"/>
        <v>43207</v>
      </c>
      <c r="DO3" s="145">
        <f t="shared" si="3"/>
        <v>43208</v>
      </c>
      <c r="DP3" s="145">
        <f t="shared" si="3"/>
        <v>43209</v>
      </c>
      <c r="DQ3" s="145">
        <f t="shared" si="3"/>
        <v>43210</v>
      </c>
      <c r="DR3" s="145">
        <f t="shared" si="3"/>
        <v>43211</v>
      </c>
      <c r="DS3" s="145">
        <f t="shared" si="3"/>
        <v>43212</v>
      </c>
      <c r="DT3" s="145">
        <f t="shared" si="3"/>
        <v>43213</v>
      </c>
      <c r="DU3" s="145">
        <f t="shared" si="3"/>
        <v>43214</v>
      </c>
      <c r="DV3" s="145">
        <f t="shared" si="3"/>
        <v>43215</v>
      </c>
      <c r="DW3" s="145">
        <f t="shared" si="3"/>
        <v>43216</v>
      </c>
      <c r="DX3" s="145">
        <f t="shared" si="3"/>
        <v>43217</v>
      </c>
      <c r="DY3" s="145">
        <f t="shared" si="3"/>
        <v>43218</v>
      </c>
      <c r="DZ3" s="145">
        <f t="shared" si="3"/>
        <v>43219</v>
      </c>
      <c r="EA3" s="145">
        <f t="shared" si="3"/>
        <v>43220</v>
      </c>
      <c r="EB3" s="146">
        <f t="shared" ref="EB3:FF3" si="4">DATE($B$3,$GN$44,GR37)</f>
        <v>43221</v>
      </c>
      <c r="EC3" s="145">
        <f t="shared" si="4"/>
        <v>43222</v>
      </c>
      <c r="ED3" s="145">
        <f t="shared" si="4"/>
        <v>43223</v>
      </c>
      <c r="EE3" s="145">
        <f t="shared" si="4"/>
        <v>43224</v>
      </c>
      <c r="EF3" s="145">
        <f t="shared" si="4"/>
        <v>43225</v>
      </c>
      <c r="EG3" s="145">
        <f t="shared" si="4"/>
        <v>43226</v>
      </c>
      <c r="EH3" s="145">
        <f t="shared" si="4"/>
        <v>43227</v>
      </c>
      <c r="EI3" s="145">
        <f t="shared" si="4"/>
        <v>43228</v>
      </c>
      <c r="EJ3" s="146">
        <f t="shared" si="4"/>
        <v>43229</v>
      </c>
      <c r="EK3" s="145">
        <f t="shared" si="4"/>
        <v>43230</v>
      </c>
      <c r="EL3" s="145">
        <f t="shared" si="4"/>
        <v>43231</v>
      </c>
      <c r="EM3" s="145">
        <f t="shared" si="4"/>
        <v>43232</v>
      </c>
      <c r="EN3" s="145">
        <f t="shared" si="4"/>
        <v>43233</v>
      </c>
      <c r="EO3" s="145">
        <f t="shared" si="4"/>
        <v>43234</v>
      </c>
      <c r="EP3" s="145">
        <f t="shared" si="4"/>
        <v>43235</v>
      </c>
      <c r="EQ3" s="145">
        <f t="shared" si="4"/>
        <v>43236</v>
      </c>
      <c r="ER3" s="145">
        <f t="shared" si="4"/>
        <v>43237</v>
      </c>
      <c r="ES3" s="145">
        <f t="shared" si="4"/>
        <v>43238</v>
      </c>
      <c r="ET3" s="145">
        <f t="shared" si="4"/>
        <v>43239</v>
      </c>
      <c r="EU3" s="145">
        <f t="shared" si="4"/>
        <v>43240</v>
      </c>
      <c r="EV3" s="145">
        <f t="shared" si="4"/>
        <v>43241</v>
      </c>
      <c r="EW3" s="145">
        <f t="shared" si="4"/>
        <v>43242</v>
      </c>
      <c r="EX3" s="145">
        <f t="shared" si="4"/>
        <v>43243</v>
      </c>
      <c r="EY3" s="145">
        <f t="shared" si="4"/>
        <v>43244</v>
      </c>
      <c r="EZ3" s="145">
        <f t="shared" si="4"/>
        <v>43245</v>
      </c>
      <c r="FA3" s="145">
        <f t="shared" si="4"/>
        <v>43246</v>
      </c>
      <c r="FB3" s="145">
        <f t="shared" si="4"/>
        <v>43247</v>
      </c>
      <c r="FC3" s="145">
        <f t="shared" si="4"/>
        <v>43248</v>
      </c>
      <c r="FD3" s="145">
        <f t="shared" si="4"/>
        <v>43249</v>
      </c>
      <c r="FE3" s="145">
        <f t="shared" si="4"/>
        <v>43250</v>
      </c>
      <c r="FF3" s="145">
        <f t="shared" si="4"/>
        <v>43251</v>
      </c>
      <c r="FG3" s="145">
        <f t="shared" ref="FG3:GK3" si="5">DATE($B$3,$GN$45,GR37)</f>
        <v>43252</v>
      </c>
      <c r="FH3" s="145">
        <f t="shared" si="5"/>
        <v>43253</v>
      </c>
      <c r="FI3" s="145">
        <f t="shared" si="5"/>
        <v>43254</v>
      </c>
      <c r="FJ3" s="145">
        <f t="shared" si="5"/>
        <v>43255</v>
      </c>
      <c r="FK3" s="145">
        <f t="shared" si="5"/>
        <v>43256</v>
      </c>
      <c r="FL3" s="145">
        <f t="shared" si="5"/>
        <v>43257</v>
      </c>
      <c r="FM3" s="145">
        <f t="shared" si="5"/>
        <v>43258</v>
      </c>
      <c r="FN3" s="145">
        <f t="shared" si="5"/>
        <v>43259</v>
      </c>
      <c r="FO3" s="145">
        <f t="shared" si="5"/>
        <v>43260</v>
      </c>
      <c r="FP3" s="145">
        <f t="shared" si="5"/>
        <v>43261</v>
      </c>
      <c r="FQ3" s="145">
        <f t="shared" si="5"/>
        <v>43262</v>
      </c>
      <c r="FR3" s="146">
        <f t="shared" si="5"/>
        <v>43263</v>
      </c>
      <c r="FS3" s="145">
        <f t="shared" si="5"/>
        <v>43264</v>
      </c>
      <c r="FT3" s="145">
        <f t="shared" si="5"/>
        <v>43265</v>
      </c>
      <c r="FU3" s="145">
        <f t="shared" si="5"/>
        <v>43266</v>
      </c>
      <c r="FV3" s="145">
        <f t="shared" si="5"/>
        <v>43267</v>
      </c>
      <c r="FW3" s="145">
        <f t="shared" si="5"/>
        <v>43268</v>
      </c>
      <c r="FX3" s="145">
        <f t="shared" si="5"/>
        <v>43269</v>
      </c>
      <c r="FY3" s="145">
        <f t="shared" si="5"/>
        <v>43270</v>
      </c>
      <c r="FZ3" s="145">
        <f t="shared" si="5"/>
        <v>43271</v>
      </c>
      <c r="GA3" s="145">
        <f t="shared" si="5"/>
        <v>43272</v>
      </c>
      <c r="GB3" s="145">
        <f t="shared" si="5"/>
        <v>43273</v>
      </c>
      <c r="GC3" s="145">
        <f t="shared" si="5"/>
        <v>43274</v>
      </c>
      <c r="GD3" s="145">
        <f t="shared" si="5"/>
        <v>43275</v>
      </c>
      <c r="GE3" s="145">
        <f t="shared" si="5"/>
        <v>43276</v>
      </c>
      <c r="GF3" s="145">
        <f t="shared" si="5"/>
        <v>43277</v>
      </c>
      <c r="GG3" s="145">
        <f t="shared" si="5"/>
        <v>43278</v>
      </c>
      <c r="GH3" s="145">
        <f t="shared" si="5"/>
        <v>43279</v>
      </c>
      <c r="GI3" s="145">
        <f t="shared" si="5"/>
        <v>43280</v>
      </c>
      <c r="GJ3" s="145">
        <f t="shared" si="5"/>
        <v>43281</v>
      </c>
      <c r="GK3" s="145">
        <f t="shared" si="5"/>
        <v>43282</v>
      </c>
    </row>
    <row r="4" spans="1:193" s="103" customFormat="1" ht="24.95" customHeight="1" x14ac:dyDescent="0.2">
      <c r="A4" s="60">
        <v>1</v>
      </c>
      <c r="B4" s="150" t="s">
        <v>20</v>
      </c>
      <c r="C4" s="144" t="str">
        <f>LEFT(D4,FIND(" ",D4,1)+1)&amp;"."&amp;MID(D4,FIND(" ",D4,FIND(" ",D4,1)+1)+1,1)&amp;"."</f>
        <v>Воробьев И.В.</v>
      </c>
      <c r="D4" s="153" t="s">
        <v>82</v>
      </c>
      <c r="E4" s="60">
        <v>9080</v>
      </c>
      <c r="F4" s="60">
        <f t="shared" ref="F4:F22" si="6">COUNTIF(L4:GJ4,"от")</f>
        <v>7</v>
      </c>
      <c r="G4" s="100"/>
      <c r="H4" s="100"/>
      <c r="I4" s="100"/>
      <c r="J4" s="100"/>
      <c r="K4" s="97"/>
      <c r="L4" s="102" t="s">
        <v>1</v>
      </c>
      <c r="M4" s="102" t="s">
        <v>28</v>
      </c>
      <c r="N4" s="102" t="s">
        <v>38</v>
      </c>
      <c r="O4" s="102" t="s">
        <v>1</v>
      </c>
      <c r="P4" s="102" t="s">
        <v>1</v>
      </c>
      <c r="Q4" s="102" t="s">
        <v>28</v>
      </c>
      <c r="R4" s="102" t="s">
        <v>38</v>
      </c>
      <c r="S4" s="102" t="s">
        <v>1</v>
      </c>
      <c r="T4" s="102" t="s">
        <v>5</v>
      </c>
      <c r="U4" s="102" t="s">
        <v>5</v>
      </c>
      <c r="V4" s="102" t="s">
        <v>5</v>
      </c>
      <c r="W4" s="102" t="s">
        <v>5</v>
      </c>
      <c r="X4" s="102" t="s">
        <v>5</v>
      </c>
      <c r="Y4" s="102" t="s">
        <v>5</v>
      </c>
      <c r="Z4" s="102" t="s">
        <v>5</v>
      </c>
      <c r="AA4" s="102" t="s">
        <v>1</v>
      </c>
      <c r="AB4" s="102" t="s">
        <v>1</v>
      </c>
      <c r="AC4" s="102" t="s">
        <v>28</v>
      </c>
      <c r="AD4" s="102" t="s">
        <v>38</v>
      </c>
      <c r="AE4" s="102" t="s">
        <v>1</v>
      </c>
      <c r="AF4" s="102" t="s">
        <v>1</v>
      </c>
      <c r="AG4" s="102" t="s">
        <v>28</v>
      </c>
      <c r="AH4" s="102" t="s">
        <v>38</v>
      </c>
      <c r="AI4" s="102" t="s">
        <v>1</v>
      </c>
      <c r="AJ4" s="102" t="s">
        <v>1</v>
      </c>
      <c r="AK4" s="102" t="s">
        <v>28</v>
      </c>
      <c r="AL4" s="102" t="s">
        <v>38</v>
      </c>
      <c r="AM4" s="102" t="s">
        <v>1</v>
      </c>
      <c r="AN4" s="102" t="s">
        <v>1</v>
      </c>
      <c r="AO4" s="102" t="s">
        <v>28</v>
      </c>
      <c r="AP4" s="102" t="s">
        <v>38</v>
      </c>
      <c r="AQ4" s="102" t="s">
        <v>1</v>
      </c>
      <c r="AR4" s="102" t="s">
        <v>1</v>
      </c>
      <c r="AS4" s="102" t="s">
        <v>28</v>
      </c>
      <c r="AT4" s="102" t="s">
        <v>38</v>
      </c>
      <c r="AU4" s="102" t="s">
        <v>1</v>
      </c>
      <c r="AV4" s="102" t="s">
        <v>1</v>
      </c>
      <c r="AW4" s="102" t="s">
        <v>28</v>
      </c>
      <c r="AX4" s="102" t="s">
        <v>38</v>
      </c>
      <c r="AY4" s="102" t="s">
        <v>1</v>
      </c>
      <c r="AZ4" s="102" t="s">
        <v>1</v>
      </c>
      <c r="BA4" s="102" t="s">
        <v>28</v>
      </c>
      <c r="BB4" s="102" t="s">
        <v>38</v>
      </c>
      <c r="BC4" s="102" t="s">
        <v>1</v>
      </c>
      <c r="BD4" s="102" t="s">
        <v>1</v>
      </c>
      <c r="BE4" s="102" t="s">
        <v>28</v>
      </c>
      <c r="BF4" s="102" t="s">
        <v>38</v>
      </c>
      <c r="BG4" s="102" t="s">
        <v>1</v>
      </c>
      <c r="BH4" s="102" t="s">
        <v>1</v>
      </c>
      <c r="BI4" s="102" t="s">
        <v>28</v>
      </c>
      <c r="BJ4" s="102" t="s">
        <v>38</v>
      </c>
      <c r="BK4" s="102" t="s">
        <v>1</v>
      </c>
      <c r="BL4" s="102" t="s">
        <v>1</v>
      </c>
      <c r="BM4" s="102" t="s">
        <v>28</v>
      </c>
      <c r="BN4" s="102" t="s">
        <v>38</v>
      </c>
      <c r="BO4" s="102" t="s">
        <v>1</v>
      </c>
      <c r="BP4" s="102" t="s">
        <v>1</v>
      </c>
      <c r="BQ4" s="102" t="s">
        <v>28</v>
      </c>
      <c r="BR4" s="102" t="s">
        <v>38</v>
      </c>
      <c r="BS4" s="102" t="s">
        <v>1</v>
      </c>
      <c r="BT4" s="102" t="s">
        <v>1</v>
      </c>
      <c r="BU4" s="102" t="s">
        <v>28</v>
      </c>
      <c r="BV4" s="102" t="s">
        <v>38</v>
      </c>
      <c r="BW4" s="102" t="s">
        <v>1</v>
      </c>
      <c r="BX4" s="102" t="s">
        <v>1</v>
      </c>
      <c r="BY4" s="102" t="s">
        <v>28</v>
      </c>
      <c r="BZ4" s="102" t="s">
        <v>38</v>
      </c>
      <c r="CA4" s="102" t="s">
        <v>1</v>
      </c>
      <c r="CB4" s="102" t="s">
        <v>1</v>
      </c>
      <c r="CC4" s="102" t="s">
        <v>28</v>
      </c>
      <c r="CD4" s="102" t="s">
        <v>38</v>
      </c>
      <c r="CE4" s="102" t="s">
        <v>1</v>
      </c>
      <c r="CF4" s="102" t="s">
        <v>1</v>
      </c>
      <c r="CG4" s="102" t="s">
        <v>28</v>
      </c>
      <c r="CH4" s="102" t="s">
        <v>38</v>
      </c>
      <c r="CI4" s="102" t="s">
        <v>1</v>
      </c>
      <c r="CJ4" s="102" t="s">
        <v>1</v>
      </c>
      <c r="CK4" s="102" t="s">
        <v>28</v>
      </c>
      <c r="CL4" s="102" t="s">
        <v>38</v>
      </c>
      <c r="CM4" s="102" t="s">
        <v>1</v>
      </c>
      <c r="CN4" s="102" t="s">
        <v>1</v>
      </c>
      <c r="CO4" s="102" t="s">
        <v>28</v>
      </c>
      <c r="CP4" s="102" t="s">
        <v>38</v>
      </c>
      <c r="CQ4" s="102" t="s">
        <v>1</v>
      </c>
      <c r="CR4" s="102" t="s">
        <v>1</v>
      </c>
      <c r="CS4" s="102" t="s">
        <v>28</v>
      </c>
      <c r="CT4" s="102" t="s">
        <v>38</v>
      </c>
      <c r="CU4" s="102" t="s">
        <v>1</v>
      </c>
      <c r="CV4" s="102" t="s">
        <v>1</v>
      </c>
      <c r="CW4" s="102" t="s">
        <v>28</v>
      </c>
      <c r="CX4" s="102" t="s">
        <v>38</v>
      </c>
      <c r="CY4" s="102" t="s">
        <v>1</v>
      </c>
      <c r="CZ4" s="102" t="s">
        <v>1</v>
      </c>
      <c r="DA4" s="102" t="s">
        <v>28</v>
      </c>
      <c r="DB4" s="102" t="s">
        <v>38</v>
      </c>
      <c r="DC4" s="102" t="s">
        <v>1</v>
      </c>
      <c r="DD4" s="102" t="s">
        <v>1</v>
      </c>
      <c r="DE4" s="102" t="s">
        <v>28</v>
      </c>
      <c r="DF4" s="102" t="s">
        <v>38</v>
      </c>
      <c r="DG4" s="102" t="s">
        <v>1</v>
      </c>
      <c r="DH4" s="102" t="s">
        <v>1</v>
      </c>
      <c r="DI4" s="102" t="s">
        <v>28</v>
      </c>
      <c r="DJ4" s="102" t="s">
        <v>38</v>
      </c>
      <c r="DK4" s="102" t="s">
        <v>1</v>
      </c>
      <c r="DL4" s="102" t="s">
        <v>1</v>
      </c>
      <c r="DM4" s="102" t="s">
        <v>28</v>
      </c>
      <c r="DN4" s="102" t="s">
        <v>38</v>
      </c>
      <c r="DO4" s="102" t="s">
        <v>1</v>
      </c>
      <c r="DP4" s="102" t="s">
        <v>1</v>
      </c>
      <c r="DQ4" s="102" t="s">
        <v>28</v>
      </c>
      <c r="DR4" s="102" t="s">
        <v>38</v>
      </c>
      <c r="DS4" s="102" t="s">
        <v>1</v>
      </c>
      <c r="DT4" s="102" t="s">
        <v>1</v>
      </c>
      <c r="DU4" s="102" t="s">
        <v>28</v>
      </c>
      <c r="DV4" s="102" t="s">
        <v>38</v>
      </c>
      <c r="DW4" s="102" t="s">
        <v>1</v>
      </c>
      <c r="DX4" s="102" t="s">
        <v>1</v>
      </c>
      <c r="DY4" s="102" t="s">
        <v>28</v>
      </c>
      <c r="DZ4" s="102" t="s">
        <v>38</v>
      </c>
      <c r="EA4" s="102" t="s">
        <v>1</v>
      </c>
      <c r="EB4" s="102" t="s">
        <v>1</v>
      </c>
      <c r="EC4" s="102" t="s">
        <v>28</v>
      </c>
      <c r="ED4" s="102" t="s">
        <v>38</v>
      </c>
      <c r="EE4" s="102" t="s">
        <v>1</v>
      </c>
      <c r="EF4" s="102" t="s">
        <v>1</v>
      </c>
      <c r="EG4" s="102" t="s">
        <v>28</v>
      </c>
      <c r="EH4" s="102" t="s">
        <v>38</v>
      </c>
      <c r="EI4" s="102" t="s">
        <v>1</v>
      </c>
      <c r="EJ4" s="102" t="s">
        <v>1</v>
      </c>
      <c r="EK4" s="102" t="s">
        <v>28</v>
      </c>
      <c r="EL4" s="102" t="s">
        <v>38</v>
      </c>
      <c r="EM4" s="102" t="s">
        <v>1</v>
      </c>
      <c r="EN4" s="102" t="s">
        <v>1</v>
      </c>
      <c r="EO4" s="102" t="s">
        <v>28</v>
      </c>
      <c r="EP4" s="102" t="s">
        <v>38</v>
      </c>
      <c r="EQ4" s="102" t="s">
        <v>1</v>
      </c>
      <c r="ER4" s="102" t="s">
        <v>1</v>
      </c>
      <c r="ES4" s="102" t="s">
        <v>28</v>
      </c>
      <c r="ET4" s="102" t="s">
        <v>38</v>
      </c>
      <c r="EU4" s="102" t="s">
        <v>1</v>
      </c>
      <c r="EV4" s="102" t="s">
        <v>1</v>
      </c>
      <c r="EW4" s="102" t="s">
        <v>28</v>
      </c>
      <c r="EX4" s="102" t="s">
        <v>38</v>
      </c>
      <c r="EY4" s="102" t="s">
        <v>1</v>
      </c>
      <c r="EZ4" s="102" t="s">
        <v>1</v>
      </c>
      <c r="FA4" s="102" t="s">
        <v>28</v>
      </c>
      <c r="FB4" s="102" t="s">
        <v>38</v>
      </c>
      <c r="FC4" s="102" t="s">
        <v>1</v>
      </c>
      <c r="FD4" s="102" t="s">
        <v>1</v>
      </c>
      <c r="FE4" s="102" t="s">
        <v>28</v>
      </c>
      <c r="FF4" s="102" t="s">
        <v>38</v>
      </c>
      <c r="FG4" s="102" t="s">
        <v>1</v>
      </c>
      <c r="FH4" s="102" t="s">
        <v>1</v>
      </c>
      <c r="FI4" s="102" t="s">
        <v>28</v>
      </c>
      <c r="FJ4" s="102" t="s">
        <v>38</v>
      </c>
      <c r="FK4" s="102" t="s">
        <v>1</v>
      </c>
      <c r="FL4" s="102" t="s">
        <v>1</v>
      </c>
      <c r="FM4" s="102" t="s">
        <v>28</v>
      </c>
      <c r="FN4" s="102" t="s">
        <v>38</v>
      </c>
      <c r="FO4" s="102" t="s">
        <v>1</v>
      </c>
      <c r="FP4" s="102" t="s">
        <v>1</v>
      </c>
      <c r="FQ4" s="102" t="s">
        <v>28</v>
      </c>
      <c r="FR4" s="102" t="s">
        <v>38</v>
      </c>
      <c r="FS4" s="102" t="s">
        <v>1</v>
      </c>
      <c r="FT4" s="102" t="s">
        <v>1</v>
      </c>
      <c r="FU4" s="102" t="s">
        <v>28</v>
      </c>
      <c r="FV4" s="102" t="s">
        <v>38</v>
      </c>
      <c r="FW4" s="102" t="s">
        <v>1</v>
      </c>
      <c r="FX4" s="102" t="s">
        <v>1</v>
      </c>
      <c r="FY4" s="102" t="s">
        <v>28</v>
      </c>
      <c r="FZ4" s="102" t="s">
        <v>38</v>
      </c>
      <c r="GA4" s="102" t="s">
        <v>1</v>
      </c>
      <c r="GB4" s="102" t="s">
        <v>1</v>
      </c>
      <c r="GC4" s="102" t="s">
        <v>28</v>
      </c>
      <c r="GD4" s="102" t="s">
        <v>38</v>
      </c>
      <c r="GE4" s="102" t="s">
        <v>1</v>
      </c>
      <c r="GF4" s="102" t="s">
        <v>1</v>
      </c>
      <c r="GG4" s="102" t="s">
        <v>28</v>
      </c>
      <c r="GH4" s="102" t="s">
        <v>38</v>
      </c>
      <c r="GI4" s="102" t="s">
        <v>1</v>
      </c>
      <c r="GJ4" s="102" t="s">
        <v>1</v>
      </c>
    </row>
    <row r="5" spans="1:193" s="103" customFormat="1" ht="24.95" customHeight="1" x14ac:dyDescent="0.2">
      <c r="A5" s="60">
        <v>1</v>
      </c>
      <c r="B5" s="150" t="s">
        <v>20</v>
      </c>
      <c r="C5" s="144" t="str">
        <f t="shared" ref="C5:C22" si="7">LEFT(D5,FIND(" ",D5,1)+1)&amp;"."&amp;MID(D5,FIND(" ",D5,FIND(" ",D5,1)+1)+1,1)&amp;"."</f>
        <v>Заболонков А.Б.</v>
      </c>
      <c r="D5" s="153" t="s">
        <v>83</v>
      </c>
      <c r="E5" s="60">
        <v>9104</v>
      </c>
      <c r="F5" s="60">
        <f t="shared" si="6"/>
        <v>0</v>
      </c>
      <c r="G5" s="100"/>
      <c r="H5" s="100"/>
      <c r="I5" s="100"/>
      <c r="J5" s="100"/>
      <c r="K5" s="97"/>
      <c r="L5" s="102" t="s">
        <v>1</v>
      </c>
      <c r="M5" s="102" t="s">
        <v>28</v>
      </c>
      <c r="N5" s="102" t="s">
        <v>38</v>
      </c>
      <c r="O5" s="102" t="s">
        <v>1</v>
      </c>
      <c r="P5" s="102" t="s">
        <v>1</v>
      </c>
      <c r="Q5" s="102" t="s">
        <v>28</v>
      </c>
      <c r="R5" s="102" t="s">
        <v>38</v>
      </c>
      <c r="S5" s="102" t="s">
        <v>1</v>
      </c>
      <c r="T5" s="102" t="s">
        <v>1</v>
      </c>
      <c r="U5" s="102" t="s">
        <v>28</v>
      </c>
      <c r="V5" s="102" t="s">
        <v>38</v>
      </c>
      <c r="W5" s="102" t="s">
        <v>1</v>
      </c>
      <c r="X5" s="102" t="s">
        <v>1</v>
      </c>
      <c r="Y5" s="102" t="s">
        <v>28</v>
      </c>
      <c r="Z5" s="102" t="s">
        <v>38</v>
      </c>
      <c r="AA5" s="102" t="s">
        <v>1</v>
      </c>
      <c r="AB5" s="102" t="s">
        <v>1</v>
      </c>
      <c r="AC5" s="102" t="s">
        <v>28</v>
      </c>
      <c r="AD5" s="102" t="s">
        <v>38</v>
      </c>
      <c r="AE5" s="102" t="s">
        <v>1</v>
      </c>
      <c r="AF5" s="102" t="s">
        <v>1</v>
      </c>
      <c r="AG5" s="102" t="s">
        <v>28</v>
      </c>
      <c r="AH5" s="102" t="s">
        <v>38</v>
      </c>
      <c r="AI5" s="102" t="s">
        <v>1</v>
      </c>
      <c r="AJ5" s="102" t="s">
        <v>1</v>
      </c>
      <c r="AK5" s="102" t="s">
        <v>28</v>
      </c>
      <c r="AL5" s="102" t="s">
        <v>38</v>
      </c>
      <c r="AM5" s="102" t="s">
        <v>1</v>
      </c>
      <c r="AN5" s="102" t="s">
        <v>1</v>
      </c>
      <c r="AO5" s="102" t="s">
        <v>28</v>
      </c>
      <c r="AP5" s="102" t="s">
        <v>38</v>
      </c>
      <c r="AQ5" s="102" t="s">
        <v>1</v>
      </c>
      <c r="AR5" s="102" t="s">
        <v>1</v>
      </c>
      <c r="AS5" s="102" t="s">
        <v>28</v>
      </c>
      <c r="AT5" s="102" t="s">
        <v>38</v>
      </c>
      <c r="AU5" s="102" t="s">
        <v>1</v>
      </c>
      <c r="AV5" s="102" t="s">
        <v>1</v>
      </c>
      <c r="AW5" s="102" t="s">
        <v>28</v>
      </c>
      <c r="AX5" s="102" t="s">
        <v>38</v>
      </c>
      <c r="AY5" s="102" t="s">
        <v>1</v>
      </c>
      <c r="AZ5" s="102" t="s">
        <v>1</v>
      </c>
      <c r="BA5" s="102" t="s">
        <v>28</v>
      </c>
      <c r="BB5" s="102" t="s">
        <v>38</v>
      </c>
      <c r="BC5" s="102" t="s">
        <v>1</v>
      </c>
      <c r="BD5" s="102" t="s">
        <v>1</v>
      </c>
      <c r="BE5" s="102" t="s">
        <v>28</v>
      </c>
      <c r="BF5" s="102" t="s">
        <v>38</v>
      </c>
      <c r="BG5" s="102" t="s">
        <v>1</v>
      </c>
      <c r="BH5" s="102" t="s">
        <v>1</v>
      </c>
      <c r="BI5" s="102" t="s">
        <v>28</v>
      </c>
      <c r="BJ5" s="102" t="s">
        <v>38</v>
      </c>
      <c r="BK5" s="102" t="s">
        <v>1</v>
      </c>
      <c r="BL5" s="102" t="s">
        <v>1</v>
      </c>
      <c r="BM5" s="102" t="s">
        <v>28</v>
      </c>
      <c r="BN5" s="102" t="s">
        <v>38</v>
      </c>
      <c r="BO5" s="102" t="s">
        <v>1</v>
      </c>
      <c r="BP5" s="102" t="s">
        <v>1</v>
      </c>
      <c r="BQ5" s="102" t="s">
        <v>28</v>
      </c>
      <c r="BR5" s="102" t="s">
        <v>38</v>
      </c>
      <c r="BS5" s="102" t="s">
        <v>1</v>
      </c>
      <c r="BT5" s="102" t="s">
        <v>1</v>
      </c>
      <c r="BU5" s="102" t="s">
        <v>28</v>
      </c>
      <c r="BV5" s="102" t="s">
        <v>38</v>
      </c>
      <c r="BW5" s="102" t="s">
        <v>1</v>
      </c>
      <c r="BX5" s="102" t="s">
        <v>1</v>
      </c>
      <c r="BY5" s="102" t="s">
        <v>28</v>
      </c>
      <c r="BZ5" s="102" t="s">
        <v>38</v>
      </c>
      <c r="CA5" s="102" t="s">
        <v>1</v>
      </c>
      <c r="CB5" s="102" t="s">
        <v>1</v>
      </c>
      <c r="CC5" s="102" t="s">
        <v>28</v>
      </c>
      <c r="CD5" s="102" t="s">
        <v>38</v>
      </c>
      <c r="CE5" s="102" t="s">
        <v>1</v>
      </c>
      <c r="CF5" s="102" t="s">
        <v>1</v>
      </c>
      <c r="CG5" s="102" t="s">
        <v>28</v>
      </c>
      <c r="CH5" s="102" t="s">
        <v>38</v>
      </c>
      <c r="CI5" s="102" t="s">
        <v>1</v>
      </c>
      <c r="CJ5" s="102" t="s">
        <v>1</v>
      </c>
      <c r="CK5" s="102" t="s">
        <v>28</v>
      </c>
      <c r="CL5" s="102" t="s">
        <v>38</v>
      </c>
      <c r="CM5" s="102" t="s">
        <v>1</v>
      </c>
      <c r="CN5" s="102" t="s">
        <v>1</v>
      </c>
      <c r="CO5" s="102" t="s">
        <v>28</v>
      </c>
      <c r="CP5" s="102" t="s">
        <v>38</v>
      </c>
      <c r="CQ5" s="102" t="s">
        <v>1</v>
      </c>
      <c r="CR5" s="102" t="s">
        <v>1</v>
      </c>
      <c r="CS5" s="102" t="s">
        <v>28</v>
      </c>
      <c r="CT5" s="102" t="s">
        <v>38</v>
      </c>
      <c r="CU5" s="102" t="s">
        <v>1</v>
      </c>
      <c r="CV5" s="102" t="s">
        <v>1</v>
      </c>
      <c r="CW5" s="102" t="s">
        <v>28</v>
      </c>
      <c r="CX5" s="102" t="s">
        <v>38</v>
      </c>
      <c r="CY5" s="102" t="s">
        <v>1</v>
      </c>
      <c r="CZ5" s="102" t="s">
        <v>1</v>
      </c>
      <c r="DA5" s="102" t="s">
        <v>28</v>
      </c>
      <c r="DB5" s="102" t="s">
        <v>38</v>
      </c>
      <c r="DC5" s="102" t="s">
        <v>1</v>
      </c>
      <c r="DD5" s="102" t="s">
        <v>1</v>
      </c>
      <c r="DE5" s="102" t="s">
        <v>28</v>
      </c>
      <c r="DF5" s="102" t="s">
        <v>38</v>
      </c>
      <c r="DG5" s="102" t="s">
        <v>1</v>
      </c>
      <c r="DH5" s="102" t="s">
        <v>1</v>
      </c>
      <c r="DI5" s="102" t="s">
        <v>28</v>
      </c>
      <c r="DJ5" s="102" t="s">
        <v>38</v>
      </c>
      <c r="DK5" s="102" t="s">
        <v>1</v>
      </c>
      <c r="DL5" s="102" t="s">
        <v>1</v>
      </c>
      <c r="DM5" s="102" t="s">
        <v>28</v>
      </c>
      <c r="DN5" s="102" t="s">
        <v>38</v>
      </c>
      <c r="DO5" s="102" t="s">
        <v>1</v>
      </c>
      <c r="DP5" s="102" t="s">
        <v>1</v>
      </c>
      <c r="DQ5" s="102" t="s">
        <v>28</v>
      </c>
      <c r="DR5" s="102" t="s">
        <v>38</v>
      </c>
      <c r="DS5" s="102" t="s">
        <v>1</v>
      </c>
      <c r="DT5" s="102" t="s">
        <v>1</v>
      </c>
      <c r="DU5" s="102" t="s">
        <v>28</v>
      </c>
      <c r="DV5" s="102" t="s">
        <v>38</v>
      </c>
      <c r="DW5" s="102" t="s">
        <v>1</v>
      </c>
      <c r="DX5" s="102" t="s">
        <v>1</v>
      </c>
      <c r="DY5" s="102" t="s">
        <v>28</v>
      </c>
      <c r="DZ5" s="102" t="s">
        <v>38</v>
      </c>
      <c r="EA5" s="102" t="s">
        <v>1</v>
      </c>
      <c r="EB5" s="102" t="s">
        <v>1</v>
      </c>
      <c r="EC5" s="102" t="s">
        <v>28</v>
      </c>
      <c r="ED5" s="102" t="s">
        <v>38</v>
      </c>
      <c r="EE5" s="102" t="s">
        <v>1</v>
      </c>
      <c r="EF5" s="102" t="s">
        <v>1</v>
      </c>
      <c r="EG5" s="102" t="s">
        <v>28</v>
      </c>
      <c r="EH5" s="102" t="s">
        <v>38</v>
      </c>
      <c r="EI5" s="102" t="s">
        <v>1</v>
      </c>
      <c r="EJ5" s="102" t="s">
        <v>1</v>
      </c>
      <c r="EK5" s="102" t="s">
        <v>28</v>
      </c>
      <c r="EL5" s="102" t="s">
        <v>38</v>
      </c>
      <c r="EM5" s="102" t="s">
        <v>1</v>
      </c>
      <c r="EN5" s="102" t="s">
        <v>1</v>
      </c>
      <c r="EO5" s="102" t="s">
        <v>28</v>
      </c>
      <c r="EP5" s="102" t="s">
        <v>38</v>
      </c>
      <c r="EQ5" s="102" t="s">
        <v>1</v>
      </c>
      <c r="ER5" s="102" t="s">
        <v>1</v>
      </c>
      <c r="ES5" s="102" t="s">
        <v>28</v>
      </c>
      <c r="ET5" s="102" t="s">
        <v>38</v>
      </c>
      <c r="EU5" s="102" t="s">
        <v>1</v>
      </c>
      <c r="EV5" s="102" t="s">
        <v>1</v>
      </c>
      <c r="EW5" s="102" t="s">
        <v>28</v>
      </c>
      <c r="EX5" s="102" t="s">
        <v>38</v>
      </c>
      <c r="EY5" s="102" t="s">
        <v>1</v>
      </c>
      <c r="EZ5" s="102" t="s">
        <v>1</v>
      </c>
      <c r="FA5" s="102" t="s">
        <v>28</v>
      </c>
      <c r="FB5" s="102" t="s">
        <v>38</v>
      </c>
      <c r="FC5" s="102" t="s">
        <v>1</v>
      </c>
      <c r="FD5" s="102" t="s">
        <v>1</v>
      </c>
      <c r="FE5" s="102" t="s">
        <v>28</v>
      </c>
      <c r="FF5" s="102" t="s">
        <v>38</v>
      </c>
      <c r="FG5" s="102" t="s">
        <v>1</v>
      </c>
      <c r="FH5" s="102" t="s">
        <v>1</v>
      </c>
      <c r="FI5" s="102" t="s">
        <v>28</v>
      </c>
      <c r="FJ5" s="102" t="s">
        <v>38</v>
      </c>
      <c r="FK5" s="102" t="s">
        <v>1</v>
      </c>
      <c r="FL5" s="102" t="s">
        <v>1</v>
      </c>
      <c r="FM5" s="102" t="s">
        <v>28</v>
      </c>
      <c r="FN5" s="102" t="s">
        <v>38</v>
      </c>
      <c r="FO5" s="102" t="s">
        <v>1</v>
      </c>
      <c r="FP5" s="102" t="s">
        <v>1</v>
      </c>
      <c r="FQ5" s="102" t="s">
        <v>28</v>
      </c>
      <c r="FR5" s="102" t="s">
        <v>38</v>
      </c>
      <c r="FS5" s="102" t="s">
        <v>1</v>
      </c>
      <c r="FT5" s="102" t="s">
        <v>1</v>
      </c>
      <c r="FU5" s="102" t="s">
        <v>28</v>
      </c>
      <c r="FV5" s="102" t="s">
        <v>38</v>
      </c>
      <c r="FW5" s="102" t="s">
        <v>1</v>
      </c>
      <c r="FX5" s="102" t="s">
        <v>1</v>
      </c>
      <c r="FY5" s="102" t="s">
        <v>28</v>
      </c>
      <c r="FZ5" s="102" t="s">
        <v>38</v>
      </c>
      <c r="GA5" s="102" t="s">
        <v>1</v>
      </c>
      <c r="GB5" s="102" t="s">
        <v>1</v>
      </c>
      <c r="GC5" s="102" t="s">
        <v>28</v>
      </c>
      <c r="GD5" s="102" t="s">
        <v>38</v>
      </c>
      <c r="GE5" s="102" t="s">
        <v>1</v>
      </c>
      <c r="GF5" s="102" t="s">
        <v>1</v>
      </c>
      <c r="GG5" s="102" t="s">
        <v>28</v>
      </c>
      <c r="GH5" s="102" t="s">
        <v>38</v>
      </c>
      <c r="GI5" s="102" t="s">
        <v>1</v>
      </c>
      <c r="GJ5" s="102" t="s">
        <v>1</v>
      </c>
    </row>
    <row r="6" spans="1:193" s="103" customFormat="1" ht="24.95" customHeight="1" x14ac:dyDescent="0.2">
      <c r="A6" s="60">
        <v>1</v>
      </c>
      <c r="B6" s="150" t="s">
        <v>20</v>
      </c>
      <c r="C6" s="144" t="str">
        <f t="shared" si="7"/>
        <v>Котин Д.Н.</v>
      </c>
      <c r="D6" s="153" t="s">
        <v>84</v>
      </c>
      <c r="E6" s="60">
        <v>9092</v>
      </c>
      <c r="F6" s="60">
        <f t="shared" si="6"/>
        <v>14</v>
      </c>
      <c r="G6" s="100"/>
      <c r="H6" s="100"/>
      <c r="I6" s="100"/>
      <c r="J6" s="100"/>
      <c r="K6" s="97"/>
      <c r="L6" s="102" t="s">
        <v>1</v>
      </c>
      <c r="M6" s="102" t="s">
        <v>28</v>
      </c>
      <c r="N6" s="102" t="s">
        <v>38</v>
      </c>
      <c r="O6" s="102" t="s">
        <v>1</v>
      </c>
      <c r="P6" s="102" t="s">
        <v>1</v>
      </c>
      <c r="Q6" s="102" t="s">
        <v>28</v>
      </c>
      <c r="R6" s="102" t="s">
        <v>38</v>
      </c>
      <c r="S6" s="102" t="s">
        <v>1</v>
      </c>
      <c r="T6" s="102" t="s">
        <v>1</v>
      </c>
      <c r="U6" s="102" t="s">
        <v>28</v>
      </c>
      <c r="V6" s="102" t="s">
        <v>38</v>
      </c>
      <c r="W6" s="102" t="s">
        <v>1</v>
      </c>
      <c r="X6" s="102" t="s">
        <v>1</v>
      </c>
      <c r="Y6" s="102" t="s">
        <v>28</v>
      </c>
      <c r="Z6" s="102" t="s">
        <v>38</v>
      </c>
      <c r="AA6" s="102" t="s">
        <v>1</v>
      </c>
      <c r="AB6" s="102" t="s">
        <v>1</v>
      </c>
      <c r="AC6" s="102" t="s">
        <v>28</v>
      </c>
      <c r="AD6" s="102" t="s">
        <v>38</v>
      </c>
      <c r="AE6" s="102" t="s">
        <v>1</v>
      </c>
      <c r="AF6" s="102" t="s">
        <v>1</v>
      </c>
      <c r="AG6" s="102" t="s">
        <v>28</v>
      </c>
      <c r="AH6" s="102" t="s">
        <v>38</v>
      </c>
      <c r="AI6" s="102" t="s">
        <v>1</v>
      </c>
      <c r="AJ6" s="102" t="s">
        <v>1</v>
      </c>
      <c r="AK6" s="102" t="s">
        <v>28</v>
      </c>
      <c r="AL6" s="102" t="s">
        <v>38</v>
      </c>
      <c r="AM6" s="102" t="s">
        <v>1</v>
      </c>
      <c r="AN6" s="102" t="s">
        <v>1</v>
      </c>
      <c r="AO6" s="102" t="s">
        <v>28</v>
      </c>
      <c r="AP6" s="102" t="s">
        <v>38</v>
      </c>
      <c r="AQ6" s="102" t="s">
        <v>1</v>
      </c>
      <c r="AR6" s="102" t="s">
        <v>1</v>
      </c>
      <c r="AS6" s="102" t="s">
        <v>28</v>
      </c>
      <c r="AT6" s="102" t="s">
        <v>38</v>
      </c>
      <c r="AU6" s="102" t="s">
        <v>1</v>
      </c>
      <c r="AV6" s="102" t="s">
        <v>1</v>
      </c>
      <c r="AW6" s="102" t="s">
        <v>28</v>
      </c>
      <c r="AX6" s="102" t="s">
        <v>38</v>
      </c>
      <c r="AY6" s="102" t="s">
        <v>1</v>
      </c>
      <c r="AZ6" s="102" t="s">
        <v>1</v>
      </c>
      <c r="BA6" s="102" t="s">
        <v>28</v>
      </c>
      <c r="BB6" s="102" t="s">
        <v>38</v>
      </c>
      <c r="BC6" s="102" t="s">
        <v>1</v>
      </c>
      <c r="BD6" s="102" t="s">
        <v>1</v>
      </c>
      <c r="BE6" s="102" t="s">
        <v>28</v>
      </c>
      <c r="BF6" s="102" t="s">
        <v>38</v>
      </c>
      <c r="BG6" s="102" t="s">
        <v>1</v>
      </c>
      <c r="BH6" s="102" t="s">
        <v>1</v>
      </c>
      <c r="BI6" s="102" t="s">
        <v>28</v>
      </c>
      <c r="BJ6" s="102" t="s">
        <v>38</v>
      </c>
      <c r="BK6" s="102" t="s">
        <v>1</v>
      </c>
      <c r="BL6" s="102" t="s">
        <v>1</v>
      </c>
      <c r="BM6" s="102" t="s">
        <v>28</v>
      </c>
      <c r="BN6" s="102" t="s">
        <v>38</v>
      </c>
      <c r="BO6" s="102" t="s">
        <v>1</v>
      </c>
      <c r="BP6" s="102" t="s">
        <v>1</v>
      </c>
      <c r="BQ6" s="102" t="s">
        <v>28</v>
      </c>
      <c r="BR6" s="102" t="s">
        <v>38</v>
      </c>
      <c r="BS6" s="102" t="s">
        <v>1</v>
      </c>
      <c r="BT6" s="102" t="s">
        <v>1</v>
      </c>
      <c r="BU6" s="102" t="s">
        <v>28</v>
      </c>
      <c r="BV6" s="102" t="s">
        <v>38</v>
      </c>
      <c r="BW6" s="102" t="s">
        <v>1</v>
      </c>
      <c r="BX6" s="102" t="s">
        <v>1</v>
      </c>
      <c r="BY6" s="102" t="s">
        <v>28</v>
      </c>
      <c r="BZ6" s="102" t="s">
        <v>38</v>
      </c>
      <c r="CA6" s="102" t="s">
        <v>1</v>
      </c>
      <c r="CB6" s="102" t="s">
        <v>1</v>
      </c>
      <c r="CC6" s="102" t="s">
        <v>28</v>
      </c>
      <c r="CD6" s="102" t="s">
        <v>38</v>
      </c>
      <c r="CE6" s="102" t="s">
        <v>1</v>
      </c>
      <c r="CF6" s="102" t="s">
        <v>1</v>
      </c>
      <c r="CG6" s="102" t="s">
        <v>28</v>
      </c>
      <c r="CH6" s="102" t="s">
        <v>38</v>
      </c>
      <c r="CI6" s="102" t="s">
        <v>1</v>
      </c>
      <c r="CJ6" s="102" t="s">
        <v>1</v>
      </c>
      <c r="CK6" s="102" t="s">
        <v>28</v>
      </c>
      <c r="CL6" s="102" t="s">
        <v>38</v>
      </c>
      <c r="CM6" s="102" t="s">
        <v>1</v>
      </c>
      <c r="CN6" s="102" t="s">
        <v>1</v>
      </c>
      <c r="CO6" s="102" t="s">
        <v>28</v>
      </c>
      <c r="CP6" s="102" t="s">
        <v>38</v>
      </c>
      <c r="CQ6" s="102" t="s">
        <v>1</v>
      </c>
      <c r="CR6" s="102" t="s">
        <v>1</v>
      </c>
      <c r="CS6" s="102" t="s">
        <v>28</v>
      </c>
      <c r="CT6" s="102" t="s">
        <v>38</v>
      </c>
      <c r="CU6" s="102" t="s">
        <v>1</v>
      </c>
      <c r="CV6" s="102" t="s">
        <v>1</v>
      </c>
      <c r="CW6" s="102" t="s">
        <v>28</v>
      </c>
      <c r="CX6" s="102" t="s">
        <v>38</v>
      </c>
      <c r="CY6" s="102" t="s">
        <v>1</v>
      </c>
      <c r="CZ6" s="102" t="s">
        <v>1</v>
      </c>
      <c r="DA6" s="102" t="s">
        <v>28</v>
      </c>
      <c r="DB6" s="102" t="s">
        <v>38</v>
      </c>
      <c r="DC6" s="102" t="s">
        <v>1</v>
      </c>
      <c r="DD6" s="102" t="s">
        <v>1</v>
      </c>
      <c r="DE6" s="102" t="s">
        <v>28</v>
      </c>
      <c r="DF6" s="102" t="s">
        <v>38</v>
      </c>
      <c r="DG6" s="102" t="s">
        <v>1</v>
      </c>
      <c r="DH6" s="102" t="s">
        <v>1</v>
      </c>
      <c r="DI6" s="102" t="s">
        <v>28</v>
      </c>
      <c r="DJ6" s="102" t="s">
        <v>38</v>
      </c>
      <c r="DK6" s="102" t="s">
        <v>1</v>
      </c>
      <c r="DL6" s="102" t="s">
        <v>1</v>
      </c>
      <c r="DM6" s="102" t="s">
        <v>28</v>
      </c>
      <c r="DN6" s="102" t="s">
        <v>38</v>
      </c>
      <c r="DO6" s="102" t="s">
        <v>1</v>
      </c>
      <c r="DP6" s="102" t="s">
        <v>1</v>
      </c>
      <c r="DQ6" s="102" t="s">
        <v>28</v>
      </c>
      <c r="DR6" s="102" t="s">
        <v>38</v>
      </c>
      <c r="DS6" s="102" t="s">
        <v>1</v>
      </c>
      <c r="DT6" s="102" t="s">
        <v>1</v>
      </c>
      <c r="DU6" s="102" t="s">
        <v>28</v>
      </c>
      <c r="DV6" s="102" t="s">
        <v>38</v>
      </c>
      <c r="DW6" s="102" t="s">
        <v>1</v>
      </c>
      <c r="DX6" s="102" t="s">
        <v>1</v>
      </c>
      <c r="DY6" s="102" t="s">
        <v>28</v>
      </c>
      <c r="DZ6" s="102" t="s">
        <v>38</v>
      </c>
      <c r="EA6" s="102" t="s">
        <v>1</v>
      </c>
      <c r="EB6" s="102" t="s">
        <v>1</v>
      </c>
      <c r="EC6" s="102" t="s">
        <v>28</v>
      </c>
      <c r="ED6" s="102" t="s">
        <v>38</v>
      </c>
      <c r="EE6" s="102" t="s">
        <v>1</v>
      </c>
      <c r="EF6" s="102" t="s">
        <v>1</v>
      </c>
      <c r="EG6" s="102" t="s">
        <v>28</v>
      </c>
      <c r="EH6" s="102" t="s">
        <v>38</v>
      </c>
      <c r="EI6" s="102" t="s">
        <v>1</v>
      </c>
      <c r="EJ6" s="102" t="s">
        <v>1</v>
      </c>
      <c r="EK6" s="102" t="s">
        <v>28</v>
      </c>
      <c r="EL6" s="102" t="s">
        <v>38</v>
      </c>
      <c r="EM6" s="102" t="s">
        <v>1</v>
      </c>
      <c r="EN6" s="102" t="s">
        <v>1</v>
      </c>
      <c r="EO6" s="102" t="s">
        <v>5</v>
      </c>
      <c r="EP6" s="102" t="s">
        <v>5</v>
      </c>
      <c r="EQ6" s="102" t="s">
        <v>5</v>
      </c>
      <c r="ER6" s="102" t="s">
        <v>5</v>
      </c>
      <c r="ES6" s="102" t="s">
        <v>5</v>
      </c>
      <c r="ET6" s="102" t="s">
        <v>5</v>
      </c>
      <c r="EU6" s="102" t="s">
        <v>5</v>
      </c>
      <c r="EV6" s="102" t="s">
        <v>5</v>
      </c>
      <c r="EW6" s="102" t="s">
        <v>5</v>
      </c>
      <c r="EX6" s="102" t="s">
        <v>5</v>
      </c>
      <c r="EY6" s="102" t="s">
        <v>5</v>
      </c>
      <c r="EZ6" s="102" t="s">
        <v>5</v>
      </c>
      <c r="FA6" s="102" t="s">
        <v>5</v>
      </c>
      <c r="FB6" s="102" t="s">
        <v>5</v>
      </c>
      <c r="FC6" s="102" t="s">
        <v>1</v>
      </c>
      <c r="FD6" s="102" t="s">
        <v>1</v>
      </c>
      <c r="FE6" s="102" t="s">
        <v>28</v>
      </c>
      <c r="FF6" s="102" t="s">
        <v>38</v>
      </c>
      <c r="FG6" s="102" t="s">
        <v>1</v>
      </c>
      <c r="FH6" s="102" t="s">
        <v>1</v>
      </c>
      <c r="FI6" s="102" t="s">
        <v>28</v>
      </c>
      <c r="FJ6" s="102" t="s">
        <v>38</v>
      </c>
      <c r="FK6" s="102" t="s">
        <v>1</v>
      </c>
      <c r="FL6" s="102" t="s">
        <v>1</v>
      </c>
      <c r="FM6" s="102" t="s">
        <v>28</v>
      </c>
      <c r="FN6" s="102" t="s">
        <v>38</v>
      </c>
      <c r="FO6" s="102" t="s">
        <v>1</v>
      </c>
      <c r="FP6" s="102" t="s">
        <v>1</v>
      </c>
      <c r="FQ6" s="102" t="s">
        <v>28</v>
      </c>
      <c r="FR6" s="102" t="s">
        <v>38</v>
      </c>
      <c r="FS6" s="102" t="s">
        <v>1</v>
      </c>
      <c r="FT6" s="102" t="s">
        <v>1</v>
      </c>
      <c r="FU6" s="102" t="s">
        <v>28</v>
      </c>
      <c r="FV6" s="102" t="s">
        <v>38</v>
      </c>
      <c r="FW6" s="102" t="s">
        <v>1</v>
      </c>
      <c r="FX6" s="102" t="s">
        <v>1</v>
      </c>
      <c r="FY6" s="102" t="s">
        <v>28</v>
      </c>
      <c r="FZ6" s="102" t="s">
        <v>38</v>
      </c>
      <c r="GA6" s="102" t="s">
        <v>1</v>
      </c>
      <c r="GB6" s="102" t="s">
        <v>1</v>
      </c>
      <c r="GC6" s="102" t="s">
        <v>28</v>
      </c>
      <c r="GD6" s="102" t="s">
        <v>38</v>
      </c>
      <c r="GE6" s="102" t="s">
        <v>1</v>
      </c>
      <c r="GF6" s="102" t="s">
        <v>1</v>
      </c>
      <c r="GG6" s="102" t="s">
        <v>28</v>
      </c>
      <c r="GH6" s="102" t="s">
        <v>38</v>
      </c>
      <c r="GI6" s="102" t="s">
        <v>1</v>
      </c>
      <c r="GJ6" s="102" t="s">
        <v>1</v>
      </c>
    </row>
    <row r="7" spans="1:193" s="103" customFormat="1" ht="24.95" customHeight="1" x14ac:dyDescent="0.2">
      <c r="A7" s="60">
        <v>1</v>
      </c>
      <c r="B7" s="150" t="s">
        <v>20</v>
      </c>
      <c r="C7" s="144" t="str">
        <f t="shared" si="7"/>
        <v>Мелехин А.С.</v>
      </c>
      <c r="D7" s="153" t="s">
        <v>85</v>
      </c>
      <c r="E7" s="60">
        <v>9029</v>
      </c>
      <c r="F7" s="60">
        <f t="shared" si="6"/>
        <v>28</v>
      </c>
      <c r="G7" s="100"/>
      <c r="H7" s="100"/>
      <c r="I7" s="100"/>
      <c r="J7" s="100"/>
      <c r="K7" s="97"/>
      <c r="L7" s="102" t="s">
        <v>1</v>
      </c>
      <c r="M7" s="102" t="s">
        <v>28</v>
      </c>
      <c r="N7" s="102" t="s">
        <v>38</v>
      </c>
      <c r="O7" s="102" t="s">
        <v>1</v>
      </c>
      <c r="P7" s="102" t="s">
        <v>1</v>
      </c>
      <c r="Q7" s="102" t="s">
        <v>28</v>
      </c>
      <c r="R7" s="102" t="s">
        <v>38</v>
      </c>
      <c r="S7" s="102" t="s">
        <v>1</v>
      </c>
      <c r="T7" s="102" t="s">
        <v>1</v>
      </c>
      <c r="U7" s="102" t="s">
        <v>28</v>
      </c>
      <c r="V7" s="102" t="s">
        <v>38</v>
      </c>
      <c r="W7" s="102" t="s">
        <v>1</v>
      </c>
      <c r="X7" s="102" t="s">
        <v>1</v>
      </c>
      <c r="Y7" s="102" t="s">
        <v>28</v>
      </c>
      <c r="Z7" s="102" t="s">
        <v>38</v>
      </c>
      <c r="AA7" s="102" t="s">
        <v>1</v>
      </c>
      <c r="AB7" s="102" t="s">
        <v>1</v>
      </c>
      <c r="AC7" s="102" t="s">
        <v>28</v>
      </c>
      <c r="AD7" s="102" t="s">
        <v>38</v>
      </c>
      <c r="AE7" s="102" t="s">
        <v>1</v>
      </c>
      <c r="AF7" s="102" t="s">
        <v>1</v>
      </c>
      <c r="AG7" s="102" t="s">
        <v>28</v>
      </c>
      <c r="AH7" s="102" t="s">
        <v>38</v>
      </c>
      <c r="AI7" s="102" t="s">
        <v>1</v>
      </c>
      <c r="AJ7" s="102" t="s">
        <v>1</v>
      </c>
      <c r="AK7" s="102" t="s">
        <v>28</v>
      </c>
      <c r="AL7" s="102" t="s">
        <v>38</v>
      </c>
      <c r="AM7" s="102" t="s">
        <v>1</v>
      </c>
      <c r="AN7" s="102" t="s">
        <v>1</v>
      </c>
      <c r="AO7" s="102" t="s">
        <v>28</v>
      </c>
      <c r="AP7" s="102" t="s">
        <v>38</v>
      </c>
      <c r="AQ7" s="102" t="s">
        <v>1</v>
      </c>
      <c r="AR7" s="102" t="s">
        <v>1</v>
      </c>
      <c r="AS7" s="102" t="s">
        <v>28</v>
      </c>
      <c r="AT7" s="102" t="s">
        <v>38</v>
      </c>
      <c r="AU7" s="102" t="s">
        <v>1</v>
      </c>
      <c r="AV7" s="102" t="s">
        <v>1</v>
      </c>
      <c r="AW7" s="102" t="s">
        <v>28</v>
      </c>
      <c r="AX7" s="102" t="s">
        <v>38</v>
      </c>
      <c r="AY7" s="102" t="s">
        <v>1</v>
      </c>
      <c r="AZ7" s="102" t="s">
        <v>1</v>
      </c>
      <c r="BA7" s="102" t="s">
        <v>28</v>
      </c>
      <c r="BB7" s="102" t="s">
        <v>38</v>
      </c>
      <c r="BC7" s="102" t="s">
        <v>1</v>
      </c>
      <c r="BD7" s="102" t="s">
        <v>1</v>
      </c>
      <c r="BE7" s="102" t="s">
        <v>28</v>
      </c>
      <c r="BF7" s="102" t="s">
        <v>38</v>
      </c>
      <c r="BG7" s="102" t="s">
        <v>1</v>
      </c>
      <c r="BH7" s="102" t="s">
        <v>1</v>
      </c>
      <c r="BI7" s="102" t="s">
        <v>28</v>
      </c>
      <c r="BJ7" s="102" t="s">
        <v>38</v>
      </c>
      <c r="BK7" s="102" t="s">
        <v>1</v>
      </c>
      <c r="BL7" s="102" t="s">
        <v>1</v>
      </c>
      <c r="BM7" s="102" t="s">
        <v>28</v>
      </c>
      <c r="BN7" s="102" t="s">
        <v>38</v>
      </c>
      <c r="BO7" s="102" t="s">
        <v>1</v>
      </c>
      <c r="BP7" s="102" t="s">
        <v>1</v>
      </c>
      <c r="BQ7" s="102" t="s">
        <v>28</v>
      </c>
      <c r="BR7" s="102" t="s">
        <v>38</v>
      </c>
      <c r="BS7" s="102" t="s">
        <v>1</v>
      </c>
      <c r="BT7" s="102" t="s">
        <v>1</v>
      </c>
      <c r="BU7" s="102" t="s">
        <v>28</v>
      </c>
      <c r="BV7" s="102" t="s">
        <v>38</v>
      </c>
      <c r="BW7" s="102" t="s">
        <v>1</v>
      </c>
      <c r="BX7" s="102" t="s">
        <v>1</v>
      </c>
      <c r="BY7" s="102" t="s">
        <v>28</v>
      </c>
      <c r="BZ7" s="102" t="s">
        <v>38</v>
      </c>
      <c r="CA7" s="102" t="s">
        <v>1</v>
      </c>
      <c r="CB7" s="102" t="s">
        <v>1</v>
      </c>
      <c r="CC7" s="102" t="s">
        <v>28</v>
      </c>
      <c r="CD7" s="102" t="s">
        <v>38</v>
      </c>
      <c r="CE7" s="102" t="s">
        <v>1</v>
      </c>
      <c r="CF7" s="102" t="s">
        <v>1</v>
      </c>
      <c r="CG7" s="102" t="s">
        <v>28</v>
      </c>
      <c r="CH7" s="102" t="s">
        <v>38</v>
      </c>
      <c r="CI7" s="102" t="s">
        <v>1</v>
      </c>
      <c r="CJ7" s="102" t="s">
        <v>1</v>
      </c>
      <c r="CK7" s="102" t="s">
        <v>28</v>
      </c>
      <c r="CL7" s="102" t="s">
        <v>38</v>
      </c>
      <c r="CM7" s="102" t="s">
        <v>1</v>
      </c>
      <c r="CN7" s="102" t="s">
        <v>1</v>
      </c>
      <c r="CO7" s="102" t="s">
        <v>28</v>
      </c>
      <c r="CP7" s="102" t="s">
        <v>38</v>
      </c>
      <c r="CQ7" s="102" t="s">
        <v>1</v>
      </c>
      <c r="CR7" s="102" t="s">
        <v>1</v>
      </c>
      <c r="CS7" s="102" t="s">
        <v>28</v>
      </c>
      <c r="CT7" s="102" t="s">
        <v>38</v>
      </c>
      <c r="CU7" s="102" t="s">
        <v>1</v>
      </c>
      <c r="CV7" s="102" t="s">
        <v>1</v>
      </c>
      <c r="CW7" s="102" t="s">
        <v>28</v>
      </c>
      <c r="CX7" s="102" t="s">
        <v>38</v>
      </c>
      <c r="CY7" s="102" t="s">
        <v>1</v>
      </c>
      <c r="CZ7" s="102" t="s">
        <v>1</v>
      </c>
      <c r="DA7" s="102" t="s">
        <v>28</v>
      </c>
      <c r="DB7" s="102" t="s">
        <v>38</v>
      </c>
      <c r="DC7" s="102" t="s">
        <v>1</v>
      </c>
      <c r="DD7" s="102" t="s">
        <v>1</v>
      </c>
      <c r="DE7" s="102" t="s">
        <v>28</v>
      </c>
      <c r="DF7" s="102" t="s">
        <v>38</v>
      </c>
      <c r="DG7" s="102" t="s">
        <v>1</v>
      </c>
      <c r="DH7" s="102" t="s">
        <v>1</v>
      </c>
      <c r="DI7" s="102" t="s">
        <v>28</v>
      </c>
      <c r="DJ7" s="102" t="s">
        <v>38</v>
      </c>
      <c r="DK7" s="102" t="s">
        <v>1</v>
      </c>
      <c r="DL7" s="102" t="s">
        <v>1</v>
      </c>
      <c r="DM7" s="102" t="s">
        <v>28</v>
      </c>
      <c r="DN7" s="102" t="s">
        <v>38</v>
      </c>
      <c r="DO7" s="102" t="s">
        <v>1</v>
      </c>
      <c r="DP7" s="102" t="s">
        <v>1</v>
      </c>
      <c r="DQ7" s="102" t="s">
        <v>28</v>
      </c>
      <c r="DR7" s="102" t="s">
        <v>38</v>
      </c>
      <c r="DS7" s="102" t="s">
        <v>1</v>
      </c>
      <c r="DT7" s="102" t="s">
        <v>1</v>
      </c>
      <c r="DU7" s="102" t="s">
        <v>28</v>
      </c>
      <c r="DV7" s="102" t="s">
        <v>38</v>
      </c>
      <c r="DW7" s="102" t="s">
        <v>1</v>
      </c>
      <c r="DX7" s="102" t="s">
        <v>1</v>
      </c>
      <c r="DY7" s="102" t="s">
        <v>28</v>
      </c>
      <c r="DZ7" s="102" t="s">
        <v>38</v>
      </c>
      <c r="EA7" s="102" t="s">
        <v>1</v>
      </c>
      <c r="EB7" s="102" t="s">
        <v>1</v>
      </c>
      <c r="EC7" s="102" t="s">
        <v>28</v>
      </c>
      <c r="ED7" s="102" t="s">
        <v>38</v>
      </c>
      <c r="EE7" s="102" t="s">
        <v>1</v>
      </c>
      <c r="EF7" s="102" t="s">
        <v>1</v>
      </c>
      <c r="EG7" s="102" t="s">
        <v>28</v>
      </c>
      <c r="EH7" s="102" t="s">
        <v>38</v>
      </c>
      <c r="EI7" s="102" t="s">
        <v>1</v>
      </c>
      <c r="EJ7" s="102" t="s">
        <v>1</v>
      </c>
      <c r="EK7" s="102" t="s">
        <v>28</v>
      </c>
      <c r="EL7" s="102" t="s">
        <v>38</v>
      </c>
      <c r="EM7" s="102" t="s">
        <v>1</v>
      </c>
      <c r="EN7" s="102" t="s">
        <v>1</v>
      </c>
      <c r="EO7" s="102" t="s">
        <v>28</v>
      </c>
      <c r="EP7" s="102" t="s">
        <v>38</v>
      </c>
      <c r="EQ7" s="102" t="s">
        <v>1</v>
      </c>
      <c r="ER7" s="102" t="s">
        <v>1</v>
      </c>
      <c r="ES7" s="102" t="s">
        <v>28</v>
      </c>
      <c r="ET7" s="102" t="s">
        <v>38</v>
      </c>
      <c r="EU7" s="102" t="s">
        <v>1</v>
      </c>
      <c r="EV7" s="102" t="s">
        <v>1</v>
      </c>
      <c r="EW7" s="102" t="s">
        <v>28</v>
      </c>
      <c r="EX7" s="102" t="s">
        <v>38</v>
      </c>
      <c r="EY7" s="102" t="s">
        <v>1</v>
      </c>
      <c r="EZ7" s="102" t="s">
        <v>1</v>
      </c>
      <c r="FA7" s="102" t="s">
        <v>28</v>
      </c>
      <c r="FB7" s="102" t="s">
        <v>38</v>
      </c>
      <c r="FC7" s="102" t="s">
        <v>1</v>
      </c>
      <c r="FD7" s="102" t="s">
        <v>1</v>
      </c>
      <c r="FE7" s="102" t="s">
        <v>28</v>
      </c>
      <c r="FF7" s="102" t="s">
        <v>38</v>
      </c>
      <c r="FG7" s="102" t="s">
        <v>1</v>
      </c>
      <c r="FH7" s="102" t="s">
        <v>1</v>
      </c>
      <c r="FI7" s="102" t="s">
        <v>5</v>
      </c>
      <c r="FJ7" s="102" t="s">
        <v>5</v>
      </c>
      <c r="FK7" s="102" t="s">
        <v>5</v>
      </c>
      <c r="FL7" s="102" t="s">
        <v>5</v>
      </c>
      <c r="FM7" s="102" t="s">
        <v>5</v>
      </c>
      <c r="FN7" s="102" t="s">
        <v>5</v>
      </c>
      <c r="FO7" s="102" t="s">
        <v>5</v>
      </c>
      <c r="FP7" s="102" t="s">
        <v>5</v>
      </c>
      <c r="FQ7" s="102" t="s">
        <v>5</v>
      </c>
      <c r="FR7" s="102" t="s">
        <v>5</v>
      </c>
      <c r="FS7" s="102" t="s">
        <v>5</v>
      </c>
      <c r="FT7" s="102" t="s">
        <v>5</v>
      </c>
      <c r="FU7" s="102" t="s">
        <v>5</v>
      </c>
      <c r="FV7" s="102" t="s">
        <v>5</v>
      </c>
      <c r="FW7" s="102" t="s">
        <v>5</v>
      </c>
      <c r="FX7" s="102" t="s">
        <v>5</v>
      </c>
      <c r="FY7" s="102" t="s">
        <v>5</v>
      </c>
      <c r="FZ7" s="102" t="s">
        <v>5</v>
      </c>
      <c r="GA7" s="102" t="s">
        <v>5</v>
      </c>
      <c r="GB7" s="102" t="s">
        <v>5</v>
      </c>
      <c r="GC7" s="102" t="s">
        <v>5</v>
      </c>
      <c r="GD7" s="102" t="s">
        <v>5</v>
      </c>
      <c r="GE7" s="102" t="s">
        <v>5</v>
      </c>
      <c r="GF7" s="102" t="s">
        <v>5</v>
      </c>
      <c r="GG7" s="102" t="s">
        <v>5</v>
      </c>
      <c r="GH7" s="102" t="s">
        <v>5</v>
      </c>
      <c r="GI7" s="102" t="s">
        <v>5</v>
      </c>
      <c r="GJ7" s="102" t="s">
        <v>5</v>
      </c>
    </row>
    <row r="8" spans="1:193" s="103" customFormat="1" ht="24" x14ac:dyDescent="0.2">
      <c r="A8" s="60">
        <v>1</v>
      </c>
      <c r="B8" s="150" t="s">
        <v>20</v>
      </c>
      <c r="C8" s="144" t="str">
        <f t="shared" si="7"/>
        <v>Муравьев В.В.</v>
      </c>
      <c r="D8" s="153" t="s">
        <v>86</v>
      </c>
      <c r="E8" s="60">
        <v>9113</v>
      </c>
      <c r="F8" s="60">
        <f>COUNTIF(L8:GJ8,"от")</f>
        <v>29</v>
      </c>
      <c r="G8" s="100"/>
      <c r="H8" s="100"/>
      <c r="I8" s="100"/>
      <c r="J8" s="100"/>
      <c r="K8" s="97"/>
      <c r="L8" s="102" t="s">
        <v>1</v>
      </c>
      <c r="M8" s="102" t="s">
        <v>28</v>
      </c>
      <c r="N8" s="102" t="s">
        <v>38</v>
      </c>
      <c r="O8" s="102" t="s">
        <v>1</v>
      </c>
      <c r="P8" s="102" t="s">
        <v>1</v>
      </c>
      <c r="Q8" s="102" t="s">
        <v>28</v>
      </c>
      <c r="R8" s="102" t="s">
        <v>38</v>
      </c>
      <c r="S8" s="102" t="s">
        <v>1</v>
      </c>
      <c r="T8" s="102" t="s">
        <v>1</v>
      </c>
      <c r="U8" s="102" t="s">
        <v>28</v>
      </c>
      <c r="V8" s="102" t="s">
        <v>38</v>
      </c>
      <c r="W8" s="102" t="s">
        <v>1</v>
      </c>
      <c r="X8" s="102" t="s">
        <v>1</v>
      </c>
      <c r="Y8" s="102" t="s">
        <v>28</v>
      </c>
      <c r="Z8" s="102" t="s">
        <v>38</v>
      </c>
      <c r="AA8" s="102" t="s">
        <v>1</v>
      </c>
      <c r="AB8" s="102" t="s">
        <v>1</v>
      </c>
      <c r="AC8" s="102" t="s">
        <v>28</v>
      </c>
      <c r="AD8" s="102" t="s">
        <v>38</v>
      </c>
      <c r="AE8" s="102" t="s">
        <v>1</v>
      </c>
      <c r="AF8" s="102" t="s">
        <v>1</v>
      </c>
      <c r="AG8" s="102" t="s">
        <v>28</v>
      </c>
      <c r="AH8" s="102" t="s">
        <v>38</v>
      </c>
      <c r="AI8" s="102" t="s">
        <v>1</v>
      </c>
      <c r="AJ8" s="102" t="s">
        <v>1</v>
      </c>
      <c r="AK8" s="102" t="s">
        <v>28</v>
      </c>
      <c r="AL8" s="102" t="s">
        <v>38</v>
      </c>
      <c r="AM8" s="102" t="s">
        <v>1</v>
      </c>
      <c r="AN8" s="102" t="s">
        <v>1</v>
      </c>
      <c r="AO8" s="102" t="s">
        <v>28</v>
      </c>
      <c r="AP8" s="102" t="s">
        <v>38</v>
      </c>
      <c r="AQ8" s="102" t="s">
        <v>1</v>
      </c>
      <c r="AR8" s="102" t="s">
        <v>1</v>
      </c>
      <c r="AS8" s="102" t="s">
        <v>5</v>
      </c>
      <c r="AT8" s="102" t="s">
        <v>5</v>
      </c>
      <c r="AU8" s="102" t="s">
        <v>5</v>
      </c>
      <c r="AV8" s="102" t="s">
        <v>5</v>
      </c>
      <c r="AW8" s="102" t="s">
        <v>5</v>
      </c>
      <c r="AX8" s="102" t="s">
        <v>5</v>
      </c>
      <c r="AY8" s="102" t="s">
        <v>5</v>
      </c>
      <c r="AZ8" s="102" t="s">
        <v>5</v>
      </c>
      <c r="BA8" s="102" t="s">
        <v>5</v>
      </c>
      <c r="BB8" s="102" t="s">
        <v>5</v>
      </c>
      <c r="BC8" s="102" t="s">
        <v>5</v>
      </c>
      <c r="BD8" s="102" t="s">
        <v>5</v>
      </c>
      <c r="BE8" s="102" t="s">
        <v>5</v>
      </c>
      <c r="BF8" s="102" t="s">
        <v>5</v>
      </c>
      <c r="BG8" s="102" t="s">
        <v>5</v>
      </c>
      <c r="BH8" s="102" t="s">
        <v>5</v>
      </c>
      <c r="BI8" s="102" t="s">
        <v>5</v>
      </c>
      <c r="BJ8" s="102" t="s">
        <v>5</v>
      </c>
      <c r="BK8" s="102" t="s">
        <v>5</v>
      </c>
      <c r="BL8" s="102" t="s">
        <v>5</v>
      </c>
      <c r="BM8" s="102" t="s">
        <v>5</v>
      </c>
      <c r="BN8" s="102" t="s">
        <v>5</v>
      </c>
      <c r="BO8" s="102" t="s">
        <v>5</v>
      </c>
      <c r="BP8" s="102" t="s">
        <v>5</v>
      </c>
      <c r="BQ8" s="102" t="s">
        <v>5</v>
      </c>
      <c r="BR8" s="102" t="s">
        <v>5</v>
      </c>
      <c r="BS8" s="102" t="s">
        <v>5</v>
      </c>
      <c r="BT8" s="102" t="s">
        <v>5</v>
      </c>
      <c r="BU8" s="102" t="s">
        <v>5</v>
      </c>
      <c r="BV8" s="102" t="s">
        <v>1</v>
      </c>
      <c r="BW8" s="102" t="s">
        <v>1</v>
      </c>
      <c r="BX8" s="102" t="s">
        <v>1</v>
      </c>
      <c r="BY8" s="102" t="s">
        <v>28</v>
      </c>
      <c r="BZ8" s="102" t="s">
        <v>38</v>
      </c>
      <c r="CA8" s="102" t="s">
        <v>1</v>
      </c>
      <c r="CB8" s="102" t="s">
        <v>1</v>
      </c>
      <c r="CC8" s="102" t="s">
        <v>28</v>
      </c>
      <c r="CD8" s="102" t="s">
        <v>38</v>
      </c>
      <c r="CE8" s="102" t="s">
        <v>1</v>
      </c>
      <c r="CF8" s="102" t="s">
        <v>1</v>
      </c>
      <c r="CG8" s="102" t="s">
        <v>28</v>
      </c>
      <c r="CH8" s="102" t="s">
        <v>38</v>
      </c>
      <c r="CI8" s="102" t="s">
        <v>1</v>
      </c>
      <c r="CJ8" s="102" t="s">
        <v>1</v>
      </c>
      <c r="CK8" s="102" t="s">
        <v>28</v>
      </c>
      <c r="CL8" s="102" t="s">
        <v>38</v>
      </c>
      <c r="CM8" s="102" t="s">
        <v>1</v>
      </c>
      <c r="CN8" s="102" t="s">
        <v>1</v>
      </c>
      <c r="CO8" s="102" t="s">
        <v>28</v>
      </c>
      <c r="CP8" s="102" t="s">
        <v>38</v>
      </c>
      <c r="CQ8" s="102" t="s">
        <v>1</v>
      </c>
      <c r="CR8" s="102" t="s">
        <v>1</v>
      </c>
      <c r="CS8" s="102" t="s">
        <v>28</v>
      </c>
      <c r="CT8" s="102" t="s">
        <v>38</v>
      </c>
      <c r="CU8" s="102" t="s">
        <v>1</v>
      </c>
      <c r="CV8" s="102" t="s">
        <v>1</v>
      </c>
      <c r="CW8" s="102" t="s">
        <v>28</v>
      </c>
      <c r="CX8" s="102" t="s">
        <v>38</v>
      </c>
      <c r="CY8" s="102" t="s">
        <v>1</v>
      </c>
      <c r="CZ8" s="102" t="s">
        <v>1</v>
      </c>
      <c r="DA8" s="102" t="s">
        <v>28</v>
      </c>
      <c r="DB8" s="102" t="s">
        <v>38</v>
      </c>
      <c r="DC8" s="102" t="s">
        <v>1</v>
      </c>
      <c r="DD8" s="102" t="s">
        <v>1</v>
      </c>
      <c r="DE8" s="102" t="s">
        <v>28</v>
      </c>
      <c r="DF8" s="102" t="s">
        <v>38</v>
      </c>
      <c r="DG8" s="102" t="s">
        <v>1</v>
      </c>
      <c r="DH8" s="102" t="s">
        <v>1</v>
      </c>
      <c r="DI8" s="102" t="s">
        <v>28</v>
      </c>
      <c r="DJ8" s="102" t="s">
        <v>38</v>
      </c>
      <c r="DK8" s="102" t="s">
        <v>1</v>
      </c>
      <c r="DL8" s="102" t="s">
        <v>1</v>
      </c>
      <c r="DM8" s="102" t="s">
        <v>28</v>
      </c>
      <c r="DN8" s="102" t="s">
        <v>38</v>
      </c>
      <c r="DO8" s="102" t="s">
        <v>1</v>
      </c>
      <c r="DP8" s="102" t="s">
        <v>1</v>
      </c>
      <c r="DQ8" s="102" t="s">
        <v>28</v>
      </c>
      <c r="DR8" s="102" t="s">
        <v>38</v>
      </c>
      <c r="DS8" s="102" t="s">
        <v>1</v>
      </c>
      <c r="DT8" s="102" t="s">
        <v>1</v>
      </c>
      <c r="DU8" s="102" t="s">
        <v>28</v>
      </c>
      <c r="DV8" s="102" t="s">
        <v>38</v>
      </c>
      <c r="DW8" s="102" t="s">
        <v>1</v>
      </c>
      <c r="DX8" s="102" t="s">
        <v>1</v>
      </c>
      <c r="DY8" s="102" t="s">
        <v>28</v>
      </c>
      <c r="DZ8" s="102" t="s">
        <v>38</v>
      </c>
      <c r="EA8" s="102" t="s">
        <v>1</v>
      </c>
      <c r="EB8" s="102" t="s">
        <v>1</v>
      </c>
      <c r="EC8" s="102" t="s">
        <v>28</v>
      </c>
      <c r="ED8" s="102" t="s">
        <v>38</v>
      </c>
      <c r="EE8" s="102" t="s">
        <v>1</v>
      </c>
      <c r="EF8" s="102" t="s">
        <v>1</v>
      </c>
      <c r="EG8" s="102" t="s">
        <v>28</v>
      </c>
      <c r="EH8" s="102" t="s">
        <v>38</v>
      </c>
      <c r="EI8" s="102" t="s">
        <v>1</v>
      </c>
      <c r="EJ8" s="102" t="s">
        <v>1</v>
      </c>
      <c r="EK8" s="102" t="s">
        <v>28</v>
      </c>
      <c r="EL8" s="102" t="s">
        <v>38</v>
      </c>
      <c r="EM8" s="102" t="s">
        <v>1</v>
      </c>
      <c r="EN8" s="102" t="s">
        <v>1</v>
      </c>
      <c r="EO8" s="102" t="s">
        <v>28</v>
      </c>
      <c r="EP8" s="102" t="s">
        <v>38</v>
      </c>
      <c r="EQ8" s="102" t="s">
        <v>1</v>
      </c>
      <c r="ER8" s="102" t="s">
        <v>1</v>
      </c>
      <c r="ES8" s="102" t="s">
        <v>28</v>
      </c>
      <c r="ET8" s="102" t="s">
        <v>38</v>
      </c>
      <c r="EU8" s="102" t="s">
        <v>1</v>
      </c>
      <c r="EV8" s="102" t="s">
        <v>1</v>
      </c>
      <c r="EW8" s="102" t="s">
        <v>28</v>
      </c>
      <c r="EX8" s="102" t="s">
        <v>38</v>
      </c>
      <c r="EY8" s="102" t="s">
        <v>1</v>
      </c>
      <c r="EZ8" s="102" t="s">
        <v>1</v>
      </c>
      <c r="FA8" s="102" t="s">
        <v>28</v>
      </c>
      <c r="FB8" s="102" t="s">
        <v>38</v>
      </c>
      <c r="FC8" s="102" t="s">
        <v>1</v>
      </c>
      <c r="FD8" s="102" t="s">
        <v>1</v>
      </c>
      <c r="FE8" s="102" t="s">
        <v>28</v>
      </c>
      <c r="FF8" s="102" t="s">
        <v>38</v>
      </c>
      <c r="FG8" s="102" t="s">
        <v>1</v>
      </c>
      <c r="FH8" s="102" t="s">
        <v>1</v>
      </c>
      <c r="FI8" s="102" t="s">
        <v>28</v>
      </c>
      <c r="FJ8" s="102" t="s">
        <v>38</v>
      </c>
      <c r="FK8" s="102" t="s">
        <v>1</v>
      </c>
      <c r="FL8" s="102" t="s">
        <v>1</v>
      </c>
      <c r="FM8" s="102" t="s">
        <v>28</v>
      </c>
      <c r="FN8" s="102" t="s">
        <v>38</v>
      </c>
      <c r="FO8" s="102" t="s">
        <v>1</v>
      </c>
      <c r="FP8" s="102" t="s">
        <v>1</v>
      </c>
      <c r="FQ8" s="102" t="s">
        <v>28</v>
      </c>
      <c r="FR8" s="102" t="s">
        <v>38</v>
      </c>
      <c r="FS8" s="102" t="s">
        <v>1</v>
      </c>
      <c r="FT8" s="102" t="s">
        <v>1</v>
      </c>
      <c r="FU8" s="102" t="s">
        <v>28</v>
      </c>
      <c r="FV8" s="102" t="s">
        <v>38</v>
      </c>
      <c r="FW8" s="102" t="s">
        <v>1</v>
      </c>
      <c r="FX8" s="102" t="s">
        <v>1</v>
      </c>
      <c r="FY8" s="102" t="s">
        <v>28</v>
      </c>
      <c r="FZ8" s="102" t="s">
        <v>38</v>
      </c>
      <c r="GA8" s="102" t="s">
        <v>1</v>
      </c>
      <c r="GB8" s="102" t="s">
        <v>1</v>
      </c>
      <c r="GC8" s="102" t="s">
        <v>28</v>
      </c>
      <c r="GD8" s="102" t="s">
        <v>38</v>
      </c>
      <c r="GE8" s="102" t="s">
        <v>1</v>
      </c>
      <c r="GF8" s="102" t="s">
        <v>1</v>
      </c>
      <c r="GG8" s="102" t="s">
        <v>28</v>
      </c>
      <c r="GH8" s="102" t="s">
        <v>38</v>
      </c>
      <c r="GI8" s="102" t="s">
        <v>1</v>
      </c>
      <c r="GJ8" s="102" t="s">
        <v>1</v>
      </c>
    </row>
    <row r="9" spans="1:193" s="103" customFormat="1" ht="24" x14ac:dyDescent="0.2">
      <c r="A9" s="60">
        <v>1</v>
      </c>
      <c r="B9" s="150" t="s">
        <v>20</v>
      </c>
      <c r="C9" s="144" t="str">
        <f t="shared" si="7"/>
        <v>Резчиков А.М.</v>
      </c>
      <c r="D9" s="153" t="s">
        <v>87</v>
      </c>
      <c r="E9" s="60">
        <v>9084</v>
      </c>
      <c r="F9" s="60">
        <f t="shared" si="6"/>
        <v>15</v>
      </c>
      <c r="G9" s="100"/>
      <c r="H9" s="100"/>
      <c r="I9" s="100"/>
      <c r="J9" s="100"/>
      <c r="K9" s="97"/>
      <c r="L9" s="102" t="s">
        <v>1</v>
      </c>
      <c r="M9" s="102" t="s">
        <v>28</v>
      </c>
      <c r="N9" s="102" t="s">
        <v>38</v>
      </c>
      <c r="O9" s="102" t="s">
        <v>1</v>
      </c>
      <c r="P9" s="102" t="s">
        <v>1</v>
      </c>
      <c r="Q9" s="102" t="s">
        <v>28</v>
      </c>
      <c r="R9" s="102" t="s">
        <v>38</v>
      </c>
      <c r="S9" s="102" t="s">
        <v>1</v>
      </c>
      <c r="T9" s="102" t="s">
        <v>1</v>
      </c>
      <c r="U9" s="102" t="s">
        <v>28</v>
      </c>
      <c r="V9" s="102" t="s">
        <v>38</v>
      </c>
      <c r="W9" s="102" t="s">
        <v>1</v>
      </c>
      <c r="X9" s="102" t="s">
        <v>1</v>
      </c>
      <c r="Y9" s="102" t="s">
        <v>28</v>
      </c>
      <c r="Z9" s="102" t="s">
        <v>38</v>
      </c>
      <c r="AA9" s="102" t="s">
        <v>1</v>
      </c>
      <c r="AB9" s="102" t="s">
        <v>1</v>
      </c>
      <c r="AC9" s="102" t="s">
        <v>28</v>
      </c>
      <c r="AD9" s="102" t="s">
        <v>38</v>
      </c>
      <c r="AE9" s="102" t="s">
        <v>1</v>
      </c>
      <c r="AF9" s="102" t="s">
        <v>1</v>
      </c>
      <c r="AG9" s="102" t="s">
        <v>28</v>
      </c>
      <c r="AH9" s="102" t="s">
        <v>38</v>
      </c>
      <c r="AI9" s="102" t="s">
        <v>1</v>
      </c>
      <c r="AJ9" s="102" t="s">
        <v>1</v>
      </c>
      <c r="AK9" s="102" t="s">
        <v>28</v>
      </c>
      <c r="AL9" s="102" t="s">
        <v>38</v>
      </c>
      <c r="AM9" s="102" t="s">
        <v>1</v>
      </c>
      <c r="AN9" s="102" t="s">
        <v>1</v>
      </c>
      <c r="AO9" s="102" t="s">
        <v>28</v>
      </c>
      <c r="AP9" s="102" t="s">
        <v>38</v>
      </c>
      <c r="AQ9" s="102" t="s">
        <v>1</v>
      </c>
      <c r="AR9" s="102" t="s">
        <v>1</v>
      </c>
      <c r="AS9" s="102" t="s">
        <v>28</v>
      </c>
      <c r="AT9" s="102" t="s">
        <v>38</v>
      </c>
      <c r="AU9" s="102" t="s">
        <v>1</v>
      </c>
      <c r="AV9" s="102" t="s">
        <v>1</v>
      </c>
      <c r="AW9" s="102" t="s">
        <v>28</v>
      </c>
      <c r="AX9" s="102" t="s">
        <v>38</v>
      </c>
      <c r="AY9" s="102" t="s">
        <v>1</v>
      </c>
      <c r="AZ9" s="102" t="s">
        <v>1</v>
      </c>
      <c r="BA9" s="102" t="s">
        <v>28</v>
      </c>
      <c r="BB9" s="102" t="s">
        <v>38</v>
      </c>
      <c r="BC9" s="102" t="s">
        <v>1</v>
      </c>
      <c r="BD9" s="102" t="s">
        <v>1</v>
      </c>
      <c r="BE9" s="102" t="s">
        <v>28</v>
      </c>
      <c r="BF9" s="102" t="s">
        <v>38</v>
      </c>
      <c r="BG9" s="102" t="s">
        <v>1</v>
      </c>
      <c r="BH9" s="102" t="s">
        <v>1</v>
      </c>
      <c r="BI9" s="102" t="s">
        <v>28</v>
      </c>
      <c r="BJ9" s="102" t="s">
        <v>38</v>
      </c>
      <c r="BK9" s="102" t="s">
        <v>1</v>
      </c>
      <c r="BL9" s="102" t="s">
        <v>1</v>
      </c>
      <c r="BM9" s="102" t="s">
        <v>28</v>
      </c>
      <c r="BN9" s="102" t="s">
        <v>38</v>
      </c>
      <c r="BO9" s="102" t="s">
        <v>1</v>
      </c>
      <c r="BP9" s="102" t="s">
        <v>1</v>
      </c>
      <c r="BQ9" s="102" t="s">
        <v>28</v>
      </c>
      <c r="BR9" s="102" t="s">
        <v>38</v>
      </c>
      <c r="BS9" s="102" t="s">
        <v>1</v>
      </c>
      <c r="BT9" s="102" t="s">
        <v>1</v>
      </c>
      <c r="BU9" s="102" t="s">
        <v>5</v>
      </c>
      <c r="BV9" s="102" t="s">
        <v>5</v>
      </c>
      <c r="BW9" s="102" t="s">
        <v>5</v>
      </c>
      <c r="BX9" s="102" t="s">
        <v>5</v>
      </c>
      <c r="BY9" s="102" t="s">
        <v>5</v>
      </c>
      <c r="BZ9" s="102" t="s">
        <v>5</v>
      </c>
      <c r="CA9" s="102" t="s">
        <v>5</v>
      </c>
      <c r="CB9" s="102" t="s">
        <v>5</v>
      </c>
      <c r="CC9" s="102" t="s">
        <v>5</v>
      </c>
      <c r="CD9" s="102" t="s">
        <v>5</v>
      </c>
      <c r="CE9" s="102" t="s">
        <v>5</v>
      </c>
      <c r="CF9" s="102" t="s">
        <v>5</v>
      </c>
      <c r="CG9" s="102" t="s">
        <v>5</v>
      </c>
      <c r="CH9" s="102" t="s">
        <v>5</v>
      </c>
      <c r="CI9" s="102" t="s">
        <v>5</v>
      </c>
      <c r="CJ9" s="102" t="s">
        <v>1</v>
      </c>
      <c r="CK9" s="102" t="s">
        <v>28</v>
      </c>
      <c r="CL9" s="102" t="s">
        <v>38</v>
      </c>
      <c r="CM9" s="102" t="s">
        <v>1</v>
      </c>
      <c r="CN9" s="102" t="s">
        <v>1</v>
      </c>
      <c r="CO9" s="102" t="s">
        <v>28</v>
      </c>
      <c r="CP9" s="102" t="s">
        <v>38</v>
      </c>
      <c r="CQ9" s="102" t="s">
        <v>1</v>
      </c>
      <c r="CR9" s="102" t="s">
        <v>1</v>
      </c>
      <c r="CS9" s="102" t="s">
        <v>28</v>
      </c>
      <c r="CT9" s="102" t="s">
        <v>38</v>
      </c>
      <c r="CU9" s="102" t="s">
        <v>1</v>
      </c>
      <c r="CV9" s="102" t="s">
        <v>1</v>
      </c>
      <c r="CW9" s="102" t="s">
        <v>28</v>
      </c>
      <c r="CX9" s="102" t="s">
        <v>38</v>
      </c>
      <c r="CY9" s="102" t="s">
        <v>1</v>
      </c>
      <c r="CZ9" s="102" t="s">
        <v>1</v>
      </c>
      <c r="DA9" s="102" t="s">
        <v>28</v>
      </c>
      <c r="DB9" s="102" t="s">
        <v>38</v>
      </c>
      <c r="DC9" s="102" t="s">
        <v>1</v>
      </c>
      <c r="DD9" s="102" t="s">
        <v>1</v>
      </c>
      <c r="DE9" s="102" t="s">
        <v>28</v>
      </c>
      <c r="DF9" s="102" t="s">
        <v>38</v>
      </c>
      <c r="DG9" s="102" t="s">
        <v>1</v>
      </c>
      <c r="DH9" s="102" t="s">
        <v>1</v>
      </c>
      <c r="DI9" s="102" t="s">
        <v>28</v>
      </c>
      <c r="DJ9" s="102" t="s">
        <v>38</v>
      </c>
      <c r="DK9" s="102" t="s">
        <v>1</v>
      </c>
      <c r="DL9" s="102" t="s">
        <v>1</v>
      </c>
      <c r="DM9" s="102" t="s">
        <v>28</v>
      </c>
      <c r="DN9" s="102" t="s">
        <v>38</v>
      </c>
      <c r="DO9" s="102" t="s">
        <v>1</v>
      </c>
      <c r="DP9" s="102" t="s">
        <v>1</v>
      </c>
      <c r="DQ9" s="102" t="s">
        <v>28</v>
      </c>
      <c r="DR9" s="102" t="s">
        <v>38</v>
      </c>
      <c r="DS9" s="102" t="s">
        <v>1</v>
      </c>
      <c r="DT9" s="102" t="s">
        <v>1</v>
      </c>
      <c r="DU9" s="102" t="s">
        <v>28</v>
      </c>
      <c r="DV9" s="102" t="s">
        <v>38</v>
      </c>
      <c r="DW9" s="102" t="s">
        <v>1</v>
      </c>
      <c r="DX9" s="102" t="s">
        <v>1</v>
      </c>
      <c r="DY9" s="102" t="s">
        <v>28</v>
      </c>
      <c r="DZ9" s="102" t="s">
        <v>38</v>
      </c>
      <c r="EA9" s="102" t="s">
        <v>1</v>
      </c>
      <c r="EB9" s="102" t="s">
        <v>1</v>
      </c>
      <c r="EC9" s="102" t="s">
        <v>28</v>
      </c>
      <c r="ED9" s="102" t="s">
        <v>38</v>
      </c>
      <c r="EE9" s="102" t="s">
        <v>1</v>
      </c>
      <c r="EF9" s="102" t="s">
        <v>1</v>
      </c>
      <c r="EG9" s="102" t="s">
        <v>28</v>
      </c>
      <c r="EH9" s="102" t="s">
        <v>38</v>
      </c>
      <c r="EI9" s="102" t="s">
        <v>1</v>
      </c>
      <c r="EJ9" s="102" t="s">
        <v>1</v>
      </c>
      <c r="EK9" s="102" t="s">
        <v>28</v>
      </c>
      <c r="EL9" s="102" t="s">
        <v>38</v>
      </c>
      <c r="EM9" s="102" t="s">
        <v>1</v>
      </c>
      <c r="EN9" s="102" t="s">
        <v>1</v>
      </c>
      <c r="EO9" s="102" t="s">
        <v>28</v>
      </c>
      <c r="EP9" s="102" t="s">
        <v>38</v>
      </c>
      <c r="EQ9" s="102" t="s">
        <v>1</v>
      </c>
      <c r="ER9" s="102" t="s">
        <v>1</v>
      </c>
      <c r="ES9" s="102" t="s">
        <v>28</v>
      </c>
      <c r="ET9" s="102" t="s">
        <v>38</v>
      </c>
      <c r="EU9" s="102" t="s">
        <v>1</v>
      </c>
      <c r="EV9" s="102" t="s">
        <v>1</v>
      </c>
      <c r="EW9" s="102" t="s">
        <v>28</v>
      </c>
      <c r="EX9" s="102" t="s">
        <v>38</v>
      </c>
      <c r="EY9" s="102" t="s">
        <v>1</v>
      </c>
      <c r="EZ9" s="102" t="s">
        <v>1</v>
      </c>
      <c r="FA9" s="102" t="s">
        <v>28</v>
      </c>
      <c r="FB9" s="102" t="s">
        <v>38</v>
      </c>
      <c r="FC9" s="102" t="s">
        <v>1</v>
      </c>
      <c r="FD9" s="102" t="s">
        <v>1</v>
      </c>
      <c r="FE9" s="102" t="s">
        <v>28</v>
      </c>
      <c r="FF9" s="102" t="s">
        <v>38</v>
      </c>
      <c r="FG9" s="102" t="s">
        <v>1</v>
      </c>
      <c r="FH9" s="102" t="s">
        <v>1</v>
      </c>
      <c r="FI9" s="102" t="s">
        <v>28</v>
      </c>
      <c r="FJ9" s="102" t="s">
        <v>38</v>
      </c>
      <c r="FK9" s="102" t="s">
        <v>1</v>
      </c>
      <c r="FL9" s="102" t="s">
        <v>1</v>
      </c>
      <c r="FM9" s="102" t="s">
        <v>28</v>
      </c>
      <c r="FN9" s="102" t="s">
        <v>38</v>
      </c>
      <c r="FO9" s="102" t="s">
        <v>1</v>
      </c>
      <c r="FP9" s="102" t="s">
        <v>1</v>
      </c>
      <c r="FQ9" s="102" t="s">
        <v>28</v>
      </c>
      <c r="FR9" s="102" t="s">
        <v>38</v>
      </c>
      <c r="FS9" s="102" t="s">
        <v>1</v>
      </c>
      <c r="FT9" s="102" t="s">
        <v>1</v>
      </c>
      <c r="FU9" s="102" t="s">
        <v>28</v>
      </c>
      <c r="FV9" s="102" t="s">
        <v>38</v>
      </c>
      <c r="FW9" s="102" t="s">
        <v>1</v>
      </c>
      <c r="FX9" s="102" t="s">
        <v>1</v>
      </c>
      <c r="FY9" s="102" t="s">
        <v>28</v>
      </c>
      <c r="FZ9" s="102" t="s">
        <v>38</v>
      </c>
      <c r="GA9" s="102" t="s">
        <v>1</v>
      </c>
      <c r="GB9" s="102" t="s">
        <v>1</v>
      </c>
      <c r="GC9" s="102" t="s">
        <v>28</v>
      </c>
      <c r="GD9" s="102" t="s">
        <v>38</v>
      </c>
      <c r="GE9" s="102" t="s">
        <v>1</v>
      </c>
      <c r="GF9" s="102" t="s">
        <v>1</v>
      </c>
      <c r="GG9" s="102" t="s">
        <v>28</v>
      </c>
      <c r="GH9" s="102" t="s">
        <v>38</v>
      </c>
      <c r="GI9" s="102" t="s">
        <v>1</v>
      </c>
      <c r="GJ9" s="102" t="s">
        <v>1</v>
      </c>
    </row>
    <row r="10" spans="1:193" s="103" customFormat="1" ht="24" x14ac:dyDescent="0.2">
      <c r="A10" s="60">
        <v>1</v>
      </c>
      <c r="B10" s="150" t="s">
        <v>20</v>
      </c>
      <c r="C10" s="144" t="str">
        <f t="shared" si="7"/>
        <v>Ромашов А.Г.</v>
      </c>
      <c r="D10" s="153" t="s">
        <v>88</v>
      </c>
      <c r="E10" s="60">
        <v>9105</v>
      </c>
      <c r="F10" s="60">
        <f t="shared" si="6"/>
        <v>28</v>
      </c>
      <c r="G10" s="100"/>
      <c r="H10" s="100"/>
      <c r="I10" s="100"/>
      <c r="J10" s="100"/>
      <c r="K10" s="97"/>
      <c r="L10" s="102" t="s">
        <v>1</v>
      </c>
      <c r="M10" s="102" t="s">
        <v>28</v>
      </c>
      <c r="N10" s="102" t="s">
        <v>38</v>
      </c>
      <c r="O10" s="102" t="s">
        <v>1</v>
      </c>
      <c r="P10" s="102" t="s">
        <v>1</v>
      </c>
      <c r="Q10" s="102" t="s">
        <v>28</v>
      </c>
      <c r="R10" s="102" t="s">
        <v>38</v>
      </c>
      <c r="S10" s="102" t="s">
        <v>1</v>
      </c>
      <c r="T10" s="102" t="s">
        <v>1</v>
      </c>
      <c r="U10" s="102" t="s">
        <v>28</v>
      </c>
      <c r="V10" s="102" t="s">
        <v>38</v>
      </c>
      <c r="W10" s="102" t="s">
        <v>1</v>
      </c>
      <c r="X10" s="102" t="s">
        <v>1</v>
      </c>
      <c r="Y10" s="102" t="s">
        <v>28</v>
      </c>
      <c r="Z10" s="102" t="s">
        <v>38</v>
      </c>
      <c r="AA10" s="102" t="s">
        <v>1</v>
      </c>
      <c r="AB10" s="102" t="s">
        <v>1</v>
      </c>
      <c r="AC10" s="102" t="s">
        <v>28</v>
      </c>
      <c r="AD10" s="102" t="s">
        <v>38</v>
      </c>
      <c r="AE10" s="102" t="s">
        <v>1</v>
      </c>
      <c r="AF10" s="102" t="s">
        <v>1</v>
      </c>
      <c r="AG10" s="102" t="s">
        <v>28</v>
      </c>
      <c r="AH10" s="102" t="s">
        <v>38</v>
      </c>
      <c r="AI10" s="102" t="s">
        <v>1</v>
      </c>
      <c r="AJ10" s="102" t="s">
        <v>1</v>
      </c>
      <c r="AK10" s="102" t="s">
        <v>28</v>
      </c>
      <c r="AL10" s="102" t="s">
        <v>38</v>
      </c>
      <c r="AM10" s="102" t="s">
        <v>1</v>
      </c>
      <c r="AN10" s="102" t="s">
        <v>1</v>
      </c>
      <c r="AO10" s="102" t="s">
        <v>28</v>
      </c>
      <c r="AP10" s="102" t="s">
        <v>38</v>
      </c>
      <c r="AQ10" s="102" t="s">
        <v>1</v>
      </c>
      <c r="AR10" s="102" t="s">
        <v>1</v>
      </c>
      <c r="AS10" s="102" t="s">
        <v>28</v>
      </c>
      <c r="AT10" s="102" t="s">
        <v>38</v>
      </c>
      <c r="AU10" s="102" t="s">
        <v>1</v>
      </c>
      <c r="AV10" s="102" t="s">
        <v>1</v>
      </c>
      <c r="AW10" s="102" t="s">
        <v>28</v>
      </c>
      <c r="AX10" s="102" t="s">
        <v>38</v>
      </c>
      <c r="AY10" s="102" t="s">
        <v>1</v>
      </c>
      <c r="AZ10" s="102" t="s">
        <v>1</v>
      </c>
      <c r="BA10" s="102" t="s">
        <v>28</v>
      </c>
      <c r="BB10" s="102" t="s">
        <v>38</v>
      </c>
      <c r="BC10" s="102" t="s">
        <v>1</v>
      </c>
      <c r="BD10" s="102" t="s">
        <v>1</v>
      </c>
      <c r="BE10" s="102" t="s">
        <v>28</v>
      </c>
      <c r="BF10" s="102" t="s">
        <v>38</v>
      </c>
      <c r="BG10" s="102" t="s">
        <v>1</v>
      </c>
      <c r="BH10" s="102" t="s">
        <v>1</v>
      </c>
      <c r="BI10" s="102" t="s">
        <v>28</v>
      </c>
      <c r="BJ10" s="102" t="s">
        <v>38</v>
      </c>
      <c r="BK10" s="102" t="s">
        <v>1</v>
      </c>
      <c r="BL10" s="102" t="s">
        <v>1</v>
      </c>
      <c r="BM10" s="102" t="s">
        <v>28</v>
      </c>
      <c r="BN10" s="102" t="s">
        <v>38</v>
      </c>
      <c r="BO10" s="102" t="s">
        <v>1</v>
      </c>
      <c r="BP10" s="102" t="s">
        <v>1</v>
      </c>
      <c r="BQ10" s="102" t="s">
        <v>28</v>
      </c>
      <c r="BR10" s="102" t="s">
        <v>38</v>
      </c>
      <c r="BS10" s="102" t="s">
        <v>1</v>
      </c>
      <c r="BT10" s="102" t="s">
        <v>1</v>
      </c>
      <c r="BU10" s="102" t="s">
        <v>28</v>
      </c>
      <c r="BV10" s="102" t="s">
        <v>38</v>
      </c>
      <c r="BW10" s="102" t="s">
        <v>1</v>
      </c>
      <c r="BX10" s="102" t="s">
        <v>1</v>
      </c>
      <c r="BY10" s="102" t="s">
        <v>28</v>
      </c>
      <c r="BZ10" s="102" t="s">
        <v>38</v>
      </c>
      <c r="CA10" s="102" t="s">
        <v>1</v>
      </c>
      <c r="CB10" s="102" t="s">
        <v>1</v>
      </c>
      <c r="CC10" s="102" t="s">
        <v>28</v>
      </c>
      <c r="CD10" s="102" t="s">
        <v>38</v>
      </c>
      <c r="CE10" s="102" t="s">
        <v>1</v>
      </c>
      <c r="CF10" s="102" t="s">
        <v>1</v>
      </c>
      <c r="CG10" s="102" t="s">
        <v>28</v>
      </c>
      <c r="CH10" s="102" t="s">
        <v>38</v>
      </c>
      <c r="CI10" s="102" t="s">
        <v>1</v>
      </c>
      <c r="CJ10" s="102" t="s">
        <v>1</v>
      </c>
      <c r="CK10" s="102" t="s">
        <v>28</v>
      </c>
      <c r="CL10" s="102" t="s">
        <v>38</v>
      </c>
      <c r="CM10" s="102" t="s">
        <v>1</v>
      </c>
      <c r="CN10" s="102" t="s">
        <v>1</v>
      </c>
      <c r="CO10" s="102" t="s">
        <v>28</v>
      </c>
      <c r="CP10" s="102" t="s">
        <v>38</v>
      </c>
      <c r="CQ10" s="102" t="s">
        <v>1</v>
      </c>
      <c r="CR10" s="102" t="s">
        <v>1</v>
      </c>
      <c r="CS10" s="102" t="s">
        <v>28</v>
      </c>
      <c r="CT10" s="102" t="s">
        <v>38</v>
      </c>
      <c r="CU10" s="102" t="s">
        <v>1</v>
      </c>
      <c r="CV10" s="102" t="s">
        <v>1</v>
      </c>
      <c r="CW10" s="102" t="s">
        <v>28</v>
      </c>
      <c r="CX10" s="102" t="s">
        <v>38</v>
      </c>
      <c r="CY10" s="102" t="s">
        <v>1</v>
      </c>
      <c r="CZ10" s="102" t="s">
        <v>1</v>
      </c>
      <c r="DA10" s="102" t="s">
        <v>28</v>
      </c>
      <c r="DB10" s="102" t="s">
        <v>38</v>
      </c>
      <c r="DC10" s="102" t="s">
        <v>1</v>
      </c>
      <c r="DD10" s="102" t="s">
        <v>1</v>
      </c>
      <c r="DE10" s="102" t="s">
        <v>28</v>
      </c>
      <c r="DF10" s="102" t="s">
        <v>38</v>
      </c>
      <c r="DG10" s="102" t="s">
        <v>1</v>
      </c>
      <c r="DH10" s="102" t="s">
        <v>1</v>
      </c>
      <c r="DI10" s="102" t="s">
        <v>28</v>
      </c>
      <c r="DJ10" s="102" t="s">
        <v>38</v>
      </c>
      <c r="DK10" s="102" t="s">
        <v>1</v>
      </c>
      <c r="DL10" s="102" t="s">
        <v>1</v>
      </c>
      <c r="DM10" s="102" t="s">
        <v>28</v>
      </c>
      <c r="DN10" s="102" t="s">
        <v>38</v>
      </c>
      <c r="DO10" s="102" t="s">
        <v>1</v>
      </c>
      <c r="DP10" s="102" t="s">
        <v>1</v>
      </c>
      <c r="DQ10" s="102" t="s">
        <v>28</v>
      </c>
      <c r="DR10" s="102" t="s">
        <v>38</v>
      </c>
      <c r="DS10" s="102" t="s">
        <v>1</v>
      </c>
      <c r="DT10" s="102" t="s">
        <v>1</v>
      </c>
      <c r="DU10" s="102" t="s">
        <v>28</v>
      </c>
      <c r="DV10" s="102" t="s">
        <v>38</v>
      </c>
      <c r="DW10" s="102" t="s">
        <v>1</v>
      </c>
      <c r="DX10" s="102" t="s">
        <v>1</v>
      </c>
      <c r="DY10" s="102" t="s">
        <v>28</v>
      </c>
      <c r="DZ10" s="102" t="s">
        <v>38</v>
      </c>
      <c r="EA10" s="102" t="s">
        <v>1</v>
      </c>
      <c r="EB10" s="102" t="s">
        <v>1</v>
      </c>
      <c r="EC10" s="102" t="s">
        <v>28</v>
      </c>
      <c r="ED10" s="102" t="s">
        <v>38</v>
      </c>
      <c r="EE10" s="102" t="s">
        <v>1</v>
      </c>
      <c r="EF10" s="102" t="s">
        <v>1</v>
      </c>
      <c r="EG10" s="102" t="s">
        <v>28</v>
      </c>
      <c r="EH10" s="102" t="s">
        <v>38</v>
      </c>
      <c r="EI10" s="102" t="s">
        <v>1</v>
      </c>
      <c r="EJ10" s="102" t="s">
        <v>1</v>
      </c>
      <c r="EK10" s="102" t="s">
        <v>28</v>
      </c>
      <c r="EL10" s="102" t="s">
        <v>38</v>
      </c>
      <c r="EM10" s="102" t="s">
        <v>1</v>
      </c>
      <c r="EN10" s="102" t="s">
        <v>1</v>
      </c>
      <c r="EO10" s="102" t="s">
        <v>28</v>
      </c>
      <c r="EP10" s="102" t="s">
        <v>38</v>
      </c>
      <c r="EQ10" s="102" t="s">
        <v>1</v>
      </c>
      <c r="ER10" s="102" t="s">
        <v>1</v>
      </c>
      <c r="ES10" s="102" t="s">
        <v>28</v>
      </c>
      <c r="ET10" s="102" t="s">
        <v>38</v>
      </c>
      <c r="EU10" s="102" t="s">
        <v>1</v>
      </c>
      <c r="EV10" s="102" t="s">
        <v>1</v>
      </c>
      <c r="EW10" s="102" t="s">
        <v>28</v>
      </c>
      <c r="EX10" s="102" t="s">
        <v>38</v>
      </c>
      <c r="EY10" s="102" t="s">
        <v>1</v>
      </c>
      <c r="EZ10" s="102" t="s">
        <v>1</v>
      </c>
      <c r="FA10" s="102" t="s">
        <v>28</v>
      </c>
      <c r="FB10" s="102" t="s">
        <v>38</v>
      </c>
      <c r="FC10" s="102" t="s">
        <v>1</v>
      </c>
      <c r="FD10" s="102" t="s">
        <v>1</v>
      </c>
      <c r="FE10" s="102" t="s">
        <v>28</v>
      </c>
      <c r="FF10" s="102" t="s">
        <v>38</v>
      </c>
      <c r="FG10" s="102" t="s">
        <v>1</v>
      </c>
      <c r="FH10" s="102" t="s">
        <v>1</v>
      </c>
      <c r="FI10" s="102" t="s">
        <v>5</v>
      </c>
      <c r="FJ10" s="102" t="s">
        <v>5</v>
      </c>
      <c r="FK10" s="102" t="s">
        <v>5</v>
      </c>
      <c r="FL10" s="102" t="s">
        <v>5</v>
      </c>
      <c r="FM10" s="102" t="s">
        <v>5</v>
      </c>
      <c r="FN10" s="102" t="s">
        <v>5</v>
      </c>
      <c r="FO10" s="102" t="s">
        <v>5</v>
      </c>
      <c r="FP10" s="102" t="s">
        <v>5</v>
      </c>
      <c r="FQ10" s="102" t="s">
        <v>5</v>
      </c>
      <c r="FR10" s="102" t="s">
        <v>5</v>
      </c>
      <c r="FS10" s="102" t="s">
        <v>5</v>
      </c>
      <c r="FT10" s="102" t="s">
        <v>5</v>
      </c>
      <c r="FU10" s="102" t="s">
        <v>5</v>
      </c>
      <c r="FV10" s="102" t="s">
        <v>5</v>
      </c>
      <c r="FW10" s="102" t="s">
        <v>5</v>
      </c>
      <c r="FX10" s="102" t="s">
        <v>5</v>
      </c>
      <c r="FY10" s="102" t="s">
        <v>5</v>
      </c>
      <c r="FZ10" s="102" t="s">
        <v>5</v>
      </c>
      <c r="GA10" s="102" t="s">
        <v>5</v>
      </c>
      <c r="GB10" s="102" t="s">
        <v>5</v>
      </c>
      <c r="GC10" s="102" t="s">
        <v>5</v>
      </c>
      <c r="GD10" s="102" t="s">
        <v>5</v>
      </c>
      <c r="GE10" s="102" t="s">
        <v>5</v>
      </c>
      <c r="GF10" s="102" t="s">
        <v>5</v>
      </c>
      <c r="GG10" s="102" t="s">
        <v>5</v>
      </c>
      <c r="GH10" s="102" t="s">
        <v>5</v>
      </c>
      <c r="GI10" s="102" t="s">
        <v>5</v>
      </c>
      <c r="GJ10" s="102" t="s">
        <v>5</v>
      </c>
    </row>
    <row r="11" spans="1:193" s="103" customFormat="1" ht="24" x14ac:dyDescent="0.2">
      <c r="A11" s="60">
        <v>1</v>
      </c>
      <c r="B11" s="150" t="s">
        <v>20</v>
      </c>
      <c r="C11" s="144" t="str">
        <f t="shared" si="7"/>
        <v>Староверов Е.А.</v>
      </c>
      <c r="D11" s="153" t="s">
        <v>89</v>
      </c>
      <c r="E11" s="60">
        <v>9130</v>
      </c>
      <c r="F11" s="60">
        <f t="shared" si="6"/>
        <v>0</v>
      </c>
      <c r="G11" s="100"/>
      <c r="H11" s="100"/>
      <c r="I11" s="100"/>
      <c r="J11" s="100"/>
      <c r="K11" s="97"/>
      <c r="L11" s="102" t="s">
        <v>1</v>
      </c>
      <c r="M11" s="102" t="s">
        <v>28</v>
      </c>
      <c r="N11" s="102" t="s">
        <v>38</v>
      </c>
      <c r="O11" s="102" t="s">
        <v>1</v>
      </c>
      <c r="P11" s="102" t="s">
        <v>1</v>
      </c>
      <c r="Q11" s="102" t="s">
        <v>28</v>
      </c>
      <c r="R11" s="102" t="s">
        <v>38</v>
      </c>
      <c r="S11" s="102" t="s">
        <v>1</v>
      </c>
      <c r="T11" s="102" t="s">
        <v>1</v>
      </c>
      <c r="U11" s="102" t="s">
        <v>28</v>
      </c>
      <c r="V11" s="102" t="s">
        <v>38</v>
      </c>
      <c r="W11" s="102" t="s">
        <v>1</v>
      </c>
      <c r="X11" s="102" t="s">
        <v>1</v>
      </c>
      <c r="Y11" s="102" t="s">
        <v>28</v>
      </c>
      <c r="Z11" s="102" t="s">
        <v>38</v>
      </c>
      <c r="AA11" s="102" t="s">
        <v>1</v>
      </c>
      <c r="AB11" s="102" t="s">
        <v>1</v>
      </c>
      <c r="AC11" s="102" t="s">
        <v>28</v>
      </c>
      <c r="AD11" s="102" t="s">
        <v>38</v>
      </c>
      <c r="AE11" s="102" t="s">
        <v>1</v>
      </c>
      <c r="AF11" s="102" t="s">
        <v>1</v>
      </c>
      <c r="AG11" s="102" t="s">
        <v>28</v>
      </c>
      <c r="AH11" s="102" t="s">
        <v>38</v>
      </c>
      <c r="AI11" s="102" t="s">
        <v>1</v>
      </c>
      <c r="AJ11" s="102" t="s">
        <v>1</v>
      </c>
      <c r="AK11" s="102" t="s">
        <v>28</v>
      </c>
      <c r="AL11" s="102" t="s">
        <v>38</v>
      </c>
      <c r="AM11" s="102" t="s">
        <v>1</v>
      </c>
      <c r="AN11" s="102" t="s">
        <v>1</v>
      </c>
      <c r="AO11" s="102" t="s">
        <v>28</v>
      </c>
      <c r="AP11" s="102" t="s">
        <v>38</v>
      </c>
      <c r="AQ11" s="102" t="s">
        <v>1</v>
      </c>
      <c r="AR11" s="102" t="s">
        <v>1</v>
      </c>
      <c r="AS11" s="102" t="s">
        <v>28</v>
      </c>
      <c r="AT11" s="102" t="s">
        <v>38</v>
      </c>
      <c r="AU11" s="102" t="s">
        <v>1</v>
      </c>
      <c r="AV11" s="102" t="s">
        <v>1</v>
      </c>
      <c r="AW11" s="102" t="s">
        <v>28</v>
      </c>
      <c r="AX11" s="102" t="s">
        <v>38</v>
      </c>
      <c r="AY11" s="102" t="s">
        <v>1</v>
      </c>
      <c r="AZ11" s="102" t="s">
        <v>1</v>
      </c>
      <c r="BA11" s="102" t="s">
        <v>28</v>
      </c>
      <c r="BB11" s="102" t="s">
        <v>38</v>
      </c>
      <c r="BC11" s="102" t="s">
        <v>1</v>
      </c>
      <c r="BD11" s="102" t="s">
        <v>1</v>
      </c>
      <c r="BE11" s="102" t="s">
        <v>28</v>
      </c>
      <c r="BF11" s="102" t="s">
        <v>38</v>
      </c>
      <c r="BG11" s="102" t="s">
        <v>1</v>
      </c>
      <c r="BH11" s="102" t="s">
        <v>1</v>
      </c>
      <c r="BI11" s="102" t="s">
        <v>28</v>
      </c>
      <c r="BJ11" s="102" t="s">
        <v>38</v>
      </c>
      <c r="BK11" s="102" t="s">
        <v>1</v>
      </c>
      <c r="BL11" s="102" t="s">
        <v>1</v>
      </c>
      <c r="BM11" s="102" t="s">
        <v>28</v>
      </c>
      <c r="BN11" s="102" t="s">
        <v>38</v>
      </c>
      <c r="BO11" s="102" t="s">
        <v>1</v>
      </c>
      <c r="BP11" s="102" t="s">
        <v>1</v>
      </c>
      <c r="BQ11" s="102" t="s">
        <v>28</v>
      </c>
      <c r="BR11" s="102" t="s">
        <v>38</v>
      </c>
      <c r="BS11" s="102" t="s">
        <v>1</v>
      </c>
      <c r="BT11" s="102" t="s">
        <v>1</v>
      </c>
      <c r="BU11" s="102" t="s">
        <v>28</v>
      </c>
      <c r="BV11" s="102" t="s">
        <v>38</v>
      </c>
      <c r="BW11" s="102" t="s">
        <v>1</v>
      </c>
      <c r="BX11" s="102" t="s">
        <v>1</v>
      </c>
      <c r="BY11" s="102" t="s">
        <v>28</v>
      </c>
      <c r="BZ11" s="102" t="s">
        <v>38</v>
      </c>
      <c r="CA11" s="102" t="s">
        <v>1</v>
      </c>
      <c r="CB11" s="102" t="s">
        <v>1</v>
      </c>
      <c r="CC11" s="102" t="s">
        <v>28</v>
      </c>
      <c r="CD11" s="102" t="s">
        <v>38</v>
      </c>
      <c r="CE11" s="102" t="s">
        <v>1</v>
      </c>
      <c r="CF11" s="102" t="s">
        <v>1</v>
      </c>
      <c r="CG11" s="102" t="s">
        <v>28</v>
      </c>
      <c r="CH11" s="102" t="s">
        <v>38</v>
      </c>
      <c r="CI11" s="102" t="s">
        <v>1</v>
      </c>
      <c r="CJ11" s="102" t="s">
        <v>1</v>
      </c>
      <c r="CK11" s="102" t="s">
        <v>28</v>
      </c>
      <c r="CL11" s="102" t="s">
        <v>38</v>
      </c>
      <c r="CM11" s="102" t="s">
        <v>1</v>
      </c>
      <c r="CN11" s="102" t="s">
        <v>1</v>
      </c>
      <c r="CO11" s="102" t="s">
        <v>28</v>
      </c>
      <c r="CP11" s="102" t="s">
        <v>38</v>
      </c>
      <c r="CQ11" s="102" t="s">
        <v>1</v>
      </c>
      <c r="CR11" s="102" t="s">
        <v>1</v>
      </c>
      <c r="CS11" s="102" t="s">
        <v>28</v>
      </c>
      <c r="CT11" s="102" t="s">
        <v>38</v>
      </c>
      <c r="CU11" s="102" t="s">
        <v>1</v>
      </c>
      <c r="CV11" s="102" t="s">
        <v>1</v>
      </c>
      <c r="CW11" s="102" t="s">
        <v>28</v>
      </c>
      <c r="CX11" s="102" t="s">
        <v>38</v>
      </c>
      <c r="CY11" s="102" t="s">
        <v>1</v>
      </c>
      <c r="CZ11" s="102" t="s">
        <v>1</v>
      </c>
      <c r="DA11" s="102" t="s">
        <v>28</v>
      </c>
      <c r="DB11" s="102" t="s">
        <v>38</v>
      </c>
      <c r="DC11" s="102" t="s">
        <v>1</v>
      </c>
      <c r="DD11" s="102" t="s">
        <v>1</v>
      </c>
      <c r="DE11" s="102" t="s">
        <v>28</v>
      </c>
      <c r="DF11" s="102" t="s">
        <v>38</v>
      </c>
      <c r="DG11" s="102" t="s">
        <v>1</v>
      </c>
      <c r="DH11" s="102" t="s">
        <v>1</v>
      </c>
      <c r="DI11" s="102" t="s">
        <v>28</v>
      </c>
      <c r="DJ11" s="102" t="s">
        <v>38</v>
      </c>
      <c r="DK11" s="102" t="s">
        <v>1</v>
      </c>
      <c r="DL11" s="102" t="s">
        <v>1</v>
      </c>
      <c r="DM11" s="102" t="s">
        <v>28</v>
      </c>
      <c r="DN11" s="102" t="s">
        <v>38</v>
      </c>
      <c r="DO11" s="102" t="s">
        <v>1</v>
      </c>
      <c r="DP11" s="102" t="s">
        <v>1</v>
      </c>
      <c r="DQ11" s="102" t="s">
        <v>28</v>
      </c>
      <c r="DR11" s="102" t="s">
        <v>38</v>
      </c>
      <c r="DS11" s="102" t="s">
        <v>1</v>
      </c>
      <c r="DT11" s="102" t="s">
        <v>1</v>
      </c>
      <c r="DU11" s="102" t="s">
        <v>28</v>
      </c>
      <c r="DV11" s="102" t="s">
        <v>38</v>
      </c>
      <c r="DW11" s="102" t="s">
        <v>1</v>
      </c>
      <c r="DX11" s="102" t="s">
        <v>1</v>
      </c>
      <c r="DY11" s="102" t="s">
        <v>28</v>
      </c>
      <c r="DZ11" s="102" t="s">
        <v>38</v>
      </c>
      <c r="EA11" s="102" t="s">
        <v>1</v>
      </c>
      <c r="EB11" s="102" t="s">
        <v>1</v>
      </c>
      <c r="EC11" s="102" t="s">
        <v>28</v>
      </c>
      <c r="ED11" s="102" t="s">
        <v>38</v>
      </c>
      <c r="EE11" s="102" t="s">
        <v>1</v>
      </c>
      <c r="EF11" s="102" t="s">
        <v>1</v>
      </c>
      <c r="EG11" s="102" t="s">
        <v>28</v>
      </c>
      <c r="EH11" s="102" t="s">
        <v>38</v>
      </c>
      <c r="EI11" s="102" t="s">
        <v>1</v>
      </c>
      <c r="EJ11" s="102" t="s">
        <v>1</v>
      </c>
      <c r="EK11" s="102" t="s">
        <v>28</v>
      </c>
      <c r="EL11" s="102" t="s">
        <v>38</v>
      </c>
      <c r="EM11" s="102" t="s">
        <v>1</v>
      </c>
      <c r="EN11" s="102" t="s">
        <v>1</v>
      </c>
      <c r="EO11" s="102" t="s">
        <v>28</v>
      </c>
      <c r="EP11" s="102" t="s">
        <v>38</v>
      </c>
      <c r="EQ11" s="102" t="s">
        <v>1</v>
      </c>
      <c r="ER11" s="102" t="s">
        <v>1</v>
      </c>
      <c r="ES11" s="102" t="s">
        <v>28</v>
      </c>
      <c r="ET11" s="102" t="s">
        <v>38</v>
      </c>
      <c r="EU11" s="102" t="s">
        <v>1</v>
      </c>
      <c r="EV11" s="102" t="s">
        <v>1</v>
      </c>
      <c r="EW11" s="102" t="s">
        <v>28</v>
      </c>
      <c r="EX11" s="102" t="s">
        <v>38</v>
      </c>
      <c r="EY11" s="102" t="s">
        <v>1</v>
      </c>
      <c r="EZ11" s="102" t="s">
        <v>1</v>
      </c>
      <c r="FA11" s="102" t="s">
        <v>28</v>
      </c>
      <c r="FB11" s="102" t="s">
        <v>38</v>
      </c>
      <c r="FC11" s="102" t="s">
        <v>1</v>
      </c>
      <c r="FD11" s="102" t="s">
        <v>1</v>
      </c>
      <c r="FE11" s="102" t="s">
        <v>28</v>
      </c>
      <c r="FF11" s="102" t="s">
        <v>38</v>
      </c>
      <c r="FG11" s="102" t="s">
        <v>1</v>
      </c>
      <c r="FH11" s="102" t="s">
        <v>1</v>
      </c>
      <c r="FI11" s="102" t="s">
        <v>28</v>
      </c>
      <c r="FJ11" s="102" t="s">
        <v>38</v>
      </c>
      <c r="FK11" s="102" t="s">
        <v>1</v>
      </c>
      <c r="FL11" s="102" t="s">
        <v>1</v>
      </c>
      <c r="FM11" s="102" t="s">
        <v>28</v>
      </c>
      <c r="FN11" s="102" t="s">
        <v>38</v>
      </c>
      <c r="FO11" s="102" t="s">
        <v>1</v>
      </c>
      <c r="FP11" s="102" t="s">
        <v>1</v>
      </c>
      <c r="FQ11" s="102" t="s">
        <v>28</v>
      </c>
      <c r="FR11" s="102" t="s">
        <v>38</v>
      </c>
      <c r="FS11" s="102" t="s">
        <v>1</v>
      </c>
      <c r="FT11" s="102" t="s">
        <v>1</v>
      </c>
      <c r="FU11" s="102" t="s">
        <v>28</v>
      </c>
      <c r="FV11" s="102" t="s">
        <v>38</v>
      </c>
      <c r="FW11" s="102" t="s">
        <v>1</v>
      </c>
      <c r="FX11" s="102" t="s">
        <v>1</v>
      </c>
      <c r="FY11" s="102" t="s">
        <v>28</v>
      </c>
      <c r="FZ11" s="102" t="s">
        <v>38</v>
      </c>
      <c r="GA11" s="102" t="s">
        <v>1</v>
      </c>
      <c r="GB11" s="102" t="s">
        <v>1</v>
      </c>
      <c r="GC11" s="102" t="s">
        <v>28</v>
      </c>
      <c r="GD11" s="102" t="s">
        <v>38</v>
      </c>
      <c r="GE11" s="102" t="s">
        <v>1</v>
      </c>
      <c r="GF11" s="102" t="s">
        <v>1</v>
      </c>
      <c r="GG11" s="102" t="s">
        <v>28</v>
      </c>
      <c r="GH11" s="102" t="s">
        <v>38</v>
      </c>
      <c r="GI11" s="102" t="s">
        <v>1</v>
      </c>
      <c r="GJ11" s="102" t="s">
        <v>1</v>
      </c>
    </row>
    <row r="12" spans="1:193" s="103" customFormat="1" ht="24" x14ac:dyDescent="0.2">
      <c r="A12" s="60">
        <v>1</v>
      </c>
      <c r="B12" s="150" t="s">
        <v>20</v>
      </c>
      <c r="C12" s="144" t="str">
        <f t="shared" si="7"/>
        <v>Хахалин А.М.</v>
      </c>
      <c r="D12" s="153" t="s">
        <v>90</v>
      </c>
      <c r="E12" s="60">
        <v>9091</v>
      </c>
      <c r="F12" s="60">
        <f t="shared" si="6"/>
        <v>28</v>
      </c>
      <c r="G12" s="100"/>
      <c r="H12" s="100"/>
      <c r="I12" s="100"/>
      <c r="J12" s="100"/>
      <c r="K12" s="97"/>
      <c r="L12" s="102" t="s">
        <v>1</v>
      </c>
      <c r="M12" s="102" t="s">
        <v>28</v>
      </c>
      <c r="N12" s="102" t="s">
        <v>38</v>
      </c>
      <c r="O12" s="102" t="s">
        <v>1</v>
      </c>
      <c r="P12" s="102" t="s">
        <v>1</v>
      </c>
      <c r="Q12" s="102" t="s">
        <v>28</v>
      </c>
      <c r="R12" s="102" t="s">
        <v>38</v>
      </c>
      <c r="S12" s="102" t="s">
        <v>1</v>
      </c>
      <c r="T12" s="102" t="s">
        <v>1</v>
      </c>
      <c r="U12" s="102" t="s">
        <v>5</v>
      </c>
      <c r="V12" s="102" t="s">
        <v>5</v>
      </c>
      <c r="W12" s="102" t="s">
        <v>5</v>
      </c>
      <c r="X12" s="102" t="s">
        <v>5</v>
      </c>
      <c r="Y12" s="102" t="s">
        <v>5</v>
      </c>
      <c r="Z12" s="102" t="s">
        <v>5</v>
      </c>
      <c r="AA12" s="102" t="s">
        <v>5</v>
      </c>
      <c r="AB12" s="102" t="s">
        <v>5</v>
      </c>
      <c r="AC12" s="102" t="s">
        <v>5</v>
      </c>
      <c r="AD12" s="102" t="s">
        <v>5</v>
      </c>
      <c r="AE12" s="102" t="s">
        <v>5</v>
      </c>
      <c r="AF12" s="102" t="s">
        <v>5</v>
      </c>
      <c r="AG12" s="102" t="s">
        <v>5</v>
      </c>
      <c r="AH12" s="102" t="s">
        <v>5</v>
      </c>
      <c r="AI12" s="102" t="s">
        <v>1</v>
      </c>
      <c r="AJ12" s="102" t="s">
        <v>1</v>
      </c>
      <c r="AK12" s="102" t="s">
        <v>28</v>
      </c>
      <c r="AL12" s="102" t="s">
        <v>38</v>
      </c>
      <c r="AM12" s="102" t="s">
        <v>1</v>
      </c>
      <c r="AN12" s="102" t="s">
        <v>1</v>
      </c>
      <c r="AO12" s="102" t="s">
        <v>28</v>
      </c>
      <c r="AP12" s="102" t="s">
        <v>38</v>
      </c>
      <c r="AQ12" s="102" t="s">
        <v>1</v>
      </c>
      <c r="AR12" s="102" t="s">
        <v>1</v>
      </c>
      <c r="AS12" s="102" t="s">
        <v>28</v>
      </c>
      <c r="AT12" s="102" t="s">
        <v>38</v>
      </c>
      <c r="AU12" s="102" t="s">
        <v>1</v>
      </c>
      <c r="AV12" s="102" t="s">
        <v>1</v>
      </c>
      <c r="AW12" s="102" t="s">
        <v>28</v>
      </c>
      <c r="AX12" s="102" t="s">
        <v>38</v>
      </c>
      <c r="AY12" s="102" t="s">
        <v>1</v>
      </c>
      <c r="AZ12" s="102" t="s">
        <v>1</v>
      </c>
      <c r="BA12" s="102" t="s">
        <v>28</v>
      </c>
      <c r="BB12" s="102" t="s">
        <v>38</v>
      </c>
      <c r="BC12" s="102" t="s">
        <v>1</v>
      </c>
      <c r="BD12" s="102" t="s">
        <v>1</v>
      </c>
      <c r="BE12" s="102" t="s">
        <v>28</v>
      </c>
      <c r="BF12" s="102" t="s">
        <v>38</v>
      </c>
      <c r="BG12" s="102" t="s">
        <v>1</v>
      </c>
      <c r="BH12" s="102" t="s">
        <v>1</v>
      </c>
      <c r="BI12" s="102" t="s">
        <v>28</v>
      </c>
      <c r="BJ12" s="102" t="s">
        <v>38</v>
      </c>
      <c r="BK12" s="102" t="s">
        <v>1</v>
      </c>
      <c r="BL12" s="102" t="s">
        <v>1</v>
      </c>
      <c r="BM12" s="102" t="s">
        <v>28</v>
      </c>
      <c r="BN12" s="102" t="s">
        <v>38</v>
      </c>
      <c r="BO12" s="102" t="s">
        <v>1</v>
      </c>
      <c r="BP12" s="102" t="s">
        <v>1</v>
      </c>
      <c r="BQ12" s="102" t="s">
        <v>28</v>
      </c>
      <c r="BR12" s="102" t="s">
        <v>38</v>
      </c>
      <c r="BS12" s="102" t="s">
        <v>1</v>
      </c>
      <c r="BT12" s="102" t="s">
        <v>1</v>
      </c>
      <c r="BU12" s="102" t="s">
        <v>28</v>
      </c>
      <c r="BV12" s="102" t="s">
        <v>38</v>
      </c>
      <c r="BW12" s="102" t="s">
        <v>1</v>
      </c>
      <c r="BX12" s="102" t="s">
        <v>1</v>
      </c>
      <c r="BY12" s="102" t="s">
        <v>28</v>
      </c>
      <c r="BZ12" s="102" t="s">
        <v>38</v>
      </c>
      <c r="CA12" s="102" t="s">
        <v>1</v>
      </c>
      <c r="CB12" s="102" t="s">
        <v>1</v>
      </c>
      <c r="CC12" s="102" t="s">
        <v>28</v>
      </c>
      <c r="CD12" s="102" t="s">
        <v>38</v>
      </c>
      <c r="CE12" s="102" t="s">
        <v>1</v>
      </c>
      <c r="CF12" s="102" t="s">
        <v>1</v>
      </c>
      <c r="CG12" s="102" t="s">
        <v>28</v>
      </c>
      <c r="CH12" s="102" t="s">
        <v>38</v>
      </c>
      <c r="CI12" s="102" t="s">
        <v>1</v>
      </c>
      <c r="CJ12" s="102" t="s">
        <v>1</v>
      </c>
      <c r="CK12" s="102" t="s">
        <v>28</v>
      </c>
      <c r="CL12" s="102" t="s">
        <v>38</v>
      </c>
      <c r="CM12" s="102" t="s">
        <v>1</v>
      </c>
      <c r="CN12" s="102" t="s">
        <v>1</v>
      </c>
      <c r="CO12" s="102" t="s">
        <v>28</v>
      </c>
      <c r="CP12" s="102" t="s">
        <v>38</v>
      </c>
      <c r="CQ12" s="102" t="s">
        <v>1</v>
      </c>
      <c r="CR12" s="102" t="s">
        <v>1</v>
      </c>
      <c r="CS12" s="102" t="s">
        <v>28</v>
      </c>
      <c r="CT12" s="102" t="s">
        <v>38</v>
      </c>
      <c r="CU12" s="102" t="s">
        <v>1</v>
      </c>
      <c r="CV12" s="102" t="s">
        <v>1</v>
      </c>
      <c r="CW12" s="102" t="s">
        <v>28</v>
      </c>
      <c r="CX12" s="102" t="s">
        <v>38</v>
      </c>
      <c r="CY12" s="102" t="s">
        <v>1</v>
      </c>
      <c r="CZ12" s="102" t="s">
        <v>1</v>
      </c>
      <c r="DA12" s="102" t="s">
        <v>28</v>
      </c>
      <c r="DB12" s="102" t="s">
        <v>38</v>
      </c>
      <c r="DC12" s="102" t="s">
        <v>1</v>
      </c>
      <c r="DD12" s="102" t="s">
        <v>1</v>
      </c>
      <c r="DE12" s="102" t="s">
        <v>28</v>
      </c>
      <c r="DF12" s="102" t="s">
        <v>38</v>
      </c>
      <c r="DG12" s="102" t="s">
        <v>1</v>
      </c>
      <c r="DH12" s="102" t="s">
        <v>1</v>
      </c>
      <c r="DI12" s="102" t="s">
        <v>28</v>
      </c>
      <c r="DJ12" s="102" t="s">
        <v>38</v>
      </c>
      <c r="DK12" s="102" t="s">
        <v>1</v>
      </c>
      <c r="DL12" s="102" t="s">
        <v>1</v>
      </c>
      <c r="DM12" s="102" t="s">
        <v>5</v>
      </c>
      <c r="DN12" s="102" t="s">
        <v>5</v>
      </c>
      <c r="DO12" s="102" t="s">
        <v>5</v>
      </c>
      <c r="DP12" s="102" t="s">
        <v>5</v>
      </c>
      <c r="DQ12" s="102" t="s">
        <v>5</v>
      </c>
      <c r="DR12" s="102" t="s">
        <v>5</v>
      </c>
      <c r="DS12" s="102" t="s">
        <v>5</v>
      </c>
      <c r="DT12" s="102" t="s">
        <v>5</v>
      </c>
      <c r="DU12" s="102" t="s">
        <v>5</v>
      </c>
      <c r="DV12" s="102" t="s">
        <v>5</v>
      </c>
      <c r="DW12" s="102" t="s">
        <v>5</v>
      </c>
      <c r="DX12" s="102" t="s">
        <v>5</v>
      </c>
      <c r="DY12" s="102" t="s">
        <v>5</v>
      </c>
      <c r="DZ12" s="102" t="s">
        <v>5</v>
      </c>
      <c r="EA12" s="102" t="s">
        <v>1</v>
      </c>
      <c r="EB12" s="102" t="s">
        <v>1</v>
      </c>
      <c r="EC12" s="102" t="s">
        <v>28</v>
      </c>
      <c r="ED12" s="102" t="s">
        <v>38</v>
      </c>
      <c r="EE12" s="102" t="s">
        <v>1</v>
      </c>
      <c r="EF12" s="102" t="s">
        <v>1</v>
      </c>
      <c r="EG12" s="102" t="s">
        <v>28</v>
      </c>
      <c r="EH12" s="102" t="s">
        <v>38</v>
      </c>
      <c r="EI12" s="102" t="s">
        <v>1</v>
      </c>
      <c r="EJ12" s="102" t="s">
        <v>1</v>
      </c>
      <c r="EK12" s="102" t="s">
        <v>28</v>
      </c>
      <c r="EL12" s="102" t="s">
        <v>38</v>
      </c>
      <c r="EM12" s="102" t="s">
        <v>1</v>
      </c>
      <c r="EN12" s="102" t="s">
        <v>1</v>
      </c>
      <c r="EO12" s="102" t="s">
        <v>28</v>
      </c>
      <c r="EP12" s="102" t="s">
        <v>38</v>
      </c>
      <c r="EQ12" s="102" t="s">
        <v>1</v>
      </c>
      <c r="ER12" s="102" t="s">
        <v>1</v>
      </c>
      <c r="ES12" s="102" t="s">
        <v>28</v>
      </c>
      <c r="ET12" s="102" t="s">
        <v>38</v>
      </c>
      <c r="EU12" s="102" t="s">
        <v>1</v>
      </c>
      <c r="EV12" s="102" t="s">
        <v>1</v>
      </c>
      <c r="EW12" s="102" t="s">
        <v>28</v>
      </c>
      <c r="EX12" s="102" t="s">
        <v>38</v>
      </c>
      <c r="EY12" s="102" t="s">
        <v>1</v>
      </c>
      <c r="EZ12" s="102" t="s">
        <v>1</v>
      </c>
      <c r="FA12" s="102" t="s">
        <v>28</v>
      </c>
      <c r="FB12" s="102" t="s">
        <v>38</v>
      </c>
      <c r="FC12" s="102" t="s">
        <v>1</v>
      </c>
      <c r="FD12" s="102" t="s">
        <v>1</v>
      </c>
      <c r="FE12" s="102" t="s">
        <v>28</v>
      </c>
      <c r="FF12" s="102" t="s">
        <v>38</v>
      </c>
      <c r="FG12" s="102" t="s">
        <v>1</v>
      </c>
      <c r="FH12" s="102" t="s">
        <v>1</v>
      </c>
      <c r="FI12" s="102" t="s">
        <v>28</v>
      </c>
      <c r="FJ12" s="102" t="s">
        <v>38</v>
      </c>
      <c r="FK12" s="102" t="s">
        <v>1</v>
      </c>
      <c r="FL12" s="102" t="s">
        <v>1</v>
      </c>
      <c r="FM12" s="102" t="s">
        <v>28</v>
      </c>
      <c r="FN12" s="102" t="s">
        <v>38</v>
      </c>
      <c r="FO12" s="102" t="s">
        <v>1</v>
      </c>
      <c r="FP12" s="102" t="s">
        <v>1</v>
      </c>
      <c r="FQ12" s="102" t="s">
        <v>28</v>
      </c>
      <c r="FR12" s="102" t="s">
        <v>38</v>
      </c>
      <c r="FS12" s="102" t="s">
        <v>1</v>
      </c>
      <c r="FT12" s="102" t="s">
        <v>1</v>
      </c>
      <c r="FU12" s="102" t="s">
        <v>28</v>
      </c>
      <c r="FV12" s="102" t="s">
        <v>38</v>
      </c>
      <c r="FW12" s="102" t="s">
        <v>1</v>
      </c>
      <c r="FX12" s="102" t="s">
        <v>1</v>
      </c>
      <c r="FY12" s="102" t="s">
        <v>28</v>
      </c>
      <c r="FZ12" s="102" t="s">
        <v>38</v>
      </c>
      <c r="GA12" s="102" t="s">
        <v>1</v>
      </c>
      <c r="GB12" s="102" t="s">
        <v>1</v>
      </c>
      <c r="GC12" s="102" t="s">
        <v>28</v>
      </c>
      <c r="GD12" s="102" t="s">
        <v>38</v>
      </c>
      <c r="GE12" s="102" t="s">
        <v>1</v>
      </c>
      <c r="GF12" s="102" t="s">
        <v>1</v>
      </c>
      <c r="GG12" s="102" t="s">
        <v>28</v>
      </c>
      <c r="GH12" s="102" t="s">
        <v>38</v>
      </c>
      <c r="GI12" s="102" t="s">
        <v>1</v>
      </c>
      <c r="GJ12" s="102" t="s">
        <v>1</v>
      </c>
    </row>
    <row r="13" spans="1:193" s="103" customFormat="1" ht="24" x14ac:dyDescent="0.2">
      <c r="A13" s="60">
        <v>1</v>
      </c>
      <c r="B13" s="150" t="s">
        <v>20</v>
      </c>
      <c r="C13" s="144" t="str">
        <f t="shared" si="7"/>
        <v>Чуфарин А.Ю.</v>
      </c>
      <c r="D13" s="153" t="s">
        <v>91</v>
      </c>
      <c r="E13" s="60">
        <v>9111</v>
      </c>
      <c r="F13" s="60">
        <f t="shared" si="6"/>
        <v>29</v>
      </c>
      <c r="G13" s="100"/>
      <c r="H13" s="100"/>
      <c r="I13" s="100"/>
      <c r="J13" s="100"/>
      <c r="K13" s="101"/>
      <c r="L13" s="102" t="s">
        <v>1</v>
      </c>
      <c r="M13" s="102" t="s">
        <v>28</v>
      </c>
      <c r="N13" s="102" t="s">
        <v>38</v>
      </c>
      <c r="O13" s="102" t="s">
        <v>1</v>
      </c>
      <c r="P13" s="102" t="s">
        <v>1</v>
      </c>
      <c r="Q13" s="102" t="s">
        <v>28</v>
      </c>
      <c r="R13" s="102" t="s">
        <v>38</v>
      </c>
      <c r="S13" s="102" t="s">
        <v>1</v>
      </c>
      <c r="T13" s="102" t="s">
        <v>1</v>
      </c>
      <c r="U13" s="102" t="s">
        <v>28</v>
      </c>
      <c r="V13" s="102" t="s">
        <v>38</v>
      </c>
      <c r="W13" s="102" t="s">
        <v>1</v>
      </c>
      <c r="X13" s="102" t="s">
        <v>1</v>
      </c>
      <c r="Y13" s="102" t="s">
        <v>28</v>
      </c>
      <c r="Z13" s="102" t="s">
        <v>38</v>
      </c>
      <c r="AA13" s="102" t="s">
        <v>1</v>
      </c>
      <c r="AB13" s="102" t="s">
        <v>1</v>
      </c>
      <c r="AC13" s="102" t="s">
        <v>28</v>
      </c>
      <c r="AD13" s="102" t="s">
        <v>38</v>
      </c>
      <c r="AE13" s="102" t="s">
        <v>1</v>
      </c>
      <c r="AF13" s="102" t="s">
        <v>1</v>
      </c>
      <c r="AG13" s="102" t="s">
        <v>28</v>
      </c>
      <c r="AH13" s="102" t="s">
        <v>38</v>
      </c>
      <c r="AI13" s="102" t="s">
        <v>1</v>
      </c>
      <c r="AJ13" s="102" t="s">
        <v>1</v>
      </c>
      <c r="AK13" s="102" t="s">
        <v>28</v>
      </c>
      <c r="AL13" s="102" t="s">
        <v>38</v>
      </c>
      <c r="AM13" s="102" t="s">
        <v>1</v>
      </c>
      <c r="AN13" s="102" t="s">
        <v>1</v>
      </c>
      <c r="AO13" s="102" t="s">
        <v>28</v>
      </c>
      <c r="AP13" s="102" t="s">
        <v>38</v>
      </c>
      <c r="AQ13" s="102" t="s">
        <v>1</v>
      </c>
      <c r="AR13" s="102" t="s">
        <v>1</v>
      </c>
      <c r="AS13" s="102" t="s">
        <v>28</v>
      </c>
      <c r="AT13" s="102" t="s">
        <v>38</v>
      </c>
      <c r="AU13" s="102" t="s">
        <v>1</v>
      </c>
      <c r="AV13" s="102" t="s">
        <v>1</v>
      </c>
      <c r="AW13" s="102" t="s">
        <v>28</v>
      </c>
      <c r="AX13" s="102" t="s">
        <v>38</v>
      </c>
      <c r="AY13" s="102" t="s">
        <v>1</v>
      </c>
      <c r="AZ13" s="102" t="s">
        <v>1</v>
      </c>
      <c r="BA13" s="102" t="s">
        <v>28</v>
      </c>
      <c r="BB13" s="102" t="s">
        <v>38</v>
      </c>
      <c r="BC13" s="102" t="s">
        <v>1</v>
      </c>
      <c r="BD13" s="102" t="s">
        <v>1</v>
      </c>
      <c r="BE13" s="102" t="s">
        <v>28</v>
      </c>
      <c r="BF13" s="102" t="s">
        <v>38</v>
      </c>
      <c r="BG13" s="102" t="s">
        <v>1</v>
      </c>
      <c r="BH13" s="102" t="s">
        <v>1</v>
      </c>
      <c r="BI13" s="102" t="s">
        <v>28</v>
      </c>
      <c r="BJ13" s="102" t="s">
        <v>38</v>
      </c>
      <c r="BK13" s="102" t="s">
        <v>1</v>
      </c>
      <c r="BL13" s="102" t="s">
        <v>1</v>
      </c>
      <c r="BM13" s="102" t="s">
        <v>28</v>
      </c>
      <c r="BN13" s="102" t="s">
        <v>38</v>
      </c>
      <c r="BO13" s="102" t="s">
        <v>1</v>
      </c>
      <c r="BP13" s="102" t="s">
        <v>1</v>
      </c>
      <c r="BQ13" s="102" t="s">
        <v>28</v>
      </c>
      <c r="BR13" s="102" t="s">
        <v>38</v>
      </c>
      <c r="BS13" s="102" t="s">
        <v>1</v>
      </c>
      <c r="BT13" s="102" t="s">
        <v>1</v>
      </c>
      <c r="BU13" s="102" t="s">
        <v>28</v>
      </c>
      <c r="BV13" s="102" t="s">
        <v>38</v>
      </c>
      <c r="BW13" s="102" t="s">
        <v>1</v>
      </c>
      <c r="BX13" s="102" t="s">
        <v>1</v>
      </c>
      <c r="BY13" s="102" t="s">
        <v>5</v>
      </c>
      <c r="BZ13" s="102" t="s">
        <v>5</v>
      </c>
      <c r="CA13" s="102" t="s">
        <v>5</v>
      </c>
      <c r="CB13" s="102" t="s">
        <v>5</v>
      </c>
      <c r="CC13" s="102" t="s">
        <v>5</v>
      </c>
      <c r="CD13" s="102" t="s">
        <v>5</v>
      </c>
      <c r="CE13" s="102" t="s">
        <v>5</v>
      </c>
      <c r="CF13" s="102" t="s">
        <v>5</v>
      </c>
      <c r="CG13" s="102" t="s">
        <v>5</v>
      </c>
      <c r="CH13" s="102" t="s">
        <v>5</v>
      </c>
      <c r="CI13" s="102" t="s">
        <v>5</v>
      </c>
      <c r="CJ13" s="102" t="s">
        <v>5</v>
      </c>
      <c r="CK13" s="102" t="s">
        <v>5</v>
      </c>
      <c r="CL13" s="102" t="s">
        <v>5</v>
      </c>
      <c r="CM13" s="102" t="s">
        <v>5</v>
      </c>
      <c r="CN13" s="102" t="s">
        <v>5</v>
      </c>
      <c r="CO13" s="102" t="s">
        <v>5</v>
      </c>
      <c r="CP13" s="102" t="s">
        <v>5</v>
      </c>
      <c r="CQ13" s="102" t="s">
        <v>5</v>
      </c>
      <c r="CR13" s="102" t="s">
        <v>5</v>
      </c>
      <c r="CS13" s="102" t="s">
        <v>5</v>
      </c>
      <c r="CT13" s="102" t="s">
        <v>5</v>
      </c>
      <c r="CU13" s="102" t="s">
        <v>5</v>
      </c>
      <c r="CV13" s="102" t="s">
        <v>5</v>
      </c>
      <c r="CW13" s="102" t="s">
        <v>5</v>
      </c>
      <c r="CX13" s="102" t="s">
        <v>5</v>
      </c>
      <c r="CY13" s="102" t="s">
        <v>5</v>
      </c>
      <c r="CZ13" s="102" t="s">
        <v>5</v>
      </c>
      <c r="DA13" s="102" t="s">
        <v>5</v>
      </c>
      <c r="DB13" s="102" t="s">
        <v>38</v>
      </c>
      <c r="DC13" s="102" t="s">
        <v>1</v>
      </c>
      <c r="DD13" s="102" t="s">
        <v>1</v>
      </c>
      <c r="DE13" s="102" t="s">
        <v>28</v>
      </c>
      <c r="DF13" s="102" t="s">
        <v>38</v>
      </c>
      <c r="DG13" s="102" t="s">
        <v>1</v>
      </c>
      <c r="DH13" s="102" t="s">
        <v>1</v>
      </c>
      <c r="DI13" s="102" t="s">
        <v>28</v>
      </c>
      <c r="DJ13" s="102" t="s">
        <v>38</v>
      </c>
      <c r="DK13" s="102" t="s">
        <v>1</v>
      </c>
      <c r="DL13" s="102" t="s">
        <v>1</v>
      </c>
      <c r="DM13" s="102" t="s">
        <v>28</v>
      </c>
      <c r="DN13" s="102" t="s">
        <v>38</v>
      </c>
      <c r="DO13" s="102" t="s">
        <v>1</v>
      </c>
      <c r="DP13" s="102" t="s">
        <v>1</v>
      </c>
      <c r="DQ13" s="102" t="s">
        <v>28</v>
      </c>
      <c r="DR13" s="102" t="s">
        <v>38</v>
      </c>
      <c r="DS13" s="102" t="s">
        <v>1</v>
      </c>
      <c r="DT13" s="102" t="s">
        <v>1</v>
      </c>
      <c r="DU13" s="102" t="s">
        <v>28</v>
      </c>
      <c r="DV13" s="102" t="s">
        <v>38</v>
      </c>
      <c r="DW13" s="102" t="s">
        <v>1</v>
      </c>
      <c r="DX13" s="102" t="s">
        <v>1</v>
      </c>
      <c r="DY13" s="102" t="s">
        <v>28</v>
      </c>
      <c r="DZ13" s="102" t="s">
        <v>38</v>
      </c>
      <c r="EA13" s="102" t="s">
        <v>1</v>
      </c>
      <c r="EB13" s="102" t="s">
        <v>1</v>
      </c>
      <c r="EC13" s="102" t="s">
        <v>28</v>
      </c>
      <c r="ED13" s="102" t="s">
        <v>38</v>
      </c>
      <c r="EE13" s="102" t="s">
        <v>1</v>
      </c>
      <c r="EF13" s="102" t="s">
        <v>1</v>
      </c>
      <c r="EG13" s="102" t="s">
        <v>28</v>
      </c>
      <c r="EH13" s="102" t="s">
        <v>38</v>
      </c>
      <c r="EI13" s="102" t="s">
        <v>1</v>
      </c>
      <c r="EJ13" s="102" t="s">
        <v>1</v>
      </c>
      <c r="EK13" s="102" t="s">
        <v>28</v>
      </c>
      <c r="EL13" s="102" t="s">
        <v>38</v>
      </c>
      <c r="EM13" s="102" t="s">
        <v>1</v>
      </c>
      <c r="EN13" s="102" t="s">
        <v>1</v>
      </c>
      <c r="EO13" s="102" t="s">
        <v>28</v>
      </c>
      <c r="EP13" s="102" t="s">
        <v>38</v>
      </c>
      <c r="EQ13" s="102" t="s">
        <v>1</v>
      </c>
      <c r="ER13" s="102" t="s">
        <v>1</v>
      </c>
      <c r="ES13" s="102" t="s">
        <v>28</v>
      </c>
      <c r="ET13" s="102" t="s">
        <v>38</v>
      </c>
      <c r="EU13" s="102" t="s">
        <v>1</v>
      </c>
      <c r="EV13" s="102" t="s">
        <v>1</v>
      </c>
      <c r="EW13" s="102" t="s">
        <v>28</v>
      </c>
      <c r="EX13" s="102" t="s">
        <v>38</v>
      </c>
      <c r="EY13" s="102" t="s">
        <v>1</v>
      </c>
      <c r="EZ13" s="102" t="s">
        <v>1</v>
      </c>
      <c r="FA13" s="102" t="s">
        <v>28</v>
      </c>
      <c r="FB13" s="102" t="s">
        <v>38</v>
      </c>
      <c r="FC13" s="102" t="s">
        <v>1</v>
      </c>
      <c r="FD13" s="102" t="s">
        <v>1</v>
      </c>
      <c r="FE13" s="102" t="s">
        <v>28</v>
      </c>
      <c r="FF13" s="102" t="s">
        <v>38</v>
      </c>
      <c r="FG13" s="102" t="s">
        <v>1</v>
      </c>
      <c r="FH13" s="102" t="s">
        <v>1</v>
      </c>
      <c r="FI13" s="102" t="s">
        <v>28</v>
      </c>
      <c r="FJ13" s="102" t="s">
        <v>38</v>
      </c>
      <c r="FK13" s="102" t="s">
        <v>1</v>
      </c>
      <c r="FL13" s="102" t="s">
        <v>1</v>
      </c>
      <c r="FM13" s="102" t="s">
        <v>28</v>
      </c>
      <c r="FN13" s="102" t="s">
        <v>38</v>
      </c>
      <c r="FO13" s="102" t="s">
        <v>1</v>
      </c>
      <c r="FP13" s="102" t="s">
        <v>1</v>
      </c>
      <c r="FQ13" s="102" t="s">
        <v>28</v>
      </c>
      <c r="FR13" s="102" t="s">
        <v>38</v>
      </c>
      <c r="FS13" s="102" t="s">
        <v>1</v>
      </c>
      <c r="FT13" s="102" t="s">
        <v>1</v>
      </c>
      <c r="FU13" s="102" t="s">
        <v>28</v>
      </c>
      <c r="FV13" s="102" t="s">
        <v>38</v>
      </c>
      <c r="FW13" s="102" t="s">
        <v>1</v>
      </c>
      <c r="FX13" s="102" t="s">
        <v>1</v>
      </c>
      <c r="FY13" s="102" t="s">
        <v>28</v>
      </c>
      <c r="FZ13" s="102" t="s">
        <v>38</v>
      </c>
      <c r="GA13" s="102" t="s">
        <v>1</v>
      </c>
      <c r="GB13" s="102" t="s">
        <v>1</v>
      </c>
      <c r="GC13" s="102" t="s">
        <v>28</v>
      </c>
      <c r="GD13" s="102" t="s">
        <v>38</v>
      </c>
      <c r="GE13" s="102" t="s">
        <v>1</v>
      </c>
      <c r="GF13" s="102" t="s">
        <v>1</v>
      </c>
      <c r="GG13" s="102" t="s">
        <v>28</v>
      </c>
      <c r="GH13" s="102" t="s">
        <v>38</v>
      </c>
      <c r="GI13" s="102" t="s">
        <v>1</v>
      </c>
      <c r="GJ13" s="102" t="s">
        <v>1</v>
      </c>
    </row>
    <row r="14" spans="1:193" s="103" customFormat="1" ht="24" x14ac:dyDescent="0.2">
      <c r="A14" s="60">
        <v>1</v>
      </c>
      <c r="B14" s="150" t="s">
        <v>20</v>
      </c>
      <c r="C14" s="144" t="str">
        <f t="shared" si="7"/>
        <v>Шишкунов Б.В.</v>
      </c>
      <c r="D14" s="153" t="s">
        <v>92</v>
      </c>
      <c r="E14" s="60">
        <v>9082</v>
      </c>
      <c r="F14" s="60">
        <f t="shared" si="6"/>
        <v>29</v>
      </c>
      <c r="G14" s="100"/>
      <c r="H14" s="100"/>
      <c r="I14" s="100"/>
      <c r="J14" s="100"/>
      <c r="K14" s="101"/>
      <c r="L14" s="102" t="s">
        <v>1</v>
      </c>
      <c r="M14" s="102" t="s">
        <v>28</v>
      </c>
      <c r="N14" s="102" t="s">
        <v>38</v>
      </c>
      <c r="O14" s="102" t="s">
        <v>1</v>
      </c>
      <c r="P14" s="102" t="s">
        <v>1</v>
      </c>
      <c r="Q14" s="102" t="s">
        <v>28</v>
      </c>
      <c r="R14" s="102" t="s">
        <v>38</v>
      </c>
      <c r="S14" s="102" t="s">
        <v>1</v>
      </c>
      <c r="T14" s="102" t="s">
        <v>1</v>
      </c>
      <c r="U14" s="102" t="s">
        <v>28</v>
      </c>
      <c r="V14" s="102" t="s">
        <v>38</v>
      </c>
      <c r="W14" s="102" t="s">
        <v>1</v>
      </c>
      <c r="X14" s="102" t="s">
        <v>1</v>
      </c>
      <c r="Y14" s="102" t="s">
        <v>28</v>
      </c>
      <c r="Z14" s="102" t="s">
        <v>38</v>
      </c>
      <c r="AA14" s="102" t="s">
        <v>1</v>
      </c>
      <c r="AB14" s="102" t="s">
        <v>1</v>
      </c>
      <c r="AC14" s="102" t="s">
        <v>28</v>
      </c>
      <c r="AD14" s="102" t="s">
        <v>38</v>
      </c>
      <c r="AE14" s="102" t="s">
        <v>1</v>
      </c>
      <c r="AF14" s="102" t="s">
        <v>1</v>
      </c>
      <c r="AG14" s="102" t="s">
        <v>28</v>
      </c>
      <c r="AH14" s="102" t="s">
        <v>38</v>
      </c>
      <c r="AI14" s="102" t="s">
        <v>1</v>
      </c>
      <c r="AJ14" s="102" t="s">
        <v>1</v>
      </c>
      <c r="AK14" s="102" t="s">
        <v>28</v>
      </c>
      <c r="AL14" s="102" t="s">
        <v>38</v>
      </c>
      <c r="AM14" s="102" t="s">
        <v>1</v>
      </c>
      <c r="AN14" s="102" t="s">
        <v>1</v>
      </c>
      <c r="AO14" s="102" t="s">
        <v>28</v>
      </c>
      <c r="AP14" s="102" t="s">
        <v>38</v>
      </c>
      <c r="AQ14" s="102" t="s">
        <v>1</v>
      </c>
      <c r="AR14" s="102" t="s">
        <v>1</v>
      </c>
      <c r="AS14" s="102" t="s">
        <v>28</v>
      </c>
      <c r="AT14" s="102" t="s">
        <v>38</v>
      </c>
      <c r="AU14" s="102" t="s">
        <v>1</v>
      </c>
      <c r="AV14" s="102" t="s">
        <v>1</v>
      </c>
      <c r="AW14" s="102" t="s">
        <v>28</v>
      </c>
      <c r="AX14" s="102" t="s">
        <v>38</v>
      </c>
      <c r="AY14" s="102" t="s">
        <v>1</v>
      </c>
      <c r="AZ14" s="102" t="s">
        <v>1</v>
      </c>
      <c r="BA14" s="102" t="s">
        <v>28</v>
      </c>
      <c r="BB14" s="102" t="s">
        <v>38</v>
      </c>
      <c r="BC14" s="102" t="s">
        <v>1</v>
      </c>
      <c r="BD14" s="102" t="s">
        <v>1</v>
      </c>
      <c r="BE14" s="102" t="s">
        <v>28</v>
      </c>
      <c r="BF14" s="102" t="s">
        <v>38</v>
      </c>
      <c r="BG14" s="102" t="s">
        <v>1</v>
      </c>
      <c r="BH14" s="102" t="s">
        <v>1</v>
      </c>
      <c r="BI14" s="102" t="s">
        <v>28</v>
      </c>
      <c r="BJ14" s="102" t="s">
        <v>38</v>
      </c>
      <c r="BK14" s="102" t="s">
        <v>1</v>
      </c>
      <c r="BL14" s="102" t="s">
        <v>1</v>
      </c>
      <c r="BM14" s="102" t="s">
        <v>28</v>
      </c>
      <c r="BN14" s="102" t="s">
        <v>38</v>
      </c>
      <c r="BO14" s="102" t="s">
        <v>1</v>
      </c>
      <c r="BP14" s="102" t="s">
        <v>1</v>
      </c>
      <c r="BQ14" s="102" t="s">
        <v>28</v>
      </c>
      <c r="BR14" s="102" t="s">
        <v>38</v>
      </c>
      <c r="BS14" s="102" t="s">
        <v>1</v>
      </c>
      <c r="BT14" s="102" t="s">
        <v>1</v>
      </c>
      <c r="BU14" s="102" t="s">
        <v>28</v>
      </c>
      <c r="BV14" s="102" t="s">
        <v>38</v>
      </c>
      <c r="BW14" s="102" t="s">
        <v>1</v>
      </c>
      <c r="BX14" s="102" t="s">
        <v>1</v>
      </c>
      <c r="BY14" s="102" t="s">
        <v>28</v>
      </c>
      <c r="BZ14" s="102" t="s">
        <v>38</v>
      </c>
      <c r="CA14" s="102" t="s">
        <v>1</v>
      </c>
      <c r="CB14" s="102" t="s">
        <v>1</v>
      </c>
      <c r="CC14" s="102" t="s">
        <v>28</v>
      </c>
      <c r="CD14" s="102" t="s">
        <v>38</v>
      </c>
      <c r="CE14" s="102" t="s">
        <v>1</v>
      </c>
      <c r="CF14" s="102" t="s">
        <v>1</v>
      </c>
      <c r="CG14" s="102" t="s">
        <v>28</v>
      </c>
      <c r="CH14" s="102" t="s">
        <v>38</v>
      </c>
      <c r="CI14" s="102" t="s">
        <v>1</v>
      </c>
      <c r="CJ14" s="102" t="s">
        <v>1</v>
      </c>
      <c r="CK14" s="102" t="s">
        <v>28</v>
      </c>
      <c r="CL14" s="102" t="s">
        <v>38</v>
      </c>
      <c r="CM14" s="102" t="s">
        <v>1</v>
      </c>
      <c r="CN14" s="102" t="s">
        <v>1</v>
      </c>
      <c r="CO14" s="102" t="s">
        <v>28</v>
      </c>
      <c r="CP14" s="102" t="s">
        <v>38</v>
      </c>
      <c r="CQ14" s="102" t="s">
        <v>1</v>
      </c>
      <c r="CR14" s="102" t="s">
        <v>1</v>
      </c>
      <c r="CS14" s="102" t="s">
        <v>28</v>
      </c>
      <c r="CT14" s="102" t="s">
        <v>38</v>
      </c>
      <c r="CU14" s="102" t="s">
        <v>1</v>
      </c>
      <c r="CV14" s="102" t="s">
        <v>1</v>
      </c>
      <c r="CW14" s="102" t="s">
        <v>28</v>
      </c>
      <c r="CX14" s="102" t="s">
        <v>38</v>
      </c>
      <c r="CY14" s="102" t="s">
        <v>1</v>
      </c>
      <c r="CZ14" s="102" t="s">
        <v>1</v>
      </c>
      <c r="DA14" s="102" t="s">
        <v>28</v>
      </c>
      <c r="DB14" s="102" t="s">
        <v>38</v>
      </c>
      <c r="DC14" s="102" t="s">
        <v>1</v>
      </c>
      <c r="DD14" s="102" t="s">
        <v>1</v>
      </c>
      <c r="DE14" s="102" t="s">
        <v>28</v>
      </c>
      <c r="DF14" s="102" t="s">
        <v>38</v>
      </c>
      <c r="DG14" s="102" t="s">
        <v>1</v>
      </c>
      <c r="DH14" s="102" t="s">
        <v>1</v>
      </c>
      <c r="DI14" s="102" t="s">
        <v>28</v>
      </c>
      <c r="DJ14" s="102" t="s">
        <v>38</v>
      </c>
      <c r="DK14" s="102" t="s">
        <v>1</v>
      </c>
      <c r="DL14" s="102" t="s">
        <v>1</v>
      </c>
      <c r="DM14" s="102" t="s">
        <v>28</v>
      </c>
      <c r="DN14" s="102" t="s">
        <v>38</v>
      </c>
      <c r="DO14" s="102" t="s">
        <v>1</v>
      </c>
      <c r="DP14" s="102" t="s">
        <v>1</v>
      </c>
      <c r="DQ14" s="102" t="s">
        <v>28</v>
      </c>
      <c r="DR14" s="102" t="s">
        <v>38</v>
      </c>
      <c r="DS14" s="102" t="s">
        <v>1</v>
      </c>
      <c r="DT14" s="102" t="s">
        <v>1</v>
      </c>
      <c r="DU14" s="102" t="s">
        <v>28</v>
      </c>
      <c r="DV14" s="102" t="s">
        <v>38</v>
      </c>
      <c r="DW14" s="102" t="s">
        <v>1</v>
      </c>
      <c r="DX14" s="102" t="s">
        <v>1</v>
      </c>
      <c r="DY14" s="102" t="s">
        <v>28</v>
      </c>
      <c r="DZ14" s="102" t="s">
        <v>38</v>
      </c>
      <c r="EA14" s="102" t="s">
        <v>1</v>
      </c>
      <c r="EB14" s="102" t="s">
        <v>1</v>
      </c>
      <c r="EC14" s="102" t="s">
        <v>5</v>
      </c>
      <c r="ED14" s="102" t="s">
        <v>5</v>
      </c>
      <c r="EE14" s="102" t="s">
        <v>5</v>
      </c>
      <c r="EF14" s="102" t="s">
        <v>5</v>
      </c>
      <c r="EG14" s="102" t="s">
        <v>5</v>
      </c>
      <c r="EH14" s="102" t="s">
        <v>5</v>
      </c>
      <c r="EI14" s="102" t="s">
        <v>5</v>
      </c>
      <c r="EJ14" s="102" t="s">
        <v>5</v>
      </c>
      <c r="EK14" s="102" t="s">
        <v>5</v>
      </c>
      <c r="EL14" s="102" t="s">
        <v>5</v>
      </c>
      <c r="EM14" s="102" t="s">
        <v>5</v>
      </c>
      <c r="EN14" s="102" t="s">
        <v>5</v>
      </c>
      <c r="EO14" s="102" t="s">
        <v>5</v>
      </c>
      <c r="EP14" s="102" t="s">
        <v>5</v>
      </c>
      <c r="EQ14" s="102" t="s">
        <v>5</v>
      </c>
      <c r="ER14" s="102" t="s">
        <v>5</v>
      </c>
      <c r="ES14" s="102" t="s">
        <v>5</v>
      </c>
      <c r="ET14" s="102" t="s">
        <v>5</v>
      </c>
      <c r="EU14" s="102" t="s">
        <v>5</v>
      </c>
      <c r="EV14" s="102" t="s">
        <v>5</v>
      </c>
      <c r="EW14" s="102" t="s">
        <v>5</v>
      </c>
      <c r="EX14" s="102" t="s">
        <v>5</v>
      </c>
      <c r="EY14" s="102" t="s">
        <v>5</v>
      </c>
      <c r="EZ14" s="102" t="s">
        <v>5</v>
      </c>
      <c r="FA14" s="102" t="s">
        <v>5</v>
      </c>
      <c r="FB14" s="102" t="s">
        <v>5</v>
      </c>
      <c r="FC14" s="102" t="s">
        <v>5</v>
      </c>
      <c r="FD14" s="102" t="s">
        <v>5</v>
      </c>
      <c r="FE14" s="102" t="s">
        <v>5</v>
      </c>
      <c r="FF14" s="102" t="s">
        <v>1</v>
      </c>
      <c r="FG14" s="102" t="s">
        <v>1</v>
      </c>
      <c r="FH14" s="102" t="s">
        <v>1</v>
      </c>
      <c r="FI14" s="102" t="s">
        <v>28</v>
      </c>
      <c r="FJ14" s="102" t="s">
        <v>38</v>
      </c>
      <c r="FK14" s="102" t="s">
        <v>1</v>
      </c>
      <c r="FL14" s="102" t="s">
        <v>1</v>
      </c>
      <c r="FM14" s="102" t="s">
        <v>28</v>
      </c>
      <c r="FN14" s="102" t="s">
        <v>38</v>
      </c>
      <c r="FO14" s="102" t="s">
        <v>1</v>
      </c>
      <c r="FP14" s="102" t="s">
        <v>1</v>
      </c>
      <c r="FQ14" s="102" t="s">
        <v>28</v>
      </c>
      <c r="FR14" s="102" t="s">
        <v>38</v>
      </c>
      <c r="FS14" s="102" t="s">
        <v>1</v>
      </c>
      <c r="FT14" s="102" t="s">
        <v>1</v>
      </c>
      <c r="FU14" s="102" t="s">
        <v>28</v>
      </c>
      <c r="FV14" s="102" t="s">
        <v>38</v>
      </c>
      <c r="FW14" s="102" t="s">
        <v>1</v>
      </c>
      <c r="FX14" s="102" t="s">
        <v>1</v>
      </c>
      <c r="FY14" s="102" t="s">
        <v>28</v>
      </c>
      <c r="FZ14" s="102" t="s">
        <v>38</v>
      </c>
      <c r="GA14" s="102" t="s">
        <v>1</v>
      </c>
      <c r="GB14" s="102" t="s">
        <v>1</v>
      </c>
      <c r="GC14" s="102" t="s">
        <v>28</v>
      </c>
      <c r="GD14" s="102" t="s">
        <v>38</v>
      </c>
      <c r="GE14" s="102" t="s">
        <v>1</v>
      </c>
      <c r="GF14" s="102" t="s">
        <v>1</v>
      </c>
      <c r="GG14" s="102" t="s">
        <v>28</v>
      </c>
      <c r="GH14" s="102" t="s">
        <v>38</v>
      </c>
      <c r="GI14" s="102" t="s">
        <v>1</v>
      </c>
      <c r="GJ14" s="102" t="s">
        <v>1</v>
      </c>
    </row>
    <row r="15" spans="1:193" s="103" customFormat="1" ht="30" x14ac:dyDescent="0.2">
      <c r="A15" s="60">
        <v>1</v>
      </c>
      <c r="B15" s="150" t="s">
        <v>66</v>
      </c>
      <c r="C15" s="144" t="str">
        <f t="shared" si="7"/>
        <v>Бабанин А.А.</v>
      </c>
      <c r="D15" s="153" t="s">
        <v>93</v>
      </c>
      <c r="E15" s="60">
        <v>9053</v>
      </c>
      <c r="F15" s="60">
        <f t="shared" si="6"/>
        <v>29</v>
      </c>
      <c r="G15" s="100"/>
      <c r="H15" s="100"/>
      <c r="I15" s="100"/>
      <c r="J15" s="100"/>
      <c r="K15" s="101"/>
      <c r="L15" s="102" t="s">
        <v>1</v>
      </c>
      <c r="M15" s="102" t="s">
        <v>28</v>
      </c>
      <c r="N15" s="102" t="s">
        <v>38</v>
      </c>
      <c r="O15" s="102" t="s">
        <v>1</v>
      </c>
      <c r="P15" s="102" t="s">
        <v>1</v>
      </c>
      <c r="Q15" s="102" t="s">
        <v>28</v>
      </c>
      <c r="R15" s="102" t="s">
        <v>38</v>
      </c>
      <c r="S15" s="102" t="s">
        <v>1</v>
      </c>
      <c r="T15" s="102" t="s">
        <v>1</v>
      </c>
      <c r="U15" s="102" t="s">
        <v>28</v>
      </c>
      <c r="V15" s="102" t="s">
        <v>38</v>
      </c>
      <c r="W15" s="102" t="s">
        <v>1</v>
      </c>
      <c r="X15" s="102" t="s">
        <v>1</v>
      </c>
      <c r="Y15" s="102" t="s">
        <v>28</v>
      </c>
      <c r="Z15" s="102" t="s">
        <v>38</v>
      </c>
      <c r="AA15" s="102" t="s">
        <v>1</v>
      </c>
      <c r="AB15" s="102" t="s">
        <v>1</v>
      </c>
      <c r="AC15" s="102" t="s">
        <v>28</v>
      </c>
      <c r="AD15" s="102" t="s">
        <v>38</v>
      </c>
      <c r="AE15" s="102" t="s">
        <v>1</v>
      </c>
      <c r="AF15" s="102" t="s">
        <v>1</v>
      </c>
      <c r="AG15" s="102" t="s">
        <v>28</v>
      </c>
      <c r="AH15" s="102" t="s">
        <v>38</v>
      </c>
      <c r="AI15" s="102" t="s">
        <v>1</v>
      </c>
      <c r="AJ15" s="102" t="s">
        <v>1</v>
      </c>
      <c r="AK15" s="102" t="s">
        <v>28</v>
      </c>
      <c r="AL15" s="102" t="s">
        <v>38</v>
      </c>
      <c r="AM15" s="102" t="s">
        <v>1</v>
      </c>
      <c r="AN15" s="102" t="s">
        <v>1</v>
      </c>
      <c r="AO15" s="102" t="s">
        <v>28</v>
      </c>
      <c r="AP15" s="102" t="s">
        <v>38</v>
      </c>
      <c r="AQ15" s="102" t="s">
        <v>1</v>
      </c>
      <c r="AR15" s="102" t="s">
        <v>1</v>
      </c>
      <c r="AS15" s="102" t="s">
        <v>28</v>
      </c>
      <c r="AT15" s="102" t="s">
        <v>38</v>
      </c>
      <c r="AU15" s="102" t="s">
        <v>1</v>
      </c>
      <c r="AV15" s="102" t="s">
        <v>1</v>
      </c>
      <c r="AW15" s="102" t="s">
        <v>28</v>
      </c>
      <c r="AX15" s="102" t="s">
        <v>38</v>
      </c>
      <c r="AY15" s="102" t="s">
        <v>1</v>
      </c>
      <c r="AZ15" s="102" t="s">
        <v>1</v>
      </c>
      <c r="BA15" s="102" t="s">
        <v>28</v>
      </c>
      <c r="BB15" s="102" t="s">
        <v>38</v>
      </c>
      <c r="BC15" s="102" t="s">
        <v>1</v>
      </c>
      <c r="BD15" s="102" t="s">
        <v>1</v>
      </c>
      <c r="BE15" s="102" t="s">
        <v>28</v>
      </c>
      <c r="BF15" s="102" t="s">
        <v>38</v>
      </c>
      <c r="BG15" s="102" t="s">
        <v>1</v>
      </c>
      <c r="BH15" s="102" t="s">
        <v>1</v>
      </c>
      <c r="BI15" s="102" t="s">
        <v>28</v>
      </c>
      <c r="BJ15" s="102" t="s">
        <v>38</v>
      </c>
      <c r="BK15" s="102" t="s">
        <v>1</v>
      </c>
      <c r="BL15" s="102" t="s">
        <v>1</v>
      </c>
      <c r="BM15" s="102" t="s">
        <v>28</v>
      </c>
      <c r="BN15" s="102" t="s">
        <v>38</v>
      </c>
      <c r="BO15" s="102" t="s">
        <v>1</v>
      </c>
      <c r="BP15" s="102" t="s">
        <v>1</v>
      </c>
      <c r="BQ15" s="102" t="s">
        <v>28</v>
      </c>
      <c r="BR15" s="102" t="s">
        <v>38</v>
      </c>
      <c r="BS15" s="102" t="s">
        <v>1</v>
      </c>
      <c r="BT15" s="102" t="s">
        <v>1</v>
      </c>
      <c r="BU15" s="102" t="s">
        <v>28</v>
      </c>
      <c r="BV15" s="102" t="s">
        <v>38</v>
      </c>
      <c r="BW15" s="102" t="s">
        <v>1</v>
      </c>
      <c r="BX15" s="102" t="s">
        <v>1</v>
      </c>
      <c r="BY15" s="102" t="s">
        <v>28</v>
      </c>
      <c r="BZ15" s="102" t="s">
        <v>38</v>
      </c>
      <c r="CA15" s="102" t="s">
        <v>1</v>
      </c>
      <c r="CB15" s="102" t="s">
        <v>1</v>
      </c>
      <c r="CC15" s="102" t="s">
        <v>28</v>
      </c>
      <c r="CD15" s="102" t="s">
        <v>38</v>
      </c>
      <c r="CE15" s="102" t="s">
        <v>1</v>
      </c>
      <c r="CF15" s="102" t="s">
        <v>1</v>
      </c>
      <c r="CG15" s="102" t="s">
        <v>28</v>
      </c>
      <c r="CH15" s="102" t="s">
        <v>38</v>
      </c>
      <c r="CI15" s="102" t="s">
        <v>1</v>
      </c>
      <c r="CJ15" s="102" t="s">
        <v>1</v>
      </c>
      <c r="CK15" s="102" t="s">
        <v>28</v>
      </c>
      <c r="CL15" s="102" t="s">
        <v>38</v>
      </c>
      <c r="CM15" s="102" t="s">
        <v>1</v>
      </c>
      <c r="CN15" s="102" t="s">
        <v>1</v>
      </c>
      <c r="CO15" s="102" t="s">
        <v>28</v>
      </c>
      <c r="CP15" s="102" t="s">
        <v>38</v>
      </c>
      <c r="CQ15" s="102" t="s">
        <v>1</v>
      </c>
      <c r="CR15" s="102" t="s">
        <v>1</v>
      </c>
      <c r="CS15" s="102" t="s">
        <v>28</v>
      </c>
      <c r="CT15" s="102" t="s">
        <v>38</v>
      </c>
      <c r="CU15" s="102" t="s">
        <v>1</v>
      </c>
      <c r="CV15" s="102" t="s">
        <v>1</v>
      </c>
      <c r="CW15" s="102" t="s">
        <v>28</v>
      </c>
      <c r="CX15" s="102" t="s">
        <v>38</v>
      </c>
      <c r="CY15" s="102" t="s">
        <v>1</v>
      </c>
      <c r="CZ15" s="102" t="s">
        <v>1</v>
      </c>
      <c r="DA15" s="102" t="s">
        <v>5</v>
      </c>
      <c r="DB15" s="102" t="s">
        <v>5</v>
      </c>
      <c r="DC15" s="102" t="s">
        <v>5</v>
      </c>
      <c r="DD15" s="102" t="s">
        <v>5</v>
      </c>
      <c r="DE15" s="102" t="s">
        <v>5</v>
      </c>
      <c r="DF15" s="102" t="s">
        <v>5</v>
      </c>
      <c r="DG15" s="102" t="s">
        <v>5</v>
      </c>
      <c r="DH15" s="102" t="s">
        <v>5</v>
      </c>
      <c r="DI15" s="102" t="s">
        <v>5</v>
      </c>
      <c r="DJ15" s="102" t="s">
        <v>5</v>
      </c>
      <c r="DK15" s="102" t="s">
        <v>5</v>
      </c>
      <c r="DL15" s="102" t="s">
        <v>5</v>
      </c>
      <c r="DM15" s="102" t="s">
        <v>5</v>
      </c>
      <c r="DN15" s="102" t="s">
        <v>5</v>
      </c>
      <c r="DO15" s="102" t="s">
        <v>5</v>
      </c>
      <c r="DP15" s="102" t="s">
        <v>5</v>
      </c>
      <c r="DQ15" s="102" t="s">
        <v>5</v>
      </c>
      <c r="DR15" s="102" t="s">
        <v>5</v>
      </c>
      <c r="DS15" s="102" t="s">
        <v>5</v>
      </c>
      <c r="DT15" s="102" t="s">
        <v>5</v>
      </c>
      <c r="DU15" s="102" t="s">
        <v>5</v>
      </c>
      <c r="DV15" s="102" t="s">
        <v>5</v>
      </c>
      <c r="DW15" s="102" t="s">
        <v>5</v>
      </c>
      <c r="DX15" s="102" t="s">
        <v>5</v>
      </c>
      <c r="DY15" s="102" t="s">
        <v>5</v>
      </c>
      <c r="DZ15" s="102" t="s">
        <v>5</v>
      </c>
      <c r="EA15" s="102" t="s">
        <v>5</v>
      </c>
      <c r="EB15" s="102" t="s">
        <v>5</v>
      </c>
      <c r="EC15" s="102" t="s">
        <v>5</v>
      </c>
      <c r="ED15" s="102" t="s">
        <v>1</v>
      </c>
      <c r="EE15" s="102" t="s">
        <v>1</v>
      </c>
      <c r="EF15" s="102" t="s">
        <v>1</v>
      </c>
      <c r="EG15" s="102" t="s">
        <v>28</v>
      </c>
      <c r="EH15" s="102" t="s">
        <v>38</v>
      </c>
      <c r="EI15" s="102" t="s">
        <v>1</v>
      </c>
      <c r="EJ15" s="102" t="s">
        <v>1</v>
      </c>
      <c r="EK15" s="102" t="s">
        <v>28</v>
      </c>
      <c r="EL15" s="102" t="s">
        <v>38</v>
      </c>
      <c r="EM15" s="102" t="s">
        <v>1</v>
      </c>
      <c r="EN15" s="102" t="s">
        <v>1</v>
      </c>
      <c r="EO15" s="102" t="s">
        <v>28</v>
      </c>
      <c r="EP15" s="102" t="s">
        <v>38</v>
      </c>
      <c r="EQ15" s="102" t="s">
        <v>1</v>
      </c>
      <c r="ER15" s="102" t="s">
        <v>1</v>
      </c>
      <c r="ES15" s="102" t="s">
        <v>28</v>
      </c>
      <c r="ET15" s="102" t="s">
        <v>38</v>
      </c>
      <c r="EU15" s="102" t="s">
        <v>1</v>
      </c>
      <c r="EV15" s="102" t="s">
        <v>1</v>
      </c>
      <c r="EW15" s="102" t="s">
        <v>28</v>
      </c>
      <c r="EX15" s="102" t="s">
        <v>38</v>
      </c>
      <c r="EY15" s="102" t="s">
        <v>1</v>
      </c>
      <c r="EZ15" s="102" t="s">
        <v>1</v>
      </c>
      <c r="FA15" s="102" t="s">
        <v>28</v>
      </c>
      <c r="FB15" s="102" t="s">
        <v>38</v>
      </c>
      <c r="FC15" s="102" t="s">
        <v>1</v>
      </c>
      <c r="FD15" s="102" t="s">
        <v>1</v>
      </c>
      <c r="FE15" s="102" t="s">
        <v>28</v>
      </c>
      <c r="FF15" s="102" t="s">
        <v>38</v>
      </c>
      <c r="FG15" s="102" t="s">
        <v>1</v>
      </c>
      <c r="FH15" s="102" t="s">
        <v>1</v>
      </c>
      <c r="FI15" s="102" t="s">
        <v>28</v>
      </c>
      <c r="FJ15" s="102" t="s">
        <v>38</v>
      </c>
      <c r="FK15" s="102" t="s">
        <v>1</v>
      </c>
      <c r="FL15" s="102" t="s">
        <v>1</v>
      </c>
      <c r="FM15" s="102" t="s">
        <v>28</v>
      </c>
      <c r="FN15" s="102" t="s">
        <v>38</v>
      </c>
      <c r="FO15" s="102" t="s">
        <v>1</v>
      </c>
      <c r="FP15" s="102" t="s">
        <v>1</v>
      </c>
      <c r="FQ15" s="102" t="s">
        <v>28</v>
      </c>
      <c r="FR15" s="102" t="s">
        <v>38</v>
      </c>
      <c r="FS15" s="102" t="s">
        <v>1</v>
      </c>
      <c r="FT15" s="102" t="s">
        <v>1</v>
      </c>
      <c r="FU15" s="102" t="s">
        <v>28</v>
      </c>
      <c r="FV15" s="102" t="s">
        <v>38</v>
      </c>
      <c r="FW15" s="102" t="s">
        <v>1</v>
      </c>
      <c r="FX15" s="102" t="s">
        <v>1</v>
      </c>
      <c r="FY15" s="102" t="s">
        <v>28</v>
      </c>
      <c r="FZ15" s="102" t="s">
        <v>38</v>
      </c>
      <c r="GA15" s="102" t="s">
        <v>1</v>
      </c>
      <c r="GB15" s="102" t="s">
        <v>1</v>
      </c>
      <c r="GC15" s="102" t="s">
        <v>28</v>
      </c>
      <c r="GD15" s="102" t="s">
        <v>38</v>
      </c>
      <c r="GE15" s="102" t="s">
        <v>1</v>
      </c>
      <c r="GF15" s="102" t="s">
        <v>1</v>
      </c>
      <c r="GG15" s="102" t="s">
        <v>28</v>
      </c>
      <c r="GH15" s="102" t="s">
        <v>38</v>
      </c>
      <c r="GI15" s="102" t="s">
        <v>1</v>
      </c>
      <c r="GJ15" s="102" t="s">
        <v>1</v>
      </c>
    </row>
    <row r="16" spans="1:193" s="103" customFormat="1" ht="24" x14ac:dyDescent="0.2">
      <c r="A16" s="60">
        <v>1</v>
      </c>
      <c r="B16" s="150" t="s">
        <v>66</v>
      </c>
      <c r="C16" s="144" t="str">
        <f t="shared" si="7"/>
        <v>Лозовой С.Л.</v>
      </c>
      <c r="D16" s="153" t="s">
        <v>94</v>
      </c>
      <c r="E16" s="60">
        <v>9054</v>
      </c>
      <c r="F16" s="60">
        <f t="shared" si="6"/>
        <v>0</v>
      </c>
      <c r="G16" s="100"/>
      <c r="H16" s="100"/>
      <c r="I16" s="100"/>
      <c r="J16" s="100"/>
      <c r="K16" s="101"/>
      <c r="L16" s="102" t="s">
        <v>1</v>
      </c>
      <c r="M16" s="102" t="s">
        <v>28</v>
      </c>
      <c r="N16" s="102" t="s">
        <v>38</v>
      </c>
      <c r="O16" s="102" t="s">
        <v>1</v>
      </c>
      <c r="P16" s="102" t="s">
        <v>1</v>
      </c>
      <c r="Q16" s="102" t="s">
        <v>28</v>
      </c>
      <c r="R16" s="102" t="s">
        <v>38</v>
      </c>
      <c r="S16" s="102" t="s">
        <v>1</v>
      </c>
      <c r="T16" s="102" t="s">
        <v>1</v>
      </c>
      <c r="U16" s="102" t="s">
        <v>28</v>
      </c>
      <c r="V16" s="102" t="s">
        <v>38</v>
      </c>
      <c r="W16" s="102" t="s">
        <v>1</v>
      </c>
      <c r="X16" s="102" t="s">
        <v>1</v>
      </c>
      <c r="Y16" s="102" t="s">
        <v>28</v>
      </c>
      <c r="Z16" s="102" t="s">
        <v>38</v>
      </c>
      <c r="AA16" s="102" t="s">
        <v>1</v>
      </c>
      <c r="AB16" s="102" t="s">
        <v>1</v>
      </c>
      <c r="AC16" s="102" t="s">
        <v>28</v>
      </c>
      <c r="AD16" s="102" t="s">
        <v>38</v>
      </c>
      <c r="AE16" s="102" t="s">
        <v>1</v>
      </c>
      <c r="AF16" s="102" t="s">
        <v>1</v>
      </c>
      <c r="AG16" s="102" t="s">
        <v>28</v>
      </c>
      <c r="AH16" s="102" t="s">
        <v>38</v>
      </c>
      <c r="AI16" s="102" t="s">
        <v>1</v>
      </c>
      <c r="AJ16" s="102" t="s">
        <v>1</v>
      </c>
      <c r="AK16" s="102" t="s">
        <v>28</v>
      </c>
      <c r="AL16" s="102" t="s">
        <v>38</v>
      </c>
      <c r="AM16" s="102" t="s">
        <v>1</v>
      </c>
      <c r="AN16" s="102" t="s">
        <v>1</v>
      </c>
      <c r="AO16" s="102" t="s">
        <v>28</v>
      </c>
      <c r="AP16" s="102" t="s">
        <v>38</v>
      </c>
      <c r="AQ16" s="102" t="s">
        <v>1</v>
      </c>
      <c r="AR16" s="102" t="s">
        <v>1</v>
      </c>
      <c r="AS16" s="102" t="s">
        <v>28</v>
      </c>
      <c r="AT16" s="102" t="s">
        <v>38</v>
      </c>
      <c r="AU16" s="102" t="s">
        <v>1</v>
      </c>
      <c r="AV16" s="102" t="s">
        <v>1</v>
      </c>
      <c r="AW16" s="102" t="s">
        <v>28</v>
      </c>
      <c r="AX16" s="102" t="s">
        <v>38</v>
      </c>
      <c r="AY16" s="102" t="s">
        <v>1</v>
      </c>
      <c r="AZ16" s="102" t="s">
        <v>1</v>
      </c>
      <c r="BA16" s="102" t="s">
        <v>28</v>
      </c>
      <c r="BB16" s="102" t="s">
        <v>38</v>
      </c>
      <c r="BC16" s="102" t="s">
        <v>1</v>
      </c>
      <c r="BD16" s="102" t="s">
        <v>1</v>
      </c>
      <c r="BE16" s="102" t="s">
        <v>28</v>
      </c>
      <c r="BF16" s="102" t="s">
        <v>38</v>
      </c>
      <c r="BG16" s="102" t="s">
        <v>1</v>
      </c>
      <c r="BH16" s="102" t="s">
        <v>1</v>
      </c>
      <c r="BI16" s="102" t="s">
        <v>28</v>
      </c>
      <c r="BJ16" s="102" t="s">
        <v>38</v>
      </c>
      <c r="BK16" s="102" t="s">
        <v>1</v>
      </c>
      <c r="BL16" s="102" t="s">
        <v>1</v>
      </c>
      <c r="BM16" s="102" t="s">
        <v>28</v>
      </c>
      <c r="BN16" s="102" t="s">
        <v>38</v>
      </c>
      <c r="BO16" s="102" t="s">
        <v>1</v>
      </c>
      <c r="BP16" s="102" t="s">
        <v>1</v>
      </c>
      <c r="BQ16" s="102" t="s">
        <v>28</v>
      </c>
      <c r="BR16" s="102" t="s">
        <v>38</v>
      </c>
      <c r="BS16" s="102" t="s">
        <v>1</v>
      </c>
      <c r="BT16" s="102" t="s">
        <v>1</v>
      </c>
      <c r="BU16" s="102" t="s">
        <v>28</v>
      </c>
      <c r="BV16" s="102" t="s">
        <v>38</v>
      </c>
      <c r="BW16" s="102" t="s">
        <v>1</v>
      </c>
      <c r="BX16" s="102" t="s">
        <v>1</v>
      </c>
      <c r="BY16" s="102" t="s">
        <v>28</v>
      </c>
      <c r="BZ16" s="102" t="s">
        <v>38</v>
      </c>
      <c r="CA16" s="102" t="s">
        <v>1</v>
      </c>
      <c r="CB16" s="102" t="s">
        <v>1</v>
      </c>
      <c r="CC16" s="102" t="s">
        <v>28</v>
      </c>
      <c r="CD16" s="102" t="s">
        <v>38</v>
      </c>
      <c r="CE16" s="102" t="s">
        <v>1</v>
      </c>
      <c r="CF16" s="102" t="s">
        <v>1</v>
      </c>
      <c r="CG16" s="102" t="s">
        <v>28</v>
      </c>
      <c r="CH16" s="102" t="s">
        <v>38</v>
      </c>
      <c r="CI16" s="102" t="s">
        <v>1</v>
      </c>
      <c r="CJ16" s="102" t="s">
        <v>1</v>
      </c>
      <c r="CK16" s="102" t="s">
        <v>28</v>
      </c>
      <c r="CL16" s="102" t="s">
        <v>38</v>
      </c>
      <c r="CM16" s="102" t="s">
        <v>1</v>
      </c>
      <c r="CN16" s="102" t="s">
        <v>1</v>
      </c>
      <c r="CO16" s="102" t="s">
        <v>28</v>
      </c>
      <c r="CP16" s="102" t="s">
        <v>38</v>
      </c>
      <c r="CQ16" s="102" t="s">
        <v>1</v>
      </c>
      <c r="CR16" s="102" t="s">
        <v>1</v>
      </c>
      <c r="CS16" s="102" t="s">
        <v>28</v>
      </c>
      <c r="CT16" s="102" t="s">
        <v>38</v>
      </c>
      <c r="CU16" s="102" t="s">
        <v>1</v>
      </c>
      <c r="CV16" s="102" t="s">
        <v>1</v>
      </c>
      <c r="CW16" s="102" t="s">
        <v>28</v>
      </c>
      <c r="CX16" s="102" t="s">
        <v>38</v>
      </c>
      <c r="CY16" s="102" t="s">
        <v>1</v>
      </c>
      <c r="CZ16" s="102" t="s">
        <v>1</v>
      </c>
      <c r="DA16" s="102" t="s">
        <v>28</v>
      </c>
      <c r="DB16" s="102" t="s">
        <v>38</v>
      </c>
      <c r="DC16" s="102" t="s">
        <v>1</v>
      </c>
      <c r="DD16" s="102" t="s">
        <v>1</v>
      </c>
      <c r="DE16" s="102" t="s">
        <v>28</v>
      </c>
      <c r="DF16" s="102" t="s">
        <v>38</v>
      </c>
      <c r="DG16" s="102" t="s">
        <v>1</v>
      </c>
      <c r="DH16" s="102" t="s">
        <v>1</v>
      </c>
      <c r="DI16" s="102" t="s">
        <v>28</v>
      </c>
      <c r="DJ16" s="102" t="s">
        <v>38</v>
      </c>
      <c r="DK16" s="102" t="s">
        <v>1</v>
      </c>
      <c r="DL16" s="102" t="s">
        <v>1</v>
      </c>
      <c r="DM16" s="102" t="s">
        <v>28</v>
      </c>
      <c r="DN16" s="102" t="s">
        <v>38</v>
      </c>
      <c r="DO16" s="102" t="s">
        <v>1</v>
      </c>
      <c r="DP16" s="102" t="s">
        <v>1</v>
      </c>
      <c r="DQ16" s="102" t="s">
        <v>28</v>
      </c>
      <c r="DR16" s="102" t="s">
        <v>38</v>
      </c>
      <c r="DS16" s="102" t="s">
        <v>1</v>
      </c>
      <c r="DT16" s="102" t="s">
        <v>1</v>
      </c>
      <c r="DU16" s="102" t="s">
        <v>28</v>
      </c>
      <c r="DV16" s="102" t="s">
        <v>38</v>
      </c>
      <c r="DW16" s="102" t="s">
        <v>1</v>
      </c>
      <c r="DX16" s="102" t="s">
        <v>1</v>
      </c>
      <c r="DY16" s="102" t="s">
        <v>28</v>
      </c>
      <c r="DZ16" s="102" t="s">
        <v>38</v>
      </c>
      <c r="EA16" s="102" t="s">
        <v>1</v>
      </c>
      <c r="EB16" s="102" t="s">
        <v>1</v>
      </c>
      <c r="EC16" s="102" t="s">
        <v>28</v>
      </c>
      <c r="ED16" s="102" t="s">
        <v>38</v>
      </c>
      <c r="EE16" s="102" t="s">
        <v>1</v>
      </c>
      <c r="EF16" s="102" t="s">
        <v>1</v>
      </c>
      <c r="EG16" s="102" t="s">
        <v>28</v>
      </c>
      <c r="EH16" s="102" t="s">
        <v>38</v>
      </c>
      <c r="EI16" s="102" t="s">
        <v>1</v>
      </c>
      <c r="EJ16" s="102" t="s">
        <v>1</v>
      </c>
      <c r="EK16" s="102" t="s">
        <v>28</v>
      </c>
      <c r="EL16" s="102" t="s">
        <v>38</v>
      </c>
      <c r="EM16" s="102" t="s">
        <v>1</v>
      </c>
      <c r="EN16" s="102" t="s">
        <v>1</v>
      </c>
      <c r="EO16" s="102" t="s">
        <v>28</v>
      </c>
      <c r="EP16" s="102" t="s">
        <v>38</v>
      </c>
      <c r="EQ16" s="102" t="s">
        <v>1</v>
      </c>
      <c r="ER16" s="102" t="s">
        <v>1</v>
      </c>
      <c r="ES16" s="102" t="s">
        <v>28</v>
      </c>
      <c r="ET16" s="102" t="s">
        <v>38</v>
      </c>
      <c r="EU16" s="102" t="s">
        <v>1</v>
      </c>
      <c r="EV16" s="102" t="s">
        <v>1</v>
      </c>
      <c r="EW16" s="102" t="s">
        <v>28</v>
      </c>
      <c r="EX16" s="102" t="s">
        <v>38</v>
      </c>
      <c r="EY16" s="102" t="s">
        <v>1</v>
      </c>
      <c r="EZ16" s="102" t="s">
        <v>1</v>
      </c>
      <c r="FA16" s="102" t="s">
        <v>28</v>
      </c>
      <c r="FB16" s="102" t="s">
        <v>38</v>
      </c>
      <c r="FC16" s="102" t="s">
        <v>1</v>
      </c>
      <c r="FD16" s="102" t="s">
        <v>1</v>
      </c>
      <c r="FE16" s="102" t="s">
        <v>28</v>
      </c>
      <c r="FF16" s="102" t="s">
        <v>38</v>
      </c>
      <c r="FG16" s="102" t="s">
        <v>1</v>
      </c>
      <c r="FH16" s="102" t="s">
        <v>1</v>
      </c>
      <c r="FI16" s="102" t="s">
        <v>28</v>
      </c>
      <c r="FJ16" s="102" t="s">
        <v>38</v>
      </c>
      <c r="FK16" s="102" t="s">
        <v>1</v>
      </c>
      <c r="FL16" s="102" t="s">
        <v>1</v>
      </c>
      <c r="FM16" s="102" t="s">
        <v>28</v>
      </c>
      <c r="FN16" s="102" t="s">
        <v>38</v>
      </c>
      <c r="FO16" s="102" t="s">
        <v>1</v>
      </c>
      <c r="FP16" s="102" t="s">
        <v>1</v>
      </c>
      <c r="FQ16" s="102" t="s">
        <v>28</v>
      </c>
      <c r="FR16" s="102" t="s">
        <v>38</v>
      </c>
      <c r="FS16" s="102" t="s">
        <v>1</v>
      </c>
      <c r="FT16" s="102" t="s">
        <v>1</v>
      </c>
      <c r="FU16" s="102" t="s">
        <v>28</v>
      </c>
      <c r="FV16" s="102" t="s">
        <v>38</v>
      </c>
      <c r="FW16" s="102" t="s">
        <v>1</v>
      </c>
      <c r="FX16" s="102" t="s">
        <v>1</v>
      </c>
      <c r="FY16" s="102" t="s">
        <v>28</v>
      </c>
      <c r="FZ16" s="102" t="s">
        <v>38</v>
      </c>
      <c r="GA16" s="102" t="s">
        <v>1</v>
      </c>
      <c r="GB16" s="102" t="s">
        <v>1</v>
      </c>
      <c r="GC16" s="102" t="s">
        <v>28</v>
      </c>
      <c r="GD16" s="102" t="s">
        <v>38</v>
      </c>
      <c r="GE16" s="102" t="s">
        <v>1</v>
      </c>
      <c r="GF16" s="102" t="s">
        <v>1</v>
      </c>
      <c r="GG16" s="102" t="s">
        <v>28</v>
      </c>
      <c r="GH16" s="102" t="s">
        <v>38</v>
      </c>
      <c r="GI16" s="102" t="s">
        <v>1</v>
      </c>
      <c r="GJ16" s="102" t="s">
        <v>1</v>
      </c>
    </row>
    <row r="17" spans="1:565" s="103" customFormat="1" ht="24" x14ac:dyDescent="0.2">
      <c r="A17" s="60">
        <v>1</v>
      </c>
      <c r="B17" s="150" t="s">
        <v>66</v>
      </c>
      <c r="C17" s="144" t="str">
        <f t="shared" si="7"/>
        <v>Перов С.Н.</v>
      </c>
      <c r="D17" s="153" t="s">
        <v>95</v>
      </c>
      <c r="E17" s="60">
        <v>9114</v>
      </c>
      <c r="F17" s="60">
        <f t="shared" si="6"/>
        <v>0</v>
      </c>
      <c r="G17" s="100"/>
      <c r="H17" s="100"/>
      <c r="I17" s="100"/>
      <c r="J17" s="100"/>
      <c r="K17" s="101"/>
      <c r="L17" s="102" t="s">
        <v>1</v>
      </c>
      <c r="M17" s="102" t="s">
        <v>28</v>
      </c>
      <c r="N17" s="102" t="s">
        <v>38</v>
      </c>
      <c r="O17" s="102" t="s">
        <v>1</v>
      </c>
      <c r="P17" s="102" t="s">
        <v>1</v>
      </c>
      <c r="Q17" s="102" t="s">
        <v>28</v>
      </c>
      <c r="R17" s="102" t="s">
        <v>38</v>
      </c>
      <c r="S17" s="102" t="s">
        <v>1</v>
      </c>
      <c r="T17" s="102" t="s">
        <v>1</v>
      </c>
      <c r="U17" s="102" t="s">
        <v>28</v>
      </c>
      <c r="V17" s="102" t="s">
        <v>38</v>
      </c>
      <c r="W17" s="102" t="s">
        <v>1</v>
      </c>
      <c r="X17" s="102" t="s">
        <v>1</v>
      </c>
      <c r="Y17" s="102" t="s">
        <v>28</v>
      </c>
      <c r="Z17" s="102" t="s">
        <v>38</v>
      </c>
      <c r="AA17" s="102" t="s">
        <v>1</v>
      </c>
      <c r="AB17" s="102" t="s">
        <v>1</v>
      </c>
      <c r="AC17" s="102" t="s">
        <v>28</v>
      </c>
      <c r="AD17" s="102" t="s">
        <v>38</v>
      </c>
      <c r="AE17" s="102" t="s">
        <v>1</v>
      </c>
      <c r="AF17" s="102" t="s">
        <v>1</v>
      </c>
      <c r="AG17" s="102" t="s">
        <v>28</v>
      </c>
      <c r="AH17" s="102" t="s">
        <v>38</v>
      </c>
      <c r="AI17" s="102" t="s">
        <v>1</v>
      </c>
      <c r="AJ17" s="102" t="s">
        <v>1</v>
      </c>
      <c r="AK17" s="102" t="s">
        <v>28</v>
      </c>
      <c r="AL17" s="102" t="s">
        <v>38</v>
      </c>
      <c r="AM17" s="102" t="s">
        <v>1</v>
      </c>
      <c r="AN17" s="102" t="s">
        <v>1</v>
      </c>
      <c r="AO17" s="102" t="s">
        <v>28</v>
      </c>
      <c r="AP17" s="102" t="s">
        <v>38</v>
      </c>
      <c r="AQ17" s="102" t="s">
        <v>1</v>
      </c>
      <c r="AR17" s="102" t="s">
        <v>1</v>
      </c>
      <c r="AS17" s="102" t="s">
        <v>28</v>
      </c>
      <c r="AT17" s="102" t="s">
        <v>38</v>
      </c>
      <c r="AU17" s="102" t="s">
        <v>1</v>
      </c>
      <c r="AV17" s="102" t="s">
        <v>1</v>
      </c>
      <c r="AW17" s="102" t="s">
        <v>28</v>
      </c>
      <c r="AX17" s="102" t="s">
        <v>38</v>
      </c>
      <c r="AY17" s="102" t="s">
        <v>1</v>
      </c>
      <c r="AZ17" s="102" t="s">
        <v>1</v>
      </c>
      <c r="BA17" s="102" t="s">
        <v>28</v>
      </c>
      <c r="BB17" s="102" t="s">
        <v>38</v>
      </c>
      <c r="BC17" s="102" t="s">
        <v>1</v>
      </c>
      <c r="BD17" s="102" t="s">
        <v>1</v>
      </c>
      <c r="BE17" s="102" t="s">
        <v>28</v>
      </c>
      <c r="BF17" s="102" t="s">
        <v>38</v>
      </c>
      <c r="BG17" s="102" t="s">
        <v>1</v>
      </c>
      <c r="BH17" s="102" t="s">
        <v>1</v>
      </c>
      <c r="BI17" s="102" t="s">
        <v>28</v>
      </c>
      <c r="BJ17" s="102" t="s">
        <v>38</v>
      </c>
      <c r="BK17" s="102" t="s">
        <v>1</v>
      </c>
      <c r="BL17" s="102" t="s">
        <v>1</v>
      </c>
      <c r="BM17" s="102" t="s">
        <v>28</v>
      </c>
      <c r="BN17" s="102" t="s">
        <v>38</v>
      </c>
      <c r="BO17" s="102" t="s">
        <v>1</v>
      </c>
      <c r="BP17" s="102" t="s">
        <v>1</v>
      </c>
      <c r="BQ17" s="102" t="s">
        <v>28</v>
      </c>
      <c r="BR17" s="102" t="s">
        <v>38</v>
      </c>
      <c r="BS17" s="102" t="s">
        <v>1</v>
      </c>
      <c r="BT17" s="102" t="s">
        <v>1</v>
      </c>
      <c r="BU17" s="102" t="s">
        <v>28</v>
      </c>
      <c r="BV17" s="102" t="s">
        <v>38</v>
      </c>
      <c r="BW17" s="102" t="s">
        <v>1</v>
      </c>
      <c r="BX17" s="102" t="s">
        <v>1</v>
      </c>
      <c r="BY17" s="102" t="s">
        <v>28</v>
      </c>
      <c r="BZ17" s="102" t="s">
        <v>38</v>
      </c>
      <c r="CA17" s="102" t="s">
        <v>1</v>
      </c>
      <c r="CB17" s="102" t="s">
        <v>1</v>
      </c>
      <c r="CC17" s="102" t="s">
        <v>28</v>
      </c>
      <c r="CD17" s="102" t="s">
        <v>38</v>
      </c>
      <c r="CE17" s="102" t="s">
        <v>1</v>
      </c>
      <c r="CF17" s="102" t="s">
        <v>1</v>
      </c>
      <c r="CG17" s="102" t="s">
        <v>28</v>
      </c>
      <c r="CH17" s="102" t="s">
        <v>38</v>
      </c>
      <c r="CI17" s="102" t="s">
        <v>1</v>
      </c>
      <c r="CJ17" s="102" t="s">
        <v>1</v>
      </c>
      <c r="CK17" s="102" t="s">
        <v>28</v>
      </c>
      <c r="CL17" s="102" t="s">
        <v>38</v>
      </c>
      <c r="CM17" s="102" t="s">
        <v>1</v>
      </c>
      <c r="CN17" s="102" t="s">
        <v>1</v>
      </c>
      <c r="CO17" s="102" t="s">
        <v>28</v>
      </c>
      <c r="CP17" s="102" t="s">
        <v>38</v>
      </c>
      <c r="CQ17" s="102" t="s">
        <v>1</v>
      </c>
      <c r="CR17" s="102" t="s">
        <v>1</v>
      </c>
      <c r="CS17" s="102" t="s">
        <v>28</v>
      </c>
      <c r="CT17" s="102" t="s">
        <v>38</v>
      </c>
      <c r="CU17" s="102" t="s">
        <v>1</v>
      </c>
      <c r="CV17" s="102" t="s">
        <v>1</v>
      </c>
      <c r="CW17" s="102" t="s">
        <v>28</v>
      </c>
      <c r="CX17" s="102" t="s">
        <v>38</v>
      </c>
      <c r="CY17" s="102" t="s">
        <v>1</v>
      </c>
      <c r="CZ17" s="102" t="s">
        <v>1</v>
      </c>
      <c r="DA17" s="102" t="s">
        <v>28</v>
      </c>
      <c r="DB17" s="102" t="s">
        <v>38</v>
      </c>
      <c r="DC17" s="102" t="s">
        <v>1</v>
      </c>
      <c r="DD17" s="102" t="s">
        <v>1</v>
      </c>
      <c r="DE17" s="102" t="s">
        <v>28</v>
      </c>
      <c r="DF17" s="102" t="s">
        <v>38</v>
      </c>
      <c r="DG17" s="102" t="s">
        <v>1</v>
      </c>
      <c r="DH17" s="102" t="s">
        <v>1</v>
      </c>
      <c r="DI17" s="102" t="s">
        <v>28</v>
      </c>
      <c r="DJ17" s="102" t="s">
        <v>38</v>
      </c>
      <c r="DK17" s="102" t="s">
        <v>1</v>
      </c>
      <c r="DL17" s="102" t="s">
        <v>1</v>
      </c>
      <c r="DM17" s="102" t="s">
        <v>28</v>
      </c>
      <c r="DN17" s="102" t="s">
        <v>38</v>
      </c>
      <c r="DO17" s="102" t="s">
        <v>1</v>
      </c>
      <c r="DP17" s="102" t="s">
        <v>1</v>
      </c>
      <c r="DQ17" s="102" t="s">
        <v>28</v>
      </c>
      <c r="DR17" s="102" t="s">
        <v>38</v>
      </c>
      <c r="DS17" s="102" t="s">
        <v>1</v>
      </c>
      <c r="DT17" s="102" t="s">
        <v>1</v>
      </c>
      <c r="DU17" s="102" t="s">
        <v>28</v>
      </c>
      <c r="DV17" s="102" t="s">
        <v>38</v>
      </c>
      <c r="DW17" s="102" t="s">
        <v>1</v>
      </c>
      <c r="DX17" s="102" t="s">
        <v>1</v>
      </c>
      <c r="DY17" s="102" t="s">
        <v>28</v>
      </c>
      <c r="DZ17" s="102" t="s">
        <v>38</v>
      </c>
      <c r="EA17" s="102" t="s">
        <v>1</v>
      </c>
      <c r="EB17" s="102" t="s">
        <v>1</v>
      </c>
      <c r="EC17" s="102" t="s">
        <v>28</v>
      </c>
      <c r="ED17" s="102" t="s">
        <v>38</v>
      </c>
      <c r="EE17" s="102" t="s">
        <v>1</v>
      </c>
      <c r="EF17" s="102" t="s">
        <v>1</v>
      </c>
      <c r="EG17" s="102" t="s">
        <v>28</v>
      </c>
      <c r="EH17" s="102" t="s">
        <v>38</v>
      </c>
      <c r="EI17" s="102" t="s">
        <v>1</v>
      </c>
      <c r="EJ17" s="102" t="s">
        <v>1</v>
      </c>
      <c r="EK17" s="102" t="s">
        <v>28</v>
      </c>
      <c r="EL17" s="102" t="s">
        <v>38</v>
      </c>
      <c r="EM17" s="102" t="s">
        <v>1</v>
      </c>
      <c r="EN17" s="102" t="s">
        <v>1</v>
      </c>
      <c r="EO17" s="102" t="s">
        <v>28</v>
      </c>
      <c r="EP17" s="102" t="s">
        <v>38</v>
      </c>
      <c r="EQ17" s="102" t="s">
        <v>1</v>
      </c>
      <c r="ER17" s="102" t="s">
        <v>1</v>
      </c>
      <c r="ES17" s="102" t="s">
        <v>28</v>
      </c>
      <c r="ET17" s="102" t="s">
        <v>38</v>
      </c>
      <c r="EU17" s="102" t="s">
        <v>1</v>
      </c>
      <c r="EV17" s="102" t="s">
        <v>1</v>
      </c>
      <c r="EW17" s="102" t="s">
        <v>28</v>
      </c>
      <c r="EX17" s="102" t="s">
        <v>38</v>
      </c>
      <c r="EY17" s="102" t="s">
        <v>1</v>
      </c>
      <c r="EZ17" s="102" t="s">
        <v>1</v>
      </c>
      <c r="FA17" s="102" t="s">
        <v>28</v>
      </c>
      <c r="FB17" s="102" t="s">
        <v>38</v>
      </c>
      <c r="FC17" s="102" t="s">
        <v>1</v>
      </c>
      <c r="FD17" s="102" t="s">
        <v>1</v>
      </c>
      <c r="FE17" s="102" t="s">
        <v>28</v>
      </c>
      <c r="FF17" s="102" t="s">
        <v>38</v>
      </c>
      <c r="FG17" s="102" t="s">
        <v>1</v>
      </c>
      <c r="FH17" s="102" t="s">
        <v>1</v>
      </c>
      <c r="FI17" s="102" t="s">
        <v>28</v>
      </c>
      <c r="FJ17" s="102" t="s">
        <v>38</v>
      </c>
      <c r="FK17" s="102" t="s">
        <v>1</v>
      </c>
      <c r="FL17" s="102" t="s">
        <v>1</v>
      </c>
      <c r="FM17" s="102" t="s">
        <v>28</v>
      </c>
      <c r="FN17" s="102" t="s">
        <v>38</v>
      </c>
      <c r="FO17" s="102" t="s">
        <v>1</v>
      </c>
      <c r="FP17" s="102" t="s">
        <v>1</v>
      </c>
      <c r="FQ17" s="102" t="s">
        <v>28</v>
      </c>
      <c r="FR17" s="102" t="s">
        <v>38</v>
      </c>
      <c r="FS17" s="102" t="s">
        <v>1</v>
      </c>
      <c r="FT17" s="102" t="s">
        <v>1</v>
      </c>
      <c r="FU17" s="102" t="s">
        <v>28</v>
      </c>
      <c r="FV17" s="102" t="s">
        <v>38</v>
      </c>
      <c r="FW17" s="102" t="s">
        <v>1</v>
      </c>
      <c r="FX17" s="102" t="s">
        <v>1</v>
      </c>
      <c r="FY17" s="102" t="s">
        <v>28</v>
      </c>
      <c r="FZ17" s="102" t="s">
        <v>38</v>
      </c>
      <c r="GA17" s="102" t="s">
        <v>1</v>
      </c>
      <c r="GB17" s="102" t="s">
        <v>1</v>
      </c>
      <c r="GC17" s="102" t="s">
        <v>28</v>
      </c>
      <c r="GD17" s="102" t="s">
        <v>38</v>
      </c>
      <c r="GE17" s="102" t="s">
        <v>1</v>
      </c>
      <c r="GF17" s="102" t="s">
        <v>1</v>
      </c>
      <c r="GG17" s="102" t="s">
        <v>28</v>
      </c>
      <c r="GH17" s="102" t="s">
        <v>38</v>
      </c>
      <c r="GI17" s="102" t="s">
        <v>1</v>
      </c>
      <c r="GJ17" s="102" t="s">
        <v>1</v>
      </c>
    </row>
    <row r="18" spans="1:565" s="103" customFormat="1" ht="24" x14ac:dyDescent="0.2">
      <c r="A18" s="60">
        <v>1</v>
      </c>
      <c r="B18" s="150" t="s">
        <v>67</v>
      </c>
      <c r="C18" s="144" t="str">
        <f t="shared" si="7"/>
        <v>Софронов В.М.</v>
      </c>
      <c r="D18" s="153" t="s">
        <v>96</v>
      </c>
      <c r="E18" s="60">
        <v>9121</v>
      </c>
      <c r="F18" s="60">
        <f t="shared" si="6"/>
        <v>0</v>
      </c>
      <c r="G18" s="100"/>
      <c r="H18" s="100"/>
      <c r="I18" s="100"/>
      <c r="J18" s="100"/>
      <c r="K18" s="101"/>
      <c r="L18" s="102" t="s">
        <v>1</v>
      </c>
      <c r="M18" s="102" t="s">
        <v>28</v>
      </c>
      <c r="N18" s="102" t="s">
        <v>38</v>
      </c>
      <c r="O18" s="102" t="s">
        <v>1</v>
      </c>
      <c r="P18" s="102" t="s">
        <v>1</v>
      </c>
      <c r="Q18" s="102" t="s">
        <v>28</v>
      </c>
      <c r="R18" s="102" t="s">
        <v>38</v>
      </c>
      <c r="S18" s="102" t="s">
        <v>1</v>
      </c>
      <c r="T18" s="102" t="s">
        <v>1</v>
      </c>
      <c r="U18" s="102" t="s">
        <v>28</v>
      </c>
      <c r="V18" s="102" t="s">
        <v>38</v>
      </c>
      <c r="W18" s="102" t="s">
        <v>1</v>
      </c>
      <c r="X18" s="102" t="s">
        <v>1</v>
      </c>
      <c r="Y18" s="102" t="s">
        <v>28</v>
      </c>
      <c r="Z18" s="102" t="s">
        <v>38</v>
      </c>
      <c r="AA18" s="102" t="s">
        <v>1</v>
      </c>
      <c r="AB18" s="102" t="s">
        <v>1</v>
      </c>
      <c r="AC18" s="102" t="s">
        <v>28</v>
      </c>
      <c r="AD18" s="102" t="s">
        <v>38</v>
      </c>
      <c r="AE18" s="102" t="s">
        <v>1</v>
      </c>
      <c r="AF18" s="102" t="s">
        <v>1</v>
      </c>
      <c r="AG18" s="102" t="s">
        <v>28</v>
      </c>
      <c r="AH18" s="102" t="s">
        <v>38</v>
      </c>
      <c r="AI18" s="102" t="s">
        <v>1</v>
      </c>
      <c r="AJ18" s="102" t="s">
        <v>1</v>
      </c>
      <c r="AK18" s="102" t="s">
        <v>28</v>
      </c>
      <c r="AL18" s="102" t="s">
        <v>38</v>
      </c>
      <c r="AM18" s="102" t="s">
        <v>1</v>
      </c>
      <c r="AN18" s="102" t="s">
        <v>1</v>
      </c>
      <c r="AO18" s="102" t="s">
        <v>28</v>
      </c>
      <c r="AP18" s="102" t="s">
        <v>38</v>
      </c>
      <c r="AQ18" s="102" t="s">
        <v>1</v>
      </c>
      <c r="AR18" s="102" t="s">
        <v>1</v>
      </c>
      <c r="AS18" s="102" t="s">
        <v>28</v>
      </c>
      <c r="AT18" s="102" t="s">
        <v>38</v>
      </c>
      <c r="AU18" s="102" t="s">
        <v>1</v>
      </c>
      <c r="AV18" s="102" t="s">
        <v>1</v>
      </c>
      <c r="AW18" s="102" t="s">
        <v>28</v>
      </c>
      <c r="AX18" s="102" t="s">
        <v>38</v>
      </c>
      <c r="AY18" s="102" t="s">
        <v>1</v>
      </c>
      <c r="AZ18" s="102" t="s">
        <v>1</v>
      </c>
      <c r="BA18" s="102" t="s">
        <v>28</v>
      </c>
      <c r="BB18" s="102" t="s">
        <v>38</v>
      </c>
      <c r="BC18" s="102" t="s">
        <v>1</v>
      </c>
      <c r="BD18" s="102" t="s">
        <v>1</v>
      </c>
      <c r="BE18" s="102" t="s">
        <v>28</v>
      </c>
      <c r="BF18" s="102" t="s">
        <v>38</v>
      </c>
      <c r="BG18" s="102" t="s">
        <v>1</v>
      </c>
      <c r="BH18" s="102" t="s">
        <v>1</v>
      </c>
      <c r="BI18" s="102" t="s">
        <v>28</v>
      </c>
      <c r="BJ18" s="102" t="s">
        <v>38</v>
      </c>
      <c r="BK18" s="102" t="s">
        <v>1</v>
      </c>
      <c r="BL18" s="102" t="s">
        <v>1</v>
      </c>
      <c r="BM18" s="102" t="s">
        <v>28</v>
      </c>
      <c r="BN18" s="102" t="s">
        <v>38</v>
      </c>
      <c r="BO18" s="102" t="s">
        <v>1</v>
      </c>
      <c r="BP18" s="102" t="s">
        <v>1</v>
      </c>
      <c r="BQ18" s="102" t="s">
        <v>28</v>
      </c>
      <c r="BR18" s="102" t="s">
        <v>38</v>
      </c>
      <c r="BS18" s="102" t="s">
        <v>1</v>
      </c>
      <c r="BT18" s="102" t="s">
        <v>1</v>
      </c>
      <c r="BU18" s="102" t="s">
        <v>28</v>
      </c>
      <c r="BV18" s="102" t="s">
        <v>38</v>
      </c>
      <c r="BW18" s="102" t="s">
        <v>1</v>
      </c>
      <c r="BX18" s="102" t="s">
        <v>1</v>
      </c>
      <c r="BY18" s="102" t="s">
        <v>28</v>
      </c>
      <c r="BZ18" s="102" t="s">
        <v>38</v>
      </c>
      <c r="CA18" s="102" t="s">
        <v>1</v>
      </c>
      <c r="CB18" s="102" t="s">
        <v>1</v>
      </c>
      <c r="CC18" s="102" t="s">
        <v>28</v>
      </c>
      <c r="CD18" s="102" t="s">
        <v>38</v>
      </c>
      <c r="CE18" s="102" t="s">
        <v>1</v>
      </c>
      <c r="CF18" s="102" t="s">
        <v>1</v>
      </c>
      <c r="CG18" s="102" t="s">
        <v>28</v>
      </c>
      <c r="CH18" s="102" t="s">
        <v>38</v>
      </c>
      <c r="CI18" s="102" t="s">
        <v>1</v>
      </c>
      <c r="CJ18" s="102" t="s">
        <v>1</v>
      </c>
      <c r="CK18" s="102" t="s">
        <v>28</v>
      </c>
      <c r="CL18" s="102" t="s">
        <v>38</v>
      </c>
      <c r="CM18" s="102" t="s">
        <v>1</v>
      </c>
      <c r="CN18" s="102" t="s">
        <v>1</v>
      </c>
      <c r="CO18" s="102" t="s">
        <v>28</v>
      </c>
      <c r="CP18" s="102" t="s">
        <v>38</v>
      </c>
      <c r="CQ18" s="102" t="s">
        <v>1</v>
      </c>
      <c r="CR18" s="102" t="s">
        <v>1</v>
      </c>
      <c r="CS18" s="102" t="s">
        <v>28</v>
      </c>
      <c r="CT18" s="102" t="s">
        <v>38</v>
      </c>
      <c r="CU18" s="102" t="s">
        <v>1</v>
      </c>
      <c r="CV18" s="102" t="s">
        <v>1</v>
      </c>
      <c r="CW18" s="102" t="s">
        <v>28</v>
      </c>
      <c r="CX18" s="102" t="s">
        <v>38</v>
      </c>
      <c r="CY18" s="102" t="s">
        <v>1</v>
      </c>
      <c r="CZ18" s="102" t="s">
        <v>1</v>
      </c>
      <c r="DA18" s="102" t="s">
        <v>28</v>
      </c>
      <c r="DB18" s="102" t="s">
        <v>38</v>
      </c>
      <c r="DC18" s="102" t="s">
        <v>1</v>
      </c>
      <c r="DD18" s="102" t="s">
        <v>1</v>
      </c>
      <c r="DE18" s="102" t="s">
        <v>28</v>
      </c>
      <c r="DF18" s="102" t="s">
        <v>38</v>
      </c>
      <c r="DG18" s="102" t="s">
        <v>1</v>
      </c>
      <c r="DH18" s="102" t="s">
        <v>1</v>
      </c>
      <c r="DI18" s="102" t="s">
        <v>28</v>
      </c>
      <c r="DJ18" s="102" t="s">
        <v>38</v>
      </c>
      <c r="DK18" s="102" t="s">
        <v>1</v>
      </c>
      <c r="DL18" s="102" t="s">
        <v>1</v>
      </c>
      <c r="DM18" s="102" t="s">
        <v>28</v>
      </c>
      <c r="DN18" s="102" t="s">
        <v>38</v>
      </c>
      <c r="DO18" s="102" t="s">
        <v>1</v>
      </c>
      <c r="DP18" s="102" t="s">
        <v>1</v>
      </c>
      <c r="DQ18" s="102" t="s">
        <v>28</v>
      </c>
      <c r="DR18" s="102" t="s">
        <v>38</v>
      </c>
      <c r="DS18" s="102" t="s">
        <v>1</v>
      </c>
      <c r="DT18" s="102" t="s">
        <v>1</v>
      </c>
      <c r="DU18" s="102" t="s">
        <v>28</v>
      </c>
      <c r="DV18" s="102" t="s">
        <v>38</v>
      </c>
      <c r="DW18" s="102" t="s">
        <v>1</v>
      </c>
      <c r="DX18" s="102" t="s">
        <v>1</v>
      </c>
      <c r="DY18" s="102" t="s">
        <v>28</v>
      </c>
      <c r="DZ18" s="102" t="s">
        <v>38</v>
      </c>
      <c r="EA18" s="102" t="s">
        <v>1</v>
      </c>
      <c r="EB18" s="102" t="s">
        <v>1</v>
      </c>
      <c r="EC18" s="102" t="s">
        <v>28</v>
      </c>
      <c r="ED18" s="102" t="s">
        <v>38</v>
      </c>
      <c r="EE18" s="102" t="s">
        <v>1</v>
      </c>
      <c r="EF18" s="102" t="s">
        <v>1</v>
      </c>
      <c r="EG18" s="102" t="s">
        <v>28</v>
      </c>
      <c r="EH18" s="102" t="s">
        <v>38</v>
      </c>
      <c r="EI18" s="102" t="s">
        <v>1</v>
      </c>
      <c r="EJ18" s="102" t="s">
        <v>1</v>
      </c>
      <c r="EK18" s="102" t="s">
        <v>28</v>
      </c>
      <c r="EL18" s="102" t="s">
        <v>38</v>
      </c>
      <c r="EM18" s="102" t="s">
        <v>1</v>
      </c>
      <c r="EN18" s="102" t="s">
        <v>1</v>
      </c>
      <c r="EO18" s="102" t="s">
        <v>28</v>
      </c>
      <c r="EP18" s="102" t="s">
        <v>38</v>
      </c>
      <c r="EQ18" s="102" t="s">
        <v>1</v>
      </c>
      <c r="ER18" s="102" t="s">
        <v>1</v>
      </c>
      <c r="ES18" s="102" t="s">
        <v>28</v>
      </c>
      <c r="ET18" s="102" t="s">
        <v>38</v>
      </c>
      <c r="EU18" s="102" t="s">
        <v>1</v>
      </c>
      <c r="EV18" s="102" t="s">
        <v>1</v>
      </c>
      <c r="EW18" s="102" t="s">
        <v>28</v>
      </c>
      <c r="EX18" s="102" t="s">
        <v>38</v>
      </c>
      <c r="EY18" s="102" t="s">
        <v>1</v>
      </c>
      <c r="EZ18" s="102" t="s">
        <v>1</v>
      </c>
      <c r="FA18" s="102" t="s">
        <v>28</v>
      </c>
      <c r="FB18" s="102" t="s">
        <v>38</v>
      </c>
      <c r="FC18" s="102" t="s">
        <v>1</v>
      </c>
      <c r="FD18" s="102" t="s">
        <v>1</v>
      </c>
      <c r="FE18" s="102" t="s">
        <v>28</v>
      </c>
      <c r="FF18" s="102" t="s">
        <v>38</v>
      </c>
      <c r="FG18" s="102" t="s">
        <v>1</v>
      </c>
      <c r="FH18" s="102" t="s">
        <v>1</v>
      </c>
      <c r="FI18" s="102" t="s">
        <v>28</v>
      </c>
      <c r="FJ18" s="102" t="s">
        <v>38</v>
      </c>
      <c r="FK18" s="102" t="s">
        <v>1</v>
      </c>
      <c r="FL18" s="102" t="s">
        <v>1</v>
      </c>
      <c r="FM18" s="102" t="s">
        <v>28</v>
      </c>
      <c r="FN18" s="102" t="s">
        <v>38</v>
      </c>
      <c r="FO18" s="102" t="s">
        <v>1</v>
      </c>
      <c r="FP18" s="102" t="s">
        <v>1</v>
      </c>
      <c r="FQ18" s="102" t="s">
        <v>28</v>
      </c>
      <c r="FR18" s="102" t="s">
        <v>38</v>
      </c>
      <c r="FS18" s="102" t="s">
        <v>1</v>
      </c>
      <c r="FT18" s="102" t="s">
        <v>1</v>
      </c>
      <c r="FU18" s="102" t="s">
        <v>28</v>
      </c>
      <c r="FV18" s="102" t="s">
        <v>38</v>
      </c>
      <c r="FW18" s="102" t="s">
        <v>1</v>
      </c>
      <c r="FX18" s="102" t="s">
        <v>1</v>
      </c>
      <c r="FY18" s="102" t="s">
        <v>28</v>
      </c>
      <c r="FZ18" s="102" t="s">
        <v>38</v>
      </c>
      <c r="GA18" s="102" t="s">
        <v>1</v>
      </c>
      <c r="GB18" s="102" t="s">
        <v>1</v>
      </c>
      <c r="GC18" s="102" t="s">
        <v>28</v>
      </c>
      <c r="GD18" s="102" t="s">
        <v>38</v>
      </c>
      <c r="GE18" s="102" t="s">
        <v>1</v>
      </c>
      <c r="GF18" s="102" t="s">
        <v>1</v>
      </c>
      <c r="GG18" s="102" t="s">
        <v>28</v>
      </c>
      <c r="GH18" s="102" t="s">
        <v>38</v>
      </c>
      <c r="GI18" s="102" t="s">
        <v>1</v>
      </c>
      <c r="GJ18" s="102" t="s">
        <v>1</v>
      </c>
    </row>
    <row r="19" spans="1:565" s="103" customFormat="1" ht="24" x14ac:dyDescent="0.2">
      <c r="A19" s="60">
        <v>1</v>
      </c>
      <c r="B19" s="150" t="s">
        <v>67</v>
      </c>
      <c r="C19" s="144" t="str">
        <f t="shared" si="7"/>
        <v>Филатов С.А.</v>
      </c>
      <c r="D19" s="153" t="s">
        <v>97</v>
      </c>
      <c r="E19" s="60">
        <v>9112</v>
      </c>
      <c r="F19" s="60">
        <f t="shared" si="6"/>
        <v>14</v>
      </c>
      <c r="G19" s="100"/>
      <c r="H19" s="100"/>
      <c r="I19" s="100"/>
      <c r="J19" s="100"/>
      <c r="K19" s="101"/>
      <c r="L19" s="102" t="s">
        <v>1</v>
      </c>
      <c r="M19" s="102" t="s">
        <v>28</v>
      </c>
      <c r="N19" s="102" t="s">
        <v>38</v>
      </c>
      <c r="O19" s="102" t="s">
        <v>1</v>
      </c>
      <c r="P19" s="102" t="s">
        <v>1</v>
      </c>
      <c r="Q19" s="102" t="s">
        <v>28</v>
      </c>
      <c r="R19" s="102" t="s">
        <v>38</v>
      </c>
      <c r="S19" s="102" t="s">
        <v>1</v>
      </c>
      <c r="T19" s="102" t="s">
        <v>1</v>
      </c>
      <c r="U19" s="102" t="s">
        <v>28</v>
      </c>
      <c r="V19" s="102" t="s">
        <v>38</v>
      </c>
      <c r="W19" s="102" t="s">
        <v>1</v>
      </c>
      <c r="X19" s="102" t="s">
        <v>1</v>
      </c>
      <c r="Y19" s="102" t="s">
        <v>28</v>
      </c>
      <c r="Z19" s="102" t="s">
        <v>38</v>
      </c>
      <c r="AA19" s="102" t="s">
        <v>1</v>
      </c>
      <c r="AB19" s="102" t="s">
        <v>1</v>
      </c>
      <c r="AC19" s="102" t="s">
        <v>28</v>
      </c>
      <c r="AD19" s="102" t="s">
        <v>38</v>
      </c>
      <c r="AE19" s="102" t="s">
        <v>1</v>
      </c>
      <c r="AF19" s="102" t="s">
        <v>1</v>
      </c>
      <c r="AG19" s="102" t="s">
        <v>28</v>
      </c>
      <c r="AH19" s="102" t="s">
        <v>38</v>
      </c>
      <c r="AI19" s="102" t="s">
        <v>1</v>
      </c>
      <c r="AJ19" s="102" t="s">
        <v>1</v>
      </c>
      <c r="AK19" s="102" t="s">
        <v>28</v>
      </c>
      <c r="AL19" s="102" t="s">
        <v>38</v>
      </c>
      <c r="AM19" s="102" t="s">
        <v>1</v>
      </c>
      <c r="AN19" s="102" t="s">
        <v>1</v>
      </c>
      <c r="AO19" s="102" t="s">
        <v>28</v>
      </c>
      <c r="AP19" s="102" t="s">
        <v>38</v>
      </c>
      <c r="AQ19" s="102" t="s">
        <v>1</v>
      </c>
      <c r="AR19" s="102" t="s">
        <v>1</v>
      </c>
      <c r="AS19" s="102" t="s">
        <v>28</v>
      </c>
      <c r="AT19" s="102" t="s">
        <v>38</v>
      </c>
      <c r="AU19" s="102" t="s">
        <v>1</v>
      </c>
      <c r="AV19" s="102" t="s">
        <v>1</v>
      </c>
      <c r="AW19" s="102" t="s">
        <v>28</v>
      </c>
      <c r="AX19" s="102" t="s">
        <v>38</v>
      </c>
      <c r="AY19" s="102" t="s">
        <v>1</v>
      </c>
      <c r="AZ19" s="102" t="s">
        <v>1</v>
      </c>
      <c r="BA19" s="102" t="s">
        <v>28</v>
      </c>
      <c r="BB19" s="102" t="s">
        <v>38</v>
      </c>
      <c r="BC19" s="102" t="s">
        <v>1</v>
      </c>
      <c r="BD19" s="102" t="s">
        <v>1</v>
      </c>
      <c r="BE19" s="102" t="s">
        <v>28</v>
      </c>
      <c r="BF19" s="102" t="s">
        <v>38</v>
      </c>
      <c r="BG19" s="102" t="s">
        <v>1</v>
      </c>
      <c r="BH19" s="102" t="s">
        <v>1</v>
      </c>
      <c r="BI19" s="102" t="s">
        <v>28</v>
      </c>
      <c r="BJ19" s="102" t="s">
        <v>38</v>
      </c>
      <c r="BK19" s="102" t="s">
        <v>1</v>
      </c>
      <c r="BL19" s="102" t="s">
        <v>1</v>
      </c>
      <c r="BM19" s="102" t="s">
        <v>28</v>
      </c>
      <c r="BN19" s="102" t="s">
        <v>38</v>
      </c>
      <c r="BO19" s="102" t="s">
        <v>1</v>
      </c>
      <c r="BP19" s="102" t="s">
        <v>1</v>
      </c>
      <c r="BQ19" s="102" t="s">
        <v>28</v>
      </c>
      <c r="BR19" s="102" t="s">
        <v>38</v>
      </c>
      <c r="BS19" s="102" t="s">
        <v>1</v>
      </c>
      <c r="BT19" s="102" t="s">
        <v>1</v>
      </c>
      <c r="BU19" s="102" t="s">
        <v>28</v>
      </c>
      <c r="BV19" s="102" t="s">
        <v>38</v>
      </c>
      <c r="BW19" s="102" t="s">
        <v>1</v>
      </c>
      <c r="BX19" s="102" t="s">
        <v>1</v>
      </c>
      <c r="BY19" s="102" t="s">
        <v>28</v>
      </c>
      <c r="BZ19" s="102" t="s">
        <v>38</v>
      </c>
      <c r="CA19" s="102" t="s">
        <v>1</v>
      </c>
      <c r="CB19" s="102" t="s">
        <v>1</v>
      </c>
      <c r="CC19" s="102" t="s">
        <v>28</v>
      </c>
      <c r="CD19" s="102" t="s">
        <v>38</v>
      </c>
      <c r="CE19" s="102" t="s">
        <v>1</v>
      </c>
      <c r="CF19" s="102" t="s">
        <v>1</v>
      </c>
      <c r="CG19" s="102" t="s">
        <v>28</v>
      </c>
      <c r="CH19" s="102" t="s">
        <v>38</v>
      </c>
      <c r="CI19" s="102" t="s">
        <v>1</v>
      </c>
      <c r="CJ19" s="102" t="s">
        <v>1</v>
      </c>
      <c r="CK19" s="102" t="s">
        <v>5</v>
      </c>
      <c r="CL19" s="102" t="s">
        <v>5</v>
      </c>
      <c r="CM19" s="102" t="s">
        <v>5</v>
      </c>
      <c r="CN19" s="102" t="s">
        <v>5</v>
      </c>
      <c r="CO19" s="102" t="s">
        <v>5</v>
      </c>
      <c r="CP19" s="102" t="s">
        <v>5</v>
      </c>
      <c r="CQ19" s="102" t="s">
        <v>5</v>
      </c>
      <c r="CR19" s="102" t="s">
        <v>5</v>
      </c>
      <c r="CS19" s="102" t="s">
        <v>5</v>
      </c>
      <c r="CT19" s="102" t="s">
        <v>5</v>
      </c>
      <c r="CU19" s="102" t="s">
        <v>5</v>
      </c>
      <c r="CV19" s="102" t="s">
        <v>5</v>
      </c>
      <c r="CW19" s="102" t="s">
        <v>5</v>
      </c>
      <c r="CX19" s="102" t="s">
        <v>5</v>
      </c>
      <c r="CY19" s="102" t="s">
        <v>1</v>
      </c>
      <c r="CZ19" s="102" t="s">
        <v>1</v>
      </c>
      <c r="DA19" s="102" t="s">
        <v>28</v>
      </c>
      <c r="DB19" s="102" t="s">
        <v>38</v>
      </c>
      <c r="DC19" s="102" t="s">
        <v>1</v>
      </c>
      <c r="DD19" s="102" t="s">
        <v>1</v>
      </c>
      <c r="DE19" s="102" t="s">
        <v>28</v>
      </c>
      <c r="DF19" s="102" t="s">
        <v>38</v>
      </c>
      <c r="DG19" s="102" t="s">
        <v>1</v>
      </c>
      <c r="DH19" s="102" t="s">
        <v>1</v>
      </c>
      <c r="DI19" s="102" t="s">
        <v>28</v>
      </c>
      <c r="DJ19" s="102" t="s">
        <v>38</v>
      </c>
      <c r="DK19" s="102" t="s">
        <v>1</v>
      </c>
      <c r="DL19" s="102" t="s">
        <v>1</v>
      </c>
      <c r="DM19" s="102" t="s">
        <v>28</v>
      </c>
      <c r="DN19" s="102" t="s">
        <v>38</v>
      </c>
      <c r="DO19" s="102" t="s">
        <v>1</v>
      </c>
      <c r="DP19" s="102" t="s">
        <v>1</v>
      </c>
      <c r="DQ19" s="102" t="s">
        <v>28</v>
      </c>
      <c r="DR19" s="102" t="s">
        <v>38</v>
      </c>
      <c r="DS19" s="102" t="s">
        <v>1</v>
      </c>
      <c r="DT19" s="102" t="s">
        <v>1</v>
      </c>
      <c r="DU19" s="102" t="s">
        <v>28</v>
      </c>
      <c r="DV19" s="102" t="s">
        <v>38</v>
      </c>
      <c r="DW19" s="102" t="s">
        <v>1</v>
      </c>
      <c r="DX19" s="102" t="s">
        <v>1</v>
      </c>
      <c r="DY19" s="102" t="s">
        <v>28</v>
      </c>
      <c r="DZ19" s="102" t="s">
        <v>38</v>
      </c>
      <c r="EA19" s="102" t="s">
        <v>1</v>
      </c>
      <c r="EB19" s="102" t="s">
        <v>1</v>
      </c>
      <c r="EC19" s="102" t="s">
        <v>28</v>
      </c>
      <c r="ED19" s="102" t="s">
        <v>38</v>
      </c>
      <c r="EE19" s="102" t="s">
        <v>1</v>
      </c>
      <c r="EF19" s="102" t="s">
        <v>1</v>
      </c>
      <c r="EG19" s="102" t="s">
        <v>28</v>
      </c>
      <c r="EH19" s="102" t="s">
        <v>38</v>
      </c>
      <c r="EI19" s="102" t="s">
        <v>1</v>
      </c>
      <c r="EJ19" s="102" t="s">
        <v>1</v>
      </c>
      <c r="EK19" s="102" t="s">
        <v>28</v>
      </c>
      <c r="EL19" s="102" t="s">
        <v>38</v>
      </c>
      <c r="EM19" s="102" t="s">
        <v>1</v>
      </c>
      <c r="EN19" s="102" t="s">
        <v>1</v>
      </c>
      <c r="EO19" s="102" t="s">
        <v>28</v>
      </c>
      <c r="EP19" s="102" t="s">
        <v>38</v>
      </c>
      <c r="EQ19" s="102" t="s">
        <v>1</v>
      </c>
      <c r="ER19" s="102" t="s">
        <v>1</v>
      </c>
      <c r="ES19" s="102" t="s">
        <v>28</v>
      </c>
      <c r="ET19" s="102" t="s">
        <v>38</v>
      </c>
      <c r="EU19" s="102" t="s">
        <v>1</v>
      </c>
      <c r="EV19" s="102" t="s">
        <v>1</v>
      </c>
      <c r="EW19" s="102" t="s">
        <v>28</v>
      </c>
      <c r="EX19" s="102" t="s">
        <v>38</v>
      </c>
      <c r="EY19" s="102" t="s">
        <v>1</v>
      </c>
      <c r="EZ19" s="102" t="s">
        <v>1</v>
      </c>
      <c r="FA19" s="102" t="s">
        <v>28</v>
      </c>
      <c r="FB19" s="102" t="s">
        <v>38</v>
      </c>
      <c r="FC19" s="102" t="s">
        <v>1</v>
      </c>
      <c r="FD19" s="102" t="s">
        <v>1</v>
      </c>
      <c r="FE19" s="102" t="s">
        <v>28</v>
      </c>
      <c r="FF19" s="102" t="s">
        <v>38</v>
      </c>
      <c r="FG19" s="102" t="s">
        <v>1</v>
      </c>
      <c r="FH19" s="102" t="s">
        <v>1</v>
      </c>
      <c r="FI19" s="102" t="s">
        <v>28</v>
      </c>
      <c r="FJ19" s="102" t="s">
        <v>38</v>
      </c>
      <c r="FK19" s="102" t="s">
        <v>1</v>
      </c>
      <c r="FL19" s="102" t="s">
        <v>1</v>
      </c>
      <c r="FM19" s="102" t="s">
        <v>28</v>
      </c>
      <c r="FN19" s="102" t="s">
        <v>38</v>
      </c>
      <c r="FO19" s="102" t="s">
        <v>1</v>
      </c>
      <c r="FP19" s="102" t="s">
        <v>1</v>
      </c>
      <c r="FQ19" s="102" t="s">
        <v>28</v>
      </c>
      <c r="FR19" s="102" t="s">
        <v>38</v>
      </c>
      <c r="FS19" s="102" t="s">
        <v>1</v>
      </c>
      <c r="FT19" s="102" t="s">
        <v>1</v>
      </c>
      <c r="FU19" s="102" t="s">
        <v>28</v>
      </c>
      <c r="FV19" s="102" t="s">
        <v>38</v>
      </c>
      <c r="FW19" s="102" t="s">
        <v>1</v>
      </c>
      <c r="FX19" s="102" t="s">
        <v>1</v>
      </c>
      <c r="FY19" s="102" t="s">
        <v>28</v>
      </c>
      <c r="FZ19" s="102" t="s">
        <v>38</v>
      </c>
      <c r="GA19" s="102" t="s">
        <v>1</v>
      </c>
      <c r="GB19" s="102" t="s">
        <v>1</v>
      </c>
      <c r="GC19" s="102" t="s">
        <v>28</v>
      </c>
      <c r="GD19" s="102" t="s">
        <v>38</v>
      </c>
      <c r="GE19" s="102" t="s">
        <v>1</v>
      </c>
      <c r="GF19" s="102" t="s">
        <v>1</v>
      </c>
      <c r="GG19" s="102" t="s">
        <v>28</v>
      </c>
      <c r="GH19" s="102" t="s">
        <v>38</v>
      </c>
      <c r="GI19" s="102" t="s">
        <v>1</v>
      </c>
      <c r="GJ19" s="102" t="s">
        <v>1</v>
      </c>
    </row>
    <row r="20" spans="1:565" s="103" customFormat="1" ht="24" x14ac:dyDescent="0.2">
      <c r="A20" s="60">
        <v>1</v>
      </c>
      <c r="B20" s="150" t="s">
        <v>98</v>
      </c>
      <c r="C20" s="144" t="str">
        <f t="shared" si="7"/>
        <v>Рябов П.В.</v>
      </c>
      <c r="D20" s="153" t="s">
        <v>99</v>
      </c>
      <c r="E20" s="60">
        <v>9038</v>
      </c>
      <c r="F20" s="60">
        <f t="shared" si="6"/>
        <v>0</v>
      </c>
      <c r="G20" s="100"/>
      <c r="H20" s="100"/>
      <c r="I20" s="100"/>
      <c r="J20" s="100"/>
      <c r="K20" s="101"/>
      <c r="L20" s="102" t="s">
        <v>1</v>
      </c>
      <c r="M20" s="102" t="s">
        <v>28</v>
      </c>
      <c r="N20" s="102" t="s">
        <v>38</v>
      </c>
      <c r="O20" s="102" t="s">
        <v>1</v>
      </c>
      <c r="P20" s="102" t="s">
        <v>1</v>
      </c>
      <c r="Q20" s="102" t="s">
        <v>28</v>
      </c>
      <c r="R20" s="102" t="s">
        <v>38</v>
      </c>
      <c r="S20" s="102" t="s">
        <v>1</v>
      </c>
      <c r="T20" s="102" t="s">
        <v>1</v>
      </c>
      <c r="U20" s="102" t="s">
        <v>28</v>
      </c>
      <c r="V20" s="102" t="s">
        <v>38</v>
      </c>
      <c r="W20" s="102" t="s">
        <v>1</v>
      </c>
      <c r="X20" s="102" t="s">
        <v>1</v>
      </c>
      <c r="Y20" s="102" t="s">
        <v>28</v>
      </c>
      <c r="Z20" s="102" t="s">
        <v>38</v>
      </c>
      <c r="AA20" s="102" t="s">
        <v>1</v>
      </c>
      <c r="AB20" s="102" t="s">
        <v>1</v>
      </c>
      <c r="AC20" s="102" t="s">
        <v>28</v>
      </c>
      <c r="AD20" s="102" t="s">
        <v>38</v>
      </c>
      <c r="AE20" s="102" t="s">
        <v>1</v>
      </c>
      <c r="AF20" s="102" t="s">
        <v>1</v>
      </c>
      <c r="AG20" s="102" t="s">
        <v>28</v>
      </c>
      <c r="AH20" s="102" t="s">
        <v>38</v>
      </c>
      <c r="AI20" s="102" t="s">
        <v>1</v>
      </c>
      <c r="AJ20" s="102" t="s">
        <v>1</v>
      </c>
      <c r="AK20" s="102" t="s">
        <v>28</v>
      </c>
      <c r="AL20" s="102" t="s">
        <v>38</v>
      </c>
      <c r="AM20" s="102" t="s">
        <v>1</v>
      </c>
      <c r="AN20" s="102" t="s">
        <v>1</v>
      </c>
      <c r="AO20" s="102" t="s">
        <v>28</v>
      </c>
      <c r="AP20" s="102" t="s">
        <v>38</v>
      </c>
      <c r="AQ20" s="102" t="s">
        <v>1</v>
      </c>
      <c r="AR20" s="102" t="s">
        <v>1</v>
      </c>
      <c r="AS20" s="102" t="s">
        <v>28</v>
      </c>
      <c r="AT20" s="102" t="s">
        <v>38</v>
      </c>
      <c r="AU20" s="102" t="s">
        <v>1</v>
      </c>
      <c r="AV20" s="102" t="s">
        <v>1</v>
      </c>
      <c r="AW20" s="102" t="s">
        <v>28</v>
      </c>
      <c r="AX20" s="102" t="s">
        <v>38</v>
      </c>
      <c r="AY20" s="102" t="s">
        <v>1</v>
      </c>
      <c r="AZ20" s="102" t="s">
        <v>1</v>
      </c>
      <c r="BA20" s="102" t="s">
        <v>28</v>
      </c>
      <c r="BB20" s="102" t="s">
        <v>38</v>
      </c>
      <c r="BC20" s="102" t="s">
        <v>1</v>
      </c>
      <c r="BD20" s="102" t="s">
        <v>1</v>
      </c>
      <c r="BE20" s="102" t="s">
        <v>28</v>
      </c>
      <c r="BF20" s="102" t="s">
        <v>38</v>
      </c>
      <c r="BG20" s="102" t="s">
        <v>1</v>
      </c>
      <c r="BH20" s="102" t="s">
        <v>1</v>
      </c>
      <c r="BI20" s="102" t="s">
        <v>28</v>
      </c>
      <c r="BJ20" s="102" t="s">
        <v>38</v>
      </c>
      <c r="BK20" s="102" t="s">
        <v>1</v>
      </c>
      <c r="BL20" s="102" t="s">
        <v>1</v>
      </c>
      <c r="BM20" s="102" t="s">
        <v>28</v>
      </c>
      <c r="BN20" s="102" t="s">
        <v>38</v>
      </c>
      <c r="BO20" s="102" t="s">
        <v>1</v>
      </c>
      <c r="BP20" s="102" t="s">
        <v>1</v>
      </c>
      <c r="BQ20" s="102" t="s">
        <v>28</v>
      </c>
      <c r="BR20" s="102" t="s">
        <v>38</v>
      </c>
      <c r="BS20" s="102" t="s">
        <v>1</v>
      </c>
      <c r="BT20" s="102" t="s">
        <v>1</v>
      </c>
      <c r="BU20" s="102" t="s">
        <v>28</v>
      </c>
      <c r="BV20" s="102" t="s">
        <v>38</v>
      </c>
      <c r="BW20" s="102" t="s">
        <v>1</v>
      </c>
      <c r="BX20" s="102" t="s">
        <v>1</v>
      </c>
      <c r="BY20" s="102" t="s">
        <v>28</v>
      </c>
      <c r="BZ20" s="102" t="s">
        <v>38</v>
      </c>
      <c r="CA20" s="102" t="s">
        <v>1</v>
      </c>
      <c r="CB20" s="102" t="s">
        <v>1</v>
      </c>
      <c r="CC20" s="102" t="s">
        <v>28</v>
      </c>
      <c r="CD20" s="102" t="s">
        <v>38</v>
      </c>
      <c r="CE20" s="102" t="s">
        <v>1</v>
      </c>
      <c r="CF20" s="102" t="s">
        <v>1</v>
      </c>
      <c r="CG20" s="102" t="s">
        <v>28</v>
      </c>
      <c r="CH20" s="102" t="s">
        <v>38</v>
      </c>
      <c r="CI20" s="102" t="s">
        <v>1</v>
      </c>
      <c r="CJ20" s="102" t="s">
        <v>1</v>
      </c>
      <c r="CK20" s="102" t="s">
        <v>28</v>
      </c>
      <c r="CL20" s="102" t="s">
        <v>38</v>
      </c>
      <c r="CM20" s="102" t="s">
        <v>1</v>
      </c>
      <c r="CN20" s="102" t="s">
        <v>1</v>
      </c>
      <c r="CO20" s="102" t="s">
        <v>28</v>
      </c>
      <c r="CP20" s="102" t="s">
        <v>38</v>
      </c>
      <c r="CQ20" s="102" t="s">
        <v>1</v>
      </c>
      <c r="CR20" s="102" t="s">
        <v>1</v>
      </c>
      <c r="CS20" s="102" t="s">
        <v>28</v>
      </c>
      <c r="CT20" s="102" t="s">
        <v>38</v>
      </c>
      <c r="CU20" s="102" t="s">
        <v>1</v>
      </c>
      <c r="CV20" s="102" t="s">
        <v>1</v>
      </c>
      <c r="CW20" s="102" t="s">
        <v>28</v>
      </c>
      <c r="CX20" s="102" t="s">
        <v>38</v>
      </c>
      <c r="CY20" s="102" t="s">
        <v>1</v>
      </c>
      <c r="CZ20" s="102" t="s">
        <v>1</v>
      </c>
      <c r="DA20" s="102" t="s">
        <v>28</v>
      </c>
      <c r="DB20" s="102" t="s">
        <v>38</v>
      </c>
      <c r="DC20" s="102" t="s">
        <v>1</v>
      </c>
      <c r="DD20" s="102" t="s">
        <v>1</v>
      </c>
      <c r="DE20" s="102" t="s">
        <v>28</v>
      </c>
      <c r="DF20" s="102" t="s">
        <v>38</v>
      </c>
      <c r="DG20" s="102" t="s">
        <v>1</v>
      </c>
      <c r="DH20" s="102" t="s">
        <v>1</v>
      </c>
      <c r="DI20" s="102" t="s">
        <v>28</v>
      </c>
      <c r="DJ20" s="102" t="s">
        <v>38</v>
      </c>
      <c r="DK20" s="102" t="s">
        <v>1</v>
      </c>
      <c r="DL20" s="102" t="s">
        <v>1</v>
      </c>
      <c r="DM20" s="102" t="s">
        <v>28</v>
      </c>
      <c r="DN20" s="102" t="s">
        <v>38</v>
      </c>
      <c r="DO20" s="102" t="s">
        <v>1</v>
      </c>
      <c r="DP20" s="102" t="s">
        <v>1</v>
      </c>
      <c r="DQ20" s="102" t="s">
        <v>28</v>
      </c>
      <c r="DR20" s="102" t="s">
        <v>38</v>
      </c>
      <c r="DS20" s="102" t="s">
        <v>1</v>
      </c>
      <c r="DT20" s="102" t="s">
        <v>1</v>
      </c>
      <c r="DU20" s="102" t="s">
        <v>28</v>
      </c>
      <c r="DV20" s="102" t="s">
        <v>38</v>
      </c>
      <c r="DW20" s="102" t="s">
        <v>1</v>
      </c>
      <c r="DX20" s="102" t="s">
        <v>1</v>
      </c>
      <c r="DY20" s="102" t="s">
        <v>28</v>
      </c>
      <c r="DZ20" s="102" t="s">
        <v>38</v>
      </c>
      <c r="EA20" s="102" t="s">
        <v>1</v>
      </c>
      <c r="EB20" s="102" t="s">
        <v>1</v>
      </c>
      <c r="EC20" s="102" t="s">
        <v>28</v>
      </c>
      <c r="ED20" s="102" t="s">
        <v>38</v>
      </c>
      <c r="EE20" s="102" t="s">
        <v>1</v>
      </c>
      <c r="EF20" s="102" t="s">
        <v>1</v>
      </c>
      <c r="EG20" s="102" t="s">
        <v>28</v>
      </c>
      <c r="EH20" s="102" t="s">
        <v>38</v>
      </c>
      <c r="EI20" s="102" t="s">
        <v>1</v>
      </c>
      <c r="EJ20" s="102" t="s">
        <v>1</v>
      </c>
      <c r="EK20" s="102" t="s">
        <v>28</v>
      </c>
      <c r="EL20" s="102" t="s">
        <v>38</v>
      </c>
      <c r="EM20" s="102" t="s">
        <v>1</v>
      </c>
      <c r="EN20" s="102" t="s">
        <v>1</v>
      </c>
      <c r="EO20" s="102" t="s">
        <v>28</v>
      </c>
      <c r="EP20" s="102" t="s">
        <v>38</v>
      </c>
      <c r="EQ20" s="102" t="s">
        <v>1</v>
      </c>
      <c r="ER20" s="102" t="s">
        <v>1</v>
      </c>
      <c r="ES20" s="102" t="s">
        <v>28</v>
      </c>
      <c r="ET20" s="102" t="s">
        <v>38</v>
      </c>
      <c r="EU20" s="102" t="s">
        <v>1</v>
      </c>
      <c r="EV20" s="102" t="s">
        <v>1</v>
      </c>
      <c r="EW20" s="102" t="s">
        <v>28</v>
      </c>
      <c r="EX20" s="102" t="s">
        <v>38</v>
      </c>
      <c r="EY20" s="102" t="s">
        <v>1</v>
      </c>
      <c r="EZ20" s="102" t="s">
        <v>1</v>
      </c>
      <c r="FA20" s="102" t="s">
        <v>28</v>
      </c>
      <c r="FB20" s="102" t="s">
        <v>38</v>
      </c>
      <c r="FC20" s="102" t="s">
        <v>1</v>
      </c>
      <c r="FD20" s="102" t="s">
        <v>1</v>
      </c>
      <c r="FE20" s="102" t="s">
        <v>28</v>
      </c>
      <c r="FF20" s="102" t="s">
        <v>38</v>
      </c>
      <c r="FG20" s="102" t="s">
        <v>1</v>
      </c>
      <c r="FH20" s="102" t="s">
        <v>1</v>
      </c>
      <c r="FI20" s="102" t="s">
        <v>28</v>
      </c>
      <c r="FJ20" s="102" t="s">
        <v>38</v>
      </c>
      <c r="FK20" s="102" t="s">
        <v>1</v>
      </c>
      <c r="FL20" s="102" t="s">
        <v>1</v>
      </c>
      <c r="FM20" s="102" t="s">
        <v>28</v>
      </c>
      <c r="FN20" s="102" t="s">
        <v>38</v>
      </c>
      <c r="FO20" s="102" t="s">
        <v>1</v>
      </c>
      <c r="FP20" s="102" t="s">
        <v>1</v>
      </c>
      <c r="FQ20" s="102" t="s">
        <v>28</v>
      </c>
      <c r="FR20" s="102" t="s">
        <v>38</v>
      </c>
      <c r="FS20" s="102" t="s">
        <v>1</v>
      </c>
      <c r="FT20" s="102" t="s">
        <v>1</v>
      </c>
      <c r="FU20" s="102" t="s">
        <v>28</v>
      </c>
      <c r="FV20" s="102" t="s">
        <v>38</v>
      </c>
      <c r="FW20" s="102" t="s">
        <v>1</v>
      </c>
      <c r="FX20" s="102" t="s">
        <v>1</v>
      </c>
      <c r="FY20" s="102" t="s">
        <v>28</v>
      </c>
      <c r="FZ20" s="102" t="s">
        <v>38</v>
      </c>
      <c r="GA20" s="102" t="s">
        <v>1</v>
      </c>
      <c r="GB20" s="102" t="s">
        <v>1</v>
      </c>
      <c r="GC20" s="102" t="s">
        <v>28</v>
      </c>
      <c r="GD20" s="102" t="s">
        <v>38</v>
      </c>
      <c r="GE20" s="102" t="s">
        <v>1</v>
      </c>
      <c r="GF20" s="102" t="s">
        <v>1</v>
      </c>
      <c r="GG20" s="102" t="s">
        <v>28</v>
      </c>
      <c r="GH20" s="102" t="s">
        <v>38</v>
      </c>
      <c r="GI20" s="102" t="s">
        <v>1</v>
      </c>
      <c r="GJ20" s="102" t="s">
        <v>1</v>
      </c>
    </row>
    <row r="21" spans="1:565" s="103" customFormat="1" ht="24" x14ac:dyDescent="0.2">
      <c r="A21" s="60">
        <v>1</v>
      </c>
      <c r="B21" s="150" t="s">
        <v>55</v>
      </c>
      <c r="C21" s="144" t="str">
        <f t="shared" si="7"/>
        <v>Боярин В.М.</v>
      </c>
      <c r="D21" s="153" t="s">
        <v>100</v>
      </c>
      <c r="E21" s="60">
        <v>9076</v>
      </c>
      <c r="F21" s="60">
        <f t="shared" si="6"/>
        <v>0</v>
      </c>
      <c r="G21" s="100"/>
      <c r="H21" s="100"/>
      <c r="I21" s="100"/>
      <c r="J21" s="100"/>
      <c r="K21" s="101"/>
      <c r="L21" s="102" t="s">
        <v>1</v>
      </c>
      <c r="M21" s="102" t="s">
        <v>28</v>
      </c>
      <c r="N21" s="102" t="s">
        <v>38</v>
      </c>
      <c r="O21" s="102" t="s">
        <v>1</v>
      </c>
      <c r="P21" s="102" t="s">
        <v>1</v>
      </c>
      <c r="Q21" s="102" t="s">
        <v>28</v>
      </c>
      <c r="R21" s="102" t="s">
        <v>38</v>
      </c>
      <c r="S21" s="102" t="s">
        <v>1</v>
      </c>
      <c r="T21" s="102" t="s">
        <v>1</v>
      </c>
      <c r="U21" s="102" t="s">
        <v>28</v>
      </c>
      <c r="V21" s="102" t="s">
        <v>38</v>
      </c>
      <c r="W21" s="102" t="s">
        <v>1</v>
      </c>
      <c r="X21" s="102" t="s">
        <v>1</v>
      </c>
      <c r="Y21" s="102" t="s">
        <v>28</v>
      </c>
      <c r="Z21" s="102" t="s">
        <v>38</v>
      </c>
      <c r="AA21" s="102" t="s">
        <v>1</v>
      </c>
      <c r="AB21" s="102" t="s">
        <v>1</v>
      </c>
      <c r="AC21" s="102" t="s">
        <v>28</v>
      </c>
      <c r="AD21" s="102" t="s">
        <v>38</v>
      </c>
      <c r="AE21" s="102" t="s">
        <v>1</v>
      </c>
      <c r="AF21" s="102" t="s">
        <v>1</v>
      </c>
      <c r="AG21" s="102" t="s">
        <v>28</v>
      </c>
      <c r="AH21" s="102" t="s">
        <v>38</v>
      </c>
      <c r="AI21" s="102" t="s">
        <v>1</v>
      </c>
      <c r="AJ21" s="102" t="s">
        <v>1</v>
      </c>
      <c r="AK21" s="102" t="s">
        <v>28</v>
      </c>
      <c r="AL21" s="102" t="s">
        <v>38</v>
      </c>
      <c r="AM21" s="102" t="s">
        <v>1</v>
      </c>
      <c r="AN21" s="102" t="s">
        <v>1</v>
      </c>
      <c r="AO21" s="102" t="s">
        <v>28</v>
      </c>
      <c r="AP21" s="102" t="s">
        <v>38</v>
      </c>
      <c r="AQ21" s="102" t="s">
        <v>1</v>
      </c>
      <c r="AR21" s="102" t="s">
        <v>1</v>
      </c>
      <c r="AS21" s="102" t="s">
        <v>28</v>
      </c>
      <c r="AT21" s="102" t="s">
        <v>38</v>
      </c>
      <c r="AU21" s="102" t="s">
        <v>1</v>
      </c>
      <c r="AV21" s="102" t="s">
        <v>1</v>
      </c>
      <c r="AW21" s="102" t="s">
        <v>28</v>
      </c>
      <c r="AX21" s="102" t="s">
        <v>38</v>
      </c>
      <c r="AY21" s="102" t="s">
        <v>1</v>
      </c>
      <c r="AZ21" s="102" t="s">
        <v>1</v>
      </c>
      <c r="BA21" s="102" t="s">
        <v>28</v>
      </c>
      <c r="BB21" s="102" t="s">
        <v>38</v>
      </c>
      <c r="BC21" s="102" t="s">
        <v>1</v>
      </c>
      <c r="BD21" s="102" t="s">
        <v>1</v>
      </c>
      <c r="BE21" s="102" t="s">
        <v>28</v>
      </c>
      <c r="BF21" s="102" t="s">
        <v>38</v>
      </c>
      <c r="BG21" s="102" t="s">
        <v>1</v>
      </c>
      <c r="BH21" s="102" t="s">
        <v>1</v>
      </c>
      <c r="BI21" s="102" t="s">
        <v>28</v>
      </c>
      <c r="BJ21" s="102" t="s">
        <v>38</v>
      </c>
      <c r="BK21" s="102" t="s">
        <v>1</v>
      </c>
      <c r="BL21" s="102" t="s">
        <v>1</v>
      </c>
      <c r="BM21" s="102" t="s">
        <v>28</v>
      </c>
      <c r="BN21" s="102" t="s">
        <v>38</v>
      </c>
      <c r="BO21" s="102" t="s">
        <v>1</v>
      </c>
      <c r="BP21" s="102" t="s">
        <v>1</v>
      </c>
      <c r="BQ21" s="102" t="s">
        <v>28</v>
      </c>
      <c r="BR21" s="102" t="s">
        <v>38</v>
      </c>
      <c r="BS21" s="102" t="s">
        <v>1</v>
      </c>
      <c r="BT21" s="102" t="s">
        <v>1</v>
      </c>
      <c r="BU21" s="102" t="s">
        <v>28</v>
      </c>
      <c r="BV21" s="102" t="s">
        <v>38</v>
      </c>
      <c r="BW21" s="102" t="s">
        <v>1</v>
      </c>
      <c r="BX21" s="102" t="s">
        <v>1</v>
      </c>
      <c r="BY21" s="102" t="s">
        <v>28</v>
      </c>
      <c r="BZ21" s="102" t="s">
        <v>38</v>
      </c>
      <c r="CA21" s="102" t="s">
        <v>1</v>
      </c>
      <c r="CB21" s="102" t="s">
        <v>1</v>
      </c>
      <c r="CC21" s="102" t="s">
        <v>28</v>
      </c>
      <c r="CD21" s="102" t="s">
        <v>38</v>
      </c>
      <c r="CE21" s="102" t="s">
        <v>1</v>
      </c>
      <c r="CF21" s="102" t="s">
        <v>1</v>
      </c>
      <c r="CG21" s="102" t="s">
        <v>28</v>
      </c>
      <c r="CH21" s="102" t="s">
        <v>38</v>
      </c>
      <c r="CI21" s="102" t="s">
        <v>1</v>
      </c>
      <c r="CJ21" s="102" t="s">
        <v>1</v>
      </c>
      <c r="CK21" s="102" t="s">
        <v>28</v>
      </c>
      <c r="CL21" s="102" t="s">
        <v>38</v>
      </c>
      <c r="CM21" s="102" t="s">
        <v>1</v>
      </c>
      <c r="CN21" s="102" t="s">
        <v>1</v>
      </c>
      <c r="CO21" s="102" t="s">
        <v>28</v>
      </c>
      <c r="CP21" s="102" t="s">
        <v>38</v>
      </c>
      <c r="CQ21" s="102" t="s">
        <v>1</v>
      </c>
      <c r="CR21" s="102" t="s">
        <v>1</v>
      </c>
      <c r="CS21" s="102" t="s">
        <v>28</v>
      </c>
      <c r="CT21" s="102" t="s">
        <v>38</v>
      </c>
      <c r="CU21" s="102" t="s">
        <v>1</v>
      </c>
      <c r="CV21" s="102" t="s">
        <v>1</v>
      </c>
      <c r="CW21" s="102" t="s">
        <v>28</v>
      </c>
      <c r="CX21" s="102" t="s">
        <v>38</v>
      </c>
      <c r="CY21" s="102" t="s">
        <v>1</v>
      </c>
      <c r="CZ21" s="102" t="s">
        <v>1</v>
      </c>
      <c r="DA21" s="102" t="s">
        <v>28</v>
      </c>
      <c r="DB21" s="102" t="s">
        <v>38</v>
      </c>
      <c r="DC21" s="102" t="s">
        <v>1</v>
      </c>
      <c r="DD21" s="102" t="s">
        <v>1</v>
      </c>
      <c r="DE21" s="102" t="s">
        <v>28</v>
      </c>
      <c r="DF21" s="102" t="s">
        <v>38</v>
      </c>
      <c r="DG21" s="102" t="s">
        <v>1</v>
      </c>
      <c r="DH21" s="102" t="s">
        <v>1</v>
      </c>
      <c r="DI21" s="102" t="s">
        <v>28</v>
      </c>
      <c r="DJ21" s="102" t="s">
        <v>38</v>
      </c>
      <c r="DK21" s="102" t="s">
        <v>1</v>
      </c>
      <c r="DL21" s="102" t="s">
        <v>1</v>
      </c>
      <c r="DM21" s="102" t="s">
        <v>28</v>
      </c>
      <c r="DN21" s="102" t="s">
        <v>38</v>
      </c>
      <c r="DO21" s="102" t="s">
        <v>1</v>
      </c>
      <c r="DP21" s="102" t="s">
        <v>1</v>
      </c>
      <c r="DQ21" s="102" t="s">
        <v>28</v>
      </c>
      <c r="DR21" s="102" t="s">
        <v>38</v>
      </c>
      <c r="DS21" s="102" t="s">
        <v>1</v>
      </c>
      <c r="DT21" s="102" t="s">
        <v>1</v>
      </c>
      <c r="DU21" s="102" t="s">
        <v>28</v>
      </c>
      <c r="DV21" s="102" t="s">
        <v>38</v>
      </c>
      <c r="DW21" s="102" t="s">
        <v>1</v>
      </c>
      <c r="DX21" s="102" t="s">
        <v>1</v>
      </c>
      <c r="DY21" s="102" t="s">
        <v>28</v>
      </c>
      <c r="DZ21" s="102" t="s">
        <v>38</v>
      </c>
      <c r="EA21" s="102" t="s">
        <v>1</v>
      </c>
      <c r="EB21" s="102" t="s">
        <v>1</v>
      </c>
      <c r="EC21" s="102" t="s">
        <v>28</v>
      </c>
      <c r="ED21" s="102" t="s">
        <v>38</v>
      </c>
      <c r="EE21" s="102" t="s">
        <v>1</v>
      </c>
      <c r="EF21" s="102" t="s">
        <v>1</v>
      </c>
      <c r="EG21" s="102" t="s">
        <v>28</v>
      </c>
      <c r="EH21" s="102" t="s">
        <v>38</v>
      </c>
      <c r="EI21" s="102" t="s">
        <v>1</v>
      </c>
      <c r="EJ21" s="102" t="s">
        <v>1</v>
      </c>
      <c r="EK21" s="102" t="s">
        <v>28</v>
      </c>
      <c r="EL21" s="102" t="s">
        <v>38</v>
      </c>
      <c r="EM21" s="102" t="s">
        <v>1</v>
      </c>
      <c r="EN21" s="102" t="s">
        <v>1</v>
      </c>
      <c r="EO21" s="102" t="s">
        <v>28</v>
      </c>
      <c r="EP21" s="102" t="s">
        <v>38</v>
      </c>
      <c r="EQ21" s="102" t="s">
        <v>1</v>
      </c>
      <c r="ER21" s="102" t="s">
        <v>1</v>
      </c>
      <c r="ES21" s="102" t="s">
        <v>28</v>
      </c>
      <c r="ET21" s="102" t="s">
        <v>38</v>
      </c>
      <c r="EU21" s="102" t="s">
        <v>1</v>
      </c>
      <c r="EV21" s="102" t="s">
        <v>1</v>
      </c>
      <c r="EW21" s="102" t="s">
        <v>28</v>
      </c>
      <c r="EX21" s="102" t="s">
        <v>38</v>
      </c>
      <c r="EY21" s="102" t="s">
        <v>1</v>
      </c>
      <c r="EZ21" s="102" t="s">
        <v>1</v>
      </c>
      <c r="FA21" s="102" t="s">
        <v>28</v>
      </c>
      <c r="FB21" s="102" t="s">
        <v>38</v>
      </c>
      <c r="FC21" s="102" t="s">
        <v>1</v>
      </c>
      <c r="FD21" s="102" t="s">
        <v>1</v>
      </c>
      <c r="FE21" s="102" t="s">
        <v>28</v>
      </c>
      <c r="FF21" s="102" t="s">
        <v>38</v>
      </c>
      <c r="FG21" s="102" t="s">
        <v>1</v>
      </c>
      <c r="FH21" s="102" t="s">
        <v>1</v>
      </c>
      <c r="FI21" s="102" t="s">
        <v>28</v>
      </c>
      <c r="FJ21" s="102" t="s">
        <v>38</v>
      </c>
      <c r="FK21" s="102" t="s">
        <v>1</v>
      </c>
      <c r="FL21" s="102" t="s">
        <v>1</v>
      </c>
      <c r="FM21" s="102" t="s">
        <v>28</v>
      </c>
      <c r="FN21" s="102" t="s">
        <v>38</v>
      </c>
      <c r="FO21" s="102" t="s">
        <v>1</v>
      </c>
      <c r="FP21" s="102" t="s">
        <v>1</v>
      </c>
      <c r="FQ21" s="102" t="s">
        <v>28</v>
      </c>
      <c r="FR21" s="102" t="s">
        <v>38</v>
      </c>
      <c r="FS21" s="102" t="s">
        <v>1</v>
      </c>
      <c r="FT21" s="102" t="s">
        <v>1</v>
      </c>
      <c r="FU21" s="102" t="s">
        <v>28</v>
      </c>
      <c r="FV21" s="102" t="s">
        <v>38</v>
      </c>
      <c r="FW21" s="102" t="s">
        <v>1</v>
      </c>
      <c r="FX21" s="102" t="s">
        <v>1</v>
      </c>
      <c r="FY21" s="102" t="s">
        <v>28</v>
      </c>
      <c r="FZ21" s="102" t="s">
        <v>38</v>
      </c>
      <c r="GA21" s="102" t="s">
        <v>1</v>
      </c>
      <c r="GB21" s="102" t="s">
        <v>1</v>
      </c>
      <c r="GC21" s="102" t="s">
        <v>28</v>
      </c>
      <c r="GD21" s="102" t="s">
        <v>38</v>
      </c>
      <c r="GE21" s="102" t="s">
        <v>1</v>
      </c>
      <c r="GF21" s="102" t="s">
        <v>1</v>
      </c>
      <c r="GG21" s="102" t="s">
        <v>28</v>
      </c>
      <c r="GH21" s="102" t="s">
        <v>38</v>
      </c>
      <c r="GI21" s="102" t="s">
        <v>1</v>
      </c>
      <c r="GJ21" s="102" t="s">
        <v>1</v>
      </c>
    </row>
    <row r="22" spans="1:565" s="104" customFormat="1" ht="24" x14ac:dyDescent="0.2">
      <c r="A22" s="60">
        <v>2</v>
      </c>
      <c r="B22" s="150" t="s">
        <v>20</v>
      </c>
      <c r="C22" s="144" t="str">
        <f t="shared" si="7"/>
        <v>Груздев М.Е.</v>
      </c>
      <c r="D22" s="153" t="s">
        <v>101</v>
      </c>
      <c r="E22" s="60">
        <v>9127</v>
      </c>
      <c r="F22" s="60">
        <f t="shared" si="6"/>
        <v>0</v>
      </c>
      <c r="G22" s="100"/>
      <c r="H22" s="100"/>
      <c r="I22" s="100"/>
      <c r="J22" s="100"/>
      <c r="K22" s="101"/>
      <c r="L22" s="102" t="s">
        <v>1</v>
      </c>
      <c r="M22" s="102" t="s">
        <v>1</v>
      </c>
      <c r="N22" s="102" t="s">
        <v>28</v>
      </c>
      <c r="O22" s="102" t="s">
        <v>38</v>
      </c>
      <c r="P22" s="102" t="s">
        <v>1</v>
      </c>
      <c r="Q22" s="102" t="s">
        <v>1</v>
      </c>
      <c r="R22" s="102" t="s">
        <v>28</v>
      </c>
      <c r="S22" s="102" t="s">
        <v>38</v>
      </c>
      <c r="T22" s="102" t="s">
        <v>1</v>
      </c>
      <c r="U22" s="102" t="s">
        <v>1</v>
      </c>
      <c r="V22" s="102" t="s">
        <v>28</v>
      </c>
      <c r="W22" s="102" t="s">
        <v>38</v>
      </c>
      <c r="X22" s="102" t="s">
        <v>1</v>
      </c>
      <c r="Y22" s="102" t="s">
        <v>1</v>
      </c>
      <c r="Z22" s="102" t="s">
        <v>28</v>
      </c>
      <c r="AA22" s="102" t="s">
        <v>38</v>
      </c>
      <c r="AB22" s="102" t="s">
        <v>1</v>
      </c>
      <c r="AC22" s="102" t="s">
        <v>1</v>
      </c>
      <c r="AD22" s="102" t="s">
        <v>28</v>
      </c>
      <c r="AE22" s="102" t="s">
        <v>38</v>
      </c>
      <c r="AF22" s="102" t="s">
        <v>1</v>
      </c>
      <c r="AG22" s="102" t="s">
        <v>1</v>
      </c>
      <c r="AH22" s="102" t="s">
        <v>28</v>
      </c>
      <c r="AI22" s="102" t="s">
        <v>38</v>
      </c>
      <c r="AJ22" s="102" t="s">
        <v>1</v>
      </c>
      <c r="AK22" s="102" t="s">
        <v>1</v>
      </c>
      <c r="AL22" s="102" t="s">
        <v>28</v>
      </c>
      <c r="AM22" s="102" t="s">
        <v>38</v>
      </c>
      <c r="AN22" s="102" t="s">
        <v>1</v>
      </c>
      <c r="AO22" s="102" t="s">
        <v>1</v>
      </c>
      <c r="AP22" s="102" t="s">
        <v>28</v>
      </c>
      <c r="AQ22" s="102" t="s">
        <v>38</v>
      </c>
      <c r="AR22" s="102" t="s">
        <v>1</v>
      </c>
      <c r="AS22" s="102" t="s">
        <v>1</v>
      </c>
      <c r="AT22" s="102" t="s">
        <v>28</v>
      </c>
      <c r="AU22" s="102" t="s">
        <v>38</v>
      </c>
      <c r="AV22" s="102" t="s">
        <v>1</v>
      </c>
      <c r="AW22" s="102" t="s">
        <v>1</v>
      </c>
      <c r="AX22" s="102" t="s">
        <v>28</v>
      </c>
      <c r="AY22" s="102" t="s">
        <v>38</v>
      </c>
      <c r="AZ22" s="102" t="s">
        <v>1</v>
      </c>
      <c r="BA22" s="102" t="s">
        <v>1</v>
      </c>
      <c r="BB22" s="102" t="s">
        <v>28</v>
      </c>
      <c r="BC22" s="102" t="s">
        <v>38</v>
      </c>
      <c r="BD22" s="102" t="s">
        <v>1</v>
      </c>
      <c r="BE22" s="102" t="s">
        <v>1</v>
      </c>
      <c r="BF22" s="102" t="s">
        <v>28</v>
      </c>
      <c r="BG22" s="102" t="s">
        <v>38</v>
      </c>
      <c r="BH22" s="102" t="s">
        <v>1</v>
      </c>
      <c r="BI22" s="102" t="s">
        <v>1</v>
      </c>
      <c r="BJ22" s="102" t="s">
        <v>28</v>
      </c>
      <c r="BK22" s="102" t="s">
        <v>38</v>
      </c>
      <c r="BL22" s="102" t="s">
        <v>1</v>
      </c>
      <c r="BM22" s="102" t="s">
        <v>1</v>
      </c>
      <c r="BN22" s="102" t="s">
        <v>28</v>
      </c>
      <c r="BO22" s="102" t="s">
        <v>38</v>
      </c>
      <c r="BP22" s="102" t="s">
        <v>1</v>
      </c>
      <c r="BQ22" s="102" t="s">
        <v>1</v>
      </c>
      <c r="BR22" s="102" t="s">
        <v>28</v>
      </c>
      <c r="BS22" s="102" t="s">
        <v>38</v>
      </c>
      <c r="BT22" s="102" t="s">
        <v>1</v>
      </c>
      <c r="BU22" s="102" t="s">
        <v>1</v>
      </c>
      <c r="BV22" s="102" t="s">
        <v>28</v>
      </c>
      <c r="BW22" s="102" t="s">
        <v>38</v>
      </c>
      <c r="BX22" s="102" t="s">
        <v>1</v>
      </c>
      <c r="BY22" s="102" t="s">
        <v>1</v>
      </c>
      <c r="BZ22" s="102" t="s">
        <v>28</v>
      </c>
      <c r="CA22" s="102" t="s">
        <v>38</v>
      </c>
      <c r="CB22" s="102" t="s">
        <v>1</v>
      </c>
      <c r="CC22" s="102" t="s">
        <v>1</v>
      </c>
      <c r="CD22" s="102" t="s">
        <v>28</v>
      </c>
      <c r="CE22" s="102" t="s">
        <v>38</v>
      </c>
      <c r="CF22" s="102" t="s">
        <v>1</v>
      </c>
      <c r="CG22" s="102" t="s">
        <v>1</v>
      </c>
      <c r="CH22" s="102" t="s">
        <v>28</v>
      </c>
      <c r="CI22" s="102" t="s">
        <v>38</v>
      </c>
      <c r="CJ22" s="102" t="s">
        <v>1</v>
      </c>
      <c r="CK22" s="102" t="s">
        <v>1</v>
      </c>
      <c r="CL22" s="102" t="s">
        <v>28</v>
      </c>
      <c r="CM22" s="102" t="s">
        <v>38</v>
      </c>
      <c r="CN22" s="102" t="s">
        <v>1</v>
      </c>
      <c r="CO22" s="102" t="s">
        <v>1</v>
      </c>
      <c r="CP22" s="102" t="s">
        <v>28</v>
      </c>
      <c r="CQ22" s="102" t="s">
        <v>38</v>
      </c>
      <c r="CR22" s="102" t="s">
        <v>1</v>
      </c>
      <c r="CS22" s="102" t="s">
        <v>1</v>
      </c>
      <c r="CT22" s="102" t="s">
        <v>28</v>
      </c>
      <c r="CU22" s="102" t="s">
        <v>38</v>
      </c>
      <c r="CV22" s="102" t="s">
        <v>1</v>
      </c>
      <c r="CW22" s="102" t="s">
        <v>1</v>
      </c>
      <c r="CX22" s="102" t="s">
        <v>28</v>
      </c>
      <c r="CY22" s="102" t="s">
        <v>38</v>
      </c>
      <c r="CZ22" s="102" t="s">
        <v>1</v>
      </c>
      <c r="DA22" s="102" t="s">
        <v>1</v>
      </c>
      <c r="DB22" s="102" t="s">
        <v>28</v>
      </c>
      <c r="DC22" s="102" t="s">
        <v>38</v>
      </c>
      <c r="DD22" s="102" t="s">
        <v>1</v>
      </c>
      <c r="DE22" s="102" t="s">
        <v>1</v>
      </c>
      <c r="DF22" s="102" t="s">
        <v>28</v>
      </c>
      <c r="DG22" s="102" t="s">
        <v>38</v>
      </c>
      <c r="DH22" s="102" t="s">
        <v>1</v>
      </c>
      <c r="DI22" s="102" t="s">
        <v>1</v>
      </c>
      <c r="DJ22" s="102" t="s">
        <v>28</v>
      </c>
      <c r="DK22" s="102" t="s">
        <v>38</v>
      </c>
      <c r="DL22" s="102" t="s">
        <v>1</v>
      </c>
      <c r="DM22" s="102" t="s">
        <v>1</v>
      </c>
      <c r="DN22" s="102" t="s">
        <v>28</v>
      </c>
      <c r="DO22" s="102" t="s">
        <v>38</v>
      </c>
      <c r="DP22" s="102" t="s">
        <v>1</v>
      </c>
      <c r="DQ22" s="102" t="s">
        <v>1</v>
      </c>
      <c r="DR22" s="102" t="s">
        <v>28</v>
      </c>
      <c r="DS22" s="102" t="s">
        <v>38</v>
      </c>
      <c r="DT22" s="102" t="s">
        <v>1</v>
      </c>
      <c r="DU22" s="102" t="s">
        <v>1</v>
      </c>
      <c r="DV22" s="102" t="s">
        <v>28</v>
      </c>
      <c r="DW22" s="102" t="s">
        <v>38</v>
      </c>
      <c r="DX22" s="102" t="s">
        <v>1</v>
      </c>
      <c r="DY22" s="102" t="s">
        <v>1</v>
      </c>
      <c r="DZ22" s="102" t="s">
        <v>28</v>
      </c>
      <c r="EA22" s="102" t="s">
        <v>38</v>
      </c>
      <c r="EB22" s="102" t="s">
        <v>1</v>
      </c>
      <c r="EC22" s="102" t="s">
        <v>1</v>
      </c>
      <c r="ED22" s="102" t="s">
        <v>28</v>
      </c>
      <c r="EE22" s="102" t="s">
        <v>38</v>
      </c>
      <c r="EF22" s="102" t="s">
        <v>1</v>
      </c>
      <c r="EG22" s="102" t="s">
        <v>1</v>
      </c>
      <c r="EH22" s="102" t="s">
        <v>28</v>
      </c>
      <c r="EI22" s="102" t="s">
        <v>38</v>
      </c>
      <c r="EJ22" s="102" t="s">
        <v>1</v>
      </c>
      <c r="EK22" s="102" t="s">
        <v>1</v>
      </c>
      <c r="EL22" s="102" t="s">
        <v>28</v>
      </c>
      <c r="EM22" s="102" t="s">
        <v>38</v>
      </c>
      <c r="EN22" s="102" t="s">
        <v>1</v>
      </c>
      <c r="EO22" s="102" t="s">
        <v>1</v>
      </c>
      <c r="EP22" s="102" t="s">
        <v>28</v>
      </c>
      <c r="EQ22" s="102" t="s">
        <v>38</v>
      </c>
      <c r="ER22" s="102" t="s">
        <v>1</v>
      </c>
      <c r="ES22" s="102" t="s">
        <v>1</v>
      </c>
      <c r="ET22" s="102" t="s">
        <v>28</v>
      </c>
      <c r="EU22" s="102" t="s">
        <v>38</v>
      </c>
      <c r="EV22" s="102" t="s">
        <v>1</v>
      </c>
      <c r="EW22" s="102" t="s">
        <v>1</v>
      </c>
      <c r="EX22" s="102" t="s">
        <v>28</v>
      </c>
      <c r="EY22" s="102" t="s">
        <v>38</v>
      </c>
      <c r="EZ22" s="102" t="s">
        <v>1</v>
      </c>
      <c r="FA22" s="102" t="s">
        <v>1</v>
      </c>
      <c r="FB22" s="102" t="s">
        <v>28</v>
      </c>
      <c r="FC22" s="102" t="s">
        <v>38</v>
      </c>
      <c r="FD22" s="102" t="s">
        <v>1</v>
      </c>
      <c r="FE22" s="102" t="s">
        <v>1</v>
      </c>
      <c r="FF22" s="102" t="s">
        <v>28</v>
      </c>
      <c r="FG22" s="102" t="s">
        <v>38</v>
      </c>
      <c r="FH22" s="102" t="s">
        <v>1</v>
      </c>
      <c r="FI22" s="102" t="s">
        <v>1</v>
      </c>
      <c r="FJ22" s="102" t="s">
        <v>28</v>
      </c>
      <c r="FK22" s="102" t="s">
        <v>38</v>
      </c>
      <c r="FL22" s="102" t="s">
        <v>1</v>
      </c>
      <c r="FM22" s="102" t="s">
        <v>1</v>
      </c>
      <c r="FN22" s="102" t="s">
        <v>28</v>
      </c>
      <c r="FO22" s="102" t="s">
        <v>38</v>
      </c>
      <c r="FP22" s="102" t="s">
        <v>1</v>
      </c>
      <c r="FQ22" s="102" t="s">
        <v>1</v>
      </c>
      <c r="FR22" s="102" t="s">
        <v>28</v>
      </c>
      <c r="FS22" s="102" t="s">
        <v>38</v>
      </c>
      <c r="FT22" s="102" t="s">
        <v>1</v>
      </c>
      <c r="FU22" s="102" t="s">
        <v>1</v>
      </c>
      <c r="FV22" s="102" t="s">
        <v>28</v>
      </c>
      <c r="FW22" s="102" t="s">
        <v>38</v>
      </c>
      <c r="FX22" s="102" t="s">
        <v>1</v>
      </c>
      <c r="FY22" s="102" t="s">
        <v>1</v>
      </c>
      <c r="FZ22" s="102" t="s">
        <v>28</v>
      </c>
      <c r="GA22" s="102" t="s">
        <v>38</v>
      </c>
      <c r="GB22" s="102" t="s">
        <v>1</v>
      </c>
      <c r="GC22" s="102" t="s">
        <v>1</v>
      </c>
      <c r="GD22" s="102" t="s">
        <v>28</v>
      </c>
      <c r="GE22" s="102" t="s">
        <v>38</v>
      </c>
      <c r="GF22" s="102" t="s">
        <v>1</v>
      </c>
      <c r="GG22" s="102" t="s">
        <v>1</v>
      </c>
      <c r="GH22" s="102" t="s">
        <v>28</v>
      </c>
      <c r="GI22" s="102" t="s">
        <v>38</v>
      </c>
      <c r="GJ22" s="102" t="s">
        <v>1</v>
      </c>
      <c r="GL22" s="105"/>
      <c r="GM22" s="106"/>
      <c r="GN22" s="106"/>
      <c r="GO22" s="106"/>
      <c r="GP22" s="106"/>
      <c r="GQ22" s="106"/>
      <c r="GR22" s="106"/>
      <c r="GS22" s="106"/>
      <c r="GT22" s="106"/>
      <c r="GU22" s="106"/>
      <c r="GV22" s="106"/>
      <c r="GW22" s="106"/>
      <c r="GX22" s="106"/>
      <c r="GY22" s="106"/>
      <c r="GZ22" s="106"/>
      <c r="HA22" s="106"/>
      <c r="HB22" s="106"/>
      <c r="HC22" s="106"/>
      <c r="HD22" s="106"/>
      <c r="HE22" s="106"/>
      <c r="HF22" s="106"/>
      <c r="HG22" s="106"/>
      <c r="HH22" s="106"/>
      <c r="HI22" s="106"/>
      <c r="HJ22" s="106"/>
      <c r="HK22" s="106"/>
      <c r="HL22" s="106"/>
      <c r="HM22" s="106"/>
      <c r="HN22" s="106"/>
      <c r="HO22" s="106"/>
      <c r="HP22" s="106"/>
      <c r="HQ22" s="106"/>
      <c r="HR22" s="106"/>
      <c r="HS22" s="106"/>
      <c r="HT22" s="106"/>
      <c r="HU22" s="106"/>
      <c r="HV22" s="106"/>
      <c r="HW22" s="106"/>
      <c r="HX22" s="106"/>
      <c r="HY22" s="106"/>
      <c r="HZ22" s="106"/>
      <c r="IA22" s="106"/>
      <c r="IB22" s="106"/>
      <c r="IC22" s="106"/>
      <c r="ID22" s="106"/>
      <c r="IE22" s="106"/>
      <c r="IF22" s="106"/>
      <c r="IG22" s="106"/>
      <c r="IH22" s="106"/>
      <c r="II22" s="106"/>
      <c r="IJ22" s="106"/>
      <c r="IK22" s="106"/>
      <c r="IL22" s="106"/>
      <c r="IM22" s="106"/>
      <c r="IN22" s="106"/>
      <c r="IO22" s="106"/>
      <c r="IP22" s="106"/>
      <c r="IQ22" s="106"/>
      <c r="IR22" s="106"/>
      <c r="IS22" s="106"/>
      <c r="IT22" s="106"/>
      <c r="IU22" s="106"/>
      <c r="IV22" s="106"/>
      <c r="IW22" s="106"/>
      <c r="IX22" s="106"/>
      <c r="IY22" s="106"/>
      <c r="IZ22" s="106"/>
      <c r="JA22" s="106"/>
      <c r="JB22" s="106"/>
      <c r="JC22" s="106"/>
      <c r="JD22" s="106"/>
      <c r="JE22" s="106"/>
      <c r="JF22" s="106"/>
      <c r="JG22" s="106"/>
      <c r="JH22" s="106"/>
      <c r="JI22" s="106"/>
      <c r="JJ22" s="106"/>
      <c r="JK22" s="106"/>
      <c r="JL22" s="106"/>
      <c r="JM22" s="106"/>
      <c r="JN22" s="106"/>
      <c r="JO22" s="106"/>
      <c r="JP22" s="106"/>
      <c r="JQ22" s="106"/>
      <c r="JR22" s="106"/>
      <c r="JS22" s="106"/>
      <c r="JT22" s="106"/>
      <c r="JU22" s="106"/>
      <c r="JV22" s="106"/>
      <c r="JW22" s="106"/>
      <c r="JX22" s="106"/>
      <c r="JY22" s="106"/>
      <c r="JZ22" s="106"/>
      <c r="KA22" s="106"/>
      <c r="KB22" s="106"/>
      <c r="KC22" s="106"/>
      <c r="KD22" s="106"/>
      <c r="KE22" s="106"/>
      <c r="KF22" s="106"/>
      <c r="KG22" s="106"/>
      <c r="KH22" s="106"/>
      <c r="KI22" s="106"/>
      <c r="KJ22" s="106"/>
      <c r="KK22" s="106"/>
      <c r="KL22" s="106"/>
      <c r="KM22" s="106"/>
      <c r="KN22" s="106"/>
      <c r="KO22" s="106"/>
      <c r="KP22" s="106"/>
      <c r="KQ22" s="106"/>
      <c r="KR22" s="106"/>
      <c r="KS22" s="106"/>
      <c r="KT22" s="106"/>
      <c r="KU22" s="106"/>
      <c r="KV22" s="106"/>
      <c r="KW22" s="106"/>
      <c r="KX22" s="106"/>
      <c r="KY22" s="106"/>
      <c r="KZ22" s="106"/>
      <c r="LA22" s="106"/>
      <c r="LB22" s="106"/>
      <c r="LC22" s="106"/>
      <c r="LD22" s="106"/>
      <c r="LE22" s="106"/>
      <c r="LF22" s="106"/>
      <c r="LG22" s="106"/>
      <c r="LH22" s="106"/>
      <c r="LI22" s="106"/>
      <c r="LJ22" s="106"/>
      <c r="LK22" s="106"/>
      <c r="LL22" s="106"/>
      <c r="LM22" s="106"/>
      <c r="LN22" s="106"/>
      <c r="LO22" s="106"/>
      <c r="LP22" s="106"/>
      <c r="LQ22" s="106"/>
      <c r="LR22" s="106"/>
      <c r="LS22" s="106"/>
      <c r="LT22" s="106"/>
      <c r="LU22" s="106"/>
      <c r="LV22" s="106"/>
      <c r="LW22" s="106"/>
      <c r="LX22" s="106"/>
      <c r="LY22" s="106"/>
      <c r="LZ22" s="106"/>
      <c r="MA22" s="106"/>
      <c r="MB22" s="106"/>
      <c r="MC22" s="106"/>
      <c r="MD22" s="106"/>
      <c r="ME22" s="106"/>
      <c r="MF22" s="106"/>
      <c r="MG22" s="106"/>
      <c r="MH22" s="106"/>
      <c r="MI22" s="106"/>
      <c r="MJ22" s="106"/>
      <c r="MK22" s="106"/>
      <c r="ML22" s="106"/>
      <c r="MM22" s="106"/>
      <c r="MN22" s="106"/>
      <c r="MO22" s="106"/>
      <c r="MP22" s="106"/>
      <c r="MQ22" s="106"/>
      <c r="MR22" s="106"/>
      <c r="MS22" s="106"/>
      <c r="MT22" s="106"/>
      <c r="MU22" s="106"/>
      <c r="MV22" s="106"/>
      <c r="MW22" s="106"/>
      <c r="MX22" s="106"/>
      <c r="MY22" s="106"/>
      <c r="MZ22" s="106"/>
      <c r="NA22" s="106"/>
      <c r="NB22" s="106"/>
      <c r="NC22" s="106"/>
      <c r="ND22" s="106"/>
      <c r="NE22" s="106"/>
      <c r="NF22" s="106"/>
      <c r="NG22" s="106"/>
      <c r="NH22" s="106"/>
      <c r="NI22" s="106"/>
      <c r="NJ22" s="106"/>
      <c r="NK22" s="106"/>
      <c r="NL22" s="106"/>
      <c r="NM22" s="106"/>
      <c r="NN22" s="106"/>
      <c r="NO22" s="106"/>
      <c r="NP22" s="106"/>
      <c r="NQ22" s="106"/>
      <c r="NR22" s="106"/>
      <c r="NS22" s="106"/>
      <c r="NT22" s="106"/>
      <c r="NU22" s="106"/>
      <c r="NV22" s="106"/>
      <c r="NW22" s="106"/>
      <c r="NX22" s="106"/>
      <c r="NY22" s="106"/>
      <c r="NZ22" s="106"/>
      <c r="OA22" s="106"/>
      <c r="OB22" s="106"/>
      <c r="OC22" s="106"/>
      <c r="OD22" s="106"/>
      <c r="OE22" s="106"/>
      <c r="OF22" s="106"/>
      <c r="OG22" s="106"/>
      <c r="OH22" s="106"/>
      <c r="OI22" s="106"/>
      <c r="OJ22" s="106"/>
      <c r="OK22" s="106"/>
      <c r="OL22" s="106"/>
      <c r="OM22" s="106"/>
      <c r="ON22" s="106"/>
      <c r="OO22" s="106"/>
      <c r="OP22" s="106"/>
      <c r="OQ22" s="106"/>
      <c r="OR22" s="106"/>
      <c r="OS22" s="106"/>
      <c r="OT22" s="106"/>
      <c r="OU22" s="106"/>
      <c r="OV22" s="106"/>
      <c r="OW22" s="106"/>
      <c r="OX22" s="106"/>
      <c r="OY22" s="106"/>
      <c r="OZ22" s="106"/>
      <c r="PA22" s="106"/>
      <c r="PB22" s="106"/>
      <c r="PC22" s="106"/>
      <c r="PD22" s="106"/>
      <c r="PE22" s="106"/>
      <c r="PF22" s="106"/>
      <c r="PG22" s="106"/>
      <c r="PH22" s="106"/>
      <c r="PI22" s="106"/>
      <c r="PJ22" s="106"/>
      <c r="PK22" s="106"/>
      <c r="PL22" s="106"/>
      <c r="PM22" s="106"/>
      <c r="PN22" s="106"/>
      <c r="PO22" s="106"/>
      <c r="PP22" s="106"/>
      <c r="PQ22" s="106"/>
      <c r="PR22" s="106"/>
      <c r="PS22" s="106"/>
      <c r="PT22" s="106"/>
      <c r="PU22" s="106"/>
      <c r="PV22" s="106"/>
      <c r="PW22" s="106"/>
      <c r="PX22" s="106"/>
      <c r="PY22" s="106"/>
      <c r="PZ22" s="106"/>
      <c r="QA22" s="106"/>
      <c r="QB22" s="106"/>
      <c r="QC22" s="106"/>
      <c r="QD22" s="106"/>
      <c r="QE22" s="106"/>
      <c r="QF22" s="106"/>
      <c r="QG22" s="106"/>
      <c r="QH22" s="106"/>
      <c r="QI22" s="106"/>
      <c r="QJ22" s="106"/>
      <c r="QK22" s="106"/>
      <c r="QL22" s="106"/>
      <c r="QM22" s="106"/>
      <c r="QN22" s="106"/>
      <c r="QO22" s="106"/>
      <c r="QP22" s="106"/>
      <c r="QQ22" s="106"/>
      <c r="QR22" s="106"/>
      <c r="QS22" s="106"/>
      <c r="QT22" s="106"/>
      <c r="QU22" s="106"/>
      <c r="QV22" s="106"/>
      <c r="QW22" s="106"/>
      <c r="QX22" s="106"/>
      <c r="QY22" s="106"/>
      <c r="QZ22" s="106"/>
      <c r="RA22" s="106"/>
      <c r="RB22" s="106"/>
      <c r="RC22" s="106"/>
      <c r="RD22" s="106"/>
      <c r="RE22" s="106"/>
      <c r="RF22" s="106"/>
      <c r="RG22" s="106"/>
      <c r="RH22" s="106"/>
      <c r="RI22" s="106"/>
      <c r="RJ22" s="106"/>
      <c r="RK22" s="106"/>
      <c r="RL22" s="106"/>
      <c r="RM22" s="106"/>
      <c r="RN22" s="106"/>
      <c r="RO22" s="106"/>
      <c r="RP22" s="106"/>
      <c r="RQ22" s="106"/>
      <c r="RR22" s="106"/>
      <c r="RS22" s="106"/>
      <c r="RT22" s="106"/>
      <c r="RU22" s="106"/>
      <c r="RV22" s="106"/>
      <c r="RW22" s="106"/>
      <c r="RX22" s="106"/>
      <c r="RY22" s="106"/>
      <c r="RZ22" s="106"/>
      <c r="SA22" s="106"/>
      <c r="SB22" s="106"/>
      <c r="SC22" s="106"/>
      <c r="SD22" s="106"/>
      <c r="SE22" s="106"/>
      <c r="SF22" s="106"/>
      <c r="SG22" s="106"/>
      <c r="SH22" s="106"/>
      <c r="SI22" s="106"/>
      <c r="SJ22" s="106"/>
      <c r="SK22" s="106"/>
      <c r="SL22" s="106"/>
      <c r="SM22" s="106"/>
      <c r="SN22" s="106"/>
      <c r="SO22" s="106"/>
      <c r="SP22" s="106"/>
      <c r="SQ22" s="106"/>
      <c r="SR22" s="106"/>
      <c r="SS22" s="106"/>
      <c r="ST22" s="106"/>
      <c r="SU22" s="106"/>
      <c r="SV22" s="106"/>
      <c r="SW22" s="106"/>
      <c r="SX22" s="106"/>
      <c r="SY22" s="106"/>
      <c r="SZ22" s="106"/>
      <c r="TA22" s="106"/>
      <c r="TB22" s="106"/>
      <c r="TC22" s="106"/>
      <c r="TD22" s="106"/>
      <c r="TE22" s="106"/>
      <c r="TF22" s="106"/>
      <c r="TG22" s="106"/>
      <c r="TH22" s="106"/>
      <c r="TI22" s="106"/>
      <c r="TJ22" s="106"/>
      <c r="TK22" s="106"/>
      <c r="TL22" s="106"/>
      <c r="TM22" s="106"/>
      <c r="TN22" s="106"/>
      <c r="TO22" s="106"/>
      <c r="TP22" s="106"/>
      <c r="TQ22" s="106"/>
      <c r="TR22" s="106"/>
      <c r="TS22" s="106"/>
      <c r="TT22" s="106"/>
      <c r="TU22" s="106"/>
      <c r="TV22" s="106"/>
      <c r="TW22" s="106"/>
      <c r="TX22" s="106"/>
      <c r="TY22" s="106"/>
      <c r="TZ22" s="106"/>
      <c r="UA22" s="106"/>
      <c r="UB22" s="106"/>
      <c r="UC22" s="106"/>
      <c r="UD22" s="106"/>
      <c r="UE22" s="106"/>
      <c r="UF22" s="106"/>
      <c r="UG22" s="106"/>
      <c r="UH22" s="106"/>
      <c r="UI22" s="106"/>
      <c r="UJ22" s="106"/>
      <c r="UK22" s="106"/>
      <c r="UL22" s="106"/>
      <c r="UM22" s="106"/>
      <c r="UN22" s="106"/>
      <c r="UO22" s="106"/>
      <c r="UP22" s="106"/>
      <c r="UQ22" s="106"/>
      <c r="UR22" s="106"/>
      <c r="US22" s="106"/>
    </row>
    <row r="23" spans="1:565" s="111" customFormat="1" ht="30" customHeight="1" x14ac:dyDescent="0.2">
      <c r="A23" s="107"/>
      <c r="B23" s="151" t="s">
        <v>81</v>
      </c>
      <c r="C23" s="147"/>
      <c r="D23" s="151"/>
      <c r="E23" s="107"/>
      <c r="F23" s="107"/>
      <c r="G23" s="109"/>
      <c r="H23" s="109"/>
      <c r="I23" s="109"/>
      <c r="J23" s="109"/>
      <c r="K23" s="110"/>
      <c r="L23" s="108">
        <f t="shared" ref="L23:BW23" si="8">COUNTIF(L4:L22,"8.00 24.00")</f>
        <v>0</v>
      </c>
      <c r="M23" s="108">
        <f t="shared" si="8"/>
        <v>18</v>
      </c>
      <c r="N23" s="108">
        <f t="shared" si="8"/>
        <v>1</v>
      </c>
      <c r="O23" s="108">
        <f t="shared" si="8"/>
        <v>0</v>
      </c>
      <c r="P23" s="108">
        <f t="shared" si="8"/>
        <v>0</v>
      </c>
      <c r="Q23" s="108">
        <f t="shared" si="8"/>
        <v>18</v>
      </c>
      <c r="R23" s="108">
        <f t="shared" si="8"/>
        <v>1</v>
      </c>
      <c r="S23" s="108">
        <f t="shared" si="8"/>
        <v>0</v>
      </c>
      <c r="T23" s="108">
        <f t="shared" si="8"/>
        <v>0</v>
      </c>
      <c r="U23" s="108">
        <f t="shared" si="8"/>
        <v>16</v>
      </c>
      <c r="V23" s="108">
        <f t="shared" si="8"/>
        <v>1</v>
      </c>
      <c r="W23" s="108">
        <f t="shared" si="8"/>
        <v>0</v>
      </c>
      <c r="X23" s="108">
        <f t="shared" si="8"/>
        <v>0</v>
      </c>
      <c r="Y23" s="108">
        <f t="shared" si="8"/>
        <v>16</v>
      </c>
      <c r="Z23" s="108">
        <f t="shared" si="8"/>
        <v>1</v>
      </c>
      <c r="AA23" s="108">
        <f t="shared" si="8"/>
        <v>0</v>
      </c>
      <c r="AB23" s="108">
        <f t="shared" si="8"/>
        <v>0</v>
      </c>
      <c r="AC23" s="108">
        <f t="shared" si="8"/>
        <v>17</v>
      </c>
      <c r="AD23" s="108">
        <f t="shared" si="8"/>
        <v>1</v>
      </c>
      <c r="AE23" s="108">
        <f t="shared" si="8"/>
        <v>0</v>
      </c>
      <c r="AF23" s="108">
        <f t="shared" si="8"/>
        <v>0</v>
      </c>
      <c r="AG23" s="108">
        <f t="shared" si="8"/>
        <v>17</v>
      </c>
      <c r="AH23" s="108">
        <f t="shared" si="8"/>
        <v>1</v>
      </c>
      <c r="AI23" s="108">
        <f t="shared" si="8"/>
        <v>0</v>
      </c>
      <c r="AJ23" s="108">
        <f t="shared" si="8"/>
        <v>0</v>
      </c>
      <c r="AK23" s="108">
        <f t="shared" si="8"/>
        <v>18</v>
      </c>
      <c r="AL23" s="108">
        <f t="shared" si="8"/>
        <v>1</v>
      </c>
      <c r="AM23" s="108">
        <f t="shared" si="8"/>
        <v>0</v>
      </c>
      <c r="AN23" s="108">
        <f t="shared" si="8"/>
        <v>0</v>
      </c>
      <c r="AO23" s="108">
        <f t="shared" si="8"/>
        <v>18</v>
      </c>
      <c r="AP23" s="108">
        <f t="shared" si="8"/>
        <v>1</v>
      </c>
      <c r="AQ23" s="108">
        <f t="shared" si="8"/>
        <v>0</v>
      </c>
      <c r="AR23" s="108">
        <f t="shared" si="8"/>
        <v>0</v>
      </c>
      <c r="AS23" s="108">
        <f t="shared" si="8"/>
        <v>17</v>
      </c>
      <c r="AT23" s="108">
        <f t="shared" si="8"/>
        <v>1</v>
      </c>
      <c r="AU23" s="108">
        <f t="shared" si="8"/>
        <v>0</v>
      </c>
      <c r="AV23" s="108">
        <f t="shared" si="8"/>
        <v>0</v>
      </c>
      <c r="AW23" s="108">
        <f t="shared" si="8"/>
        <v>17</v>
      </c>
      <c r="AX23" s="108">
        <f t="shared" si="8"/>
        <v>1</v>
      </c>
      <c r="AY23" s="108">
        <f t="shared" si="8"/>
        <v>0</v>
      </c>
      <c r="AZ23" s="108">
        <f t="shared" si="8"/>
        <v>0</v>
      </c>
      <c r="BA23" s="108">
        <f t="shared" si="8"/>
        <v>17</v>
      </c>
      <c r="BB23" s="108">
        <f t="shared" si="8"/>
        <v>1</v>
      </c>
      <c r="BC23" s="108">
        <f t="shared" si="8"/>
        <v>0</v>
      </c>
      <c r="BD23" s="108">
        <f t="shared" si="8"/>
        <v>0</v>
      </c>
      <c r="BE23" s="108">
        <f t="shared" si="8"/>
        <v>17</v>
      </c>
      <c r="BF23" s="108">
        <f t="shared" si="8"/>
        <v>1</v>
      </c>
      <c r="BG23" s="108">
        <f t="shared" si="8"/>
        <v>0</v>
      </c>
      <c r="BH23" s="108">
        <f t="shared" si="8"/>
        <v>0</v>
      </c>
      <c r="BI23" s="108">
        <f t="shared" si="8"/>
        <v>17</v>
      </c>
      <c r="BJ23" s="108">
        <f t="shared" si="8"/>
        <v>1</v>
      </c>
      <c r="BK23" s="108">
        <f t="shared" si="8"/>
        <v>0</v>
      </c>
      <c r="BL23" s="108">
        <f t="shared" si="8"/>
        <v>0</v>
      </c>
      <c r="BM23" s="108">
        <f t="shared" si="8"/>
        <v>17</v>
      </c>
      <c r="BN23" s="108">
        <f t="shared" si="8"/>
        <v>1</v>
      </c>
      <c r="BO23" s="108">
        <f t="shared" si="8"/>
        <v>0</v>
      </c>
      <c r="BP23" s="108">
        <f t="shared" si="8"/>
        <v>0</v>
      </c>
      <c r="BQ23" s="108">
        <f t="shared" si="8"/>
        <v>17</v>
      </c>
      <c r="BR23" s="108">
        <f t="shared" si="8"/>
        <v>1</v>
      </c>
      <c r="BS23" s="108">
        <f t="shared" si="8"/>
        <v>0</v>
      </c>
      <c r="BT23" s="108">
        <f t="shared" si="8"/>
        <v>0</v>
      </c>
      <c r="BU23" s="108">
        <f t="shared" si="8"/>
        <v>16</v>
      </c>
      <c r="BV23" s="108">
        <f t="shared" si="8"/>
        <v>1</v>
      </c>
      <c r="BW23" s="108">
        <f t="shared" si="8"/>
        <v>0</v>
      </c>
      <c r="BX23" s="108">
        <f t="shared" ref="BX23:EI23" si="9">COUNTIF(BX4:BX22,"8.00 24.00")</f>
        <v>0</v>
      </c>
      <c r="BY23" s="108">
        <f t="shared" si="9"/>
        <v>16</v>
      </c>
      <c r="BZ23" s="108">
        <f t="shared" si="9"/>
        <v>1</v>
      </c>
      <c r="CA23" s="108">
        <f t="shared" si="9"/>
        <v>0</v>
      </c>
      <c r="CB23" s="108">
        <f t="shared" si="9"/>
        <v>0</v>
      </c>
      <c r="CC23" s="108">
        <f t="shared" si="9"/>
        <v>16</v>
      </c>
      <c r="CD23" s="108">
        <f t="shared" si="9"/>
        <v>1</v>
      </c>
      <c r="CE23" s="108">
        <f t="shared" si="9"/>
        <v>0</v>
      </c>
      <c r="CF23" s="108">
        <f t="shared" si="9"/>
        <v>0</v>
      </c>
      <c r="CG23" s="108">
        <f t="shared" si="9"/>
        <v>16</v>
      </c>
      <c r="CH23" s="108">
        <f t="shared" si="9"/>
        <v>1</v>
      </c>
      <c r="CI23" s="108">
        <f t="shared" si="9"/>
        <v>0</v>
      </c>
      <c r="CJ23" s="108">
        <f t="shared" si="9"/>
        <v>0</v>
      </c>
      <c r="CK23" s="108">
        <f t="shared" si="9"/>
        <v>16</v>
      </c>
      <c r="CL23" s="108">
        <f t="shared" si="9"/>
        <v>1</v>
      </c>
      <c r="CM23" s="108">
        <f t="shared" si="9"/>
        <v>0</v>
      </c>
      <c r="CN23" s="108">
        <f t="shared" si="9"/>
        <v>0</v>
      </c>
      <c r="CO23" s="108">
        <f t="shared" si="9"/>
        <v>16</v>
      </c>
      <c r="CP23" s="108">
        <f t="shared" si="9"/>
        <v>1</v>
      </c>
      <c r="CQ23" s="108">
        <f t="shared" si="9"/>
        <v>0</v>
      </c>
      <c r="CR23" s="108">
        <f t="shared" si="9"/>
        <v>0</v>
      </c>
      <c r="CS23" s="108">
        <f t="shared" si="9"/>
        <v>16</v>
      </c>
      <c r="CT23" s="108">
        <f t="shared" si="9"/>
        <v>1</v>
      </c>
      <c r="CU23" s="108">
        <f t="shared" si="9"/>
        <v>0</v>
      </c>
      <c r="CV23" s="108">
        <f t="shared" si="9"/>
        <v>0</v>
      </c>
      <c r="CW23" s="108">
        <f t="shared" si="9"/>
        <v>16</v>
      </c>
      <c r="CX23" s="108">
        <f t="shared" si="9"/>
        <v>1</v>
      </c>
      <c r="CY23" s="108">
        <f t="shared" si="9"/>
        <v>0</v>
      </c>
      <c r="CZ23" s="108">
        <f t="shared" si="9"/>
        <v>0</v>
      </c>
      <c r="DA23" s="108">
        <f t="shared" si="9"/>
        <v>16</v>
      </c>
      <c r="DB23" s="108">
        <f t="shared" si="9"/>
        <v>1</v>
      </c>
      <c r="DC23" s="108">
        <f t="shared" si="9"/>
        <v>0</v>
      </c>
      <c r="DD23" s="108">
        <f t="shared" si="9"/>
        <v>0</v>
      </c>
      <c r="DE23" s="108">
        <f t="shared" si="9"/>
        <v>17</v>
      </c>
      <c r="DF23" s="108">
        <f t="shared" si="9"/>
        <v>1</v>
      </c>
      <c r="DG23" s="108">
        <f t="shared" si="9"/>
        <v>0</v>
      </c>
      <c r="DH23" s="108">
        <f t="shared" si="9"/>
        <v>0</v>
      </c>
      <c r="DI23" s="108">
        <f t="shared" si="9"/>
        <v>17</v>
      </c>
      <c r="DJ23" s="108">
        <f t="shared" si="9"/>
        <v>1</v>
      </c>
      <c r="DK23" s="108">
        <f t="shared" si="9"/>
        <v>0</v>
      </c>
      <c r="DL23" s="108">
        <f t="shared" si="9"/>
        <v>0</v>
      </c>
      <c r="DM23" s="108">
        <f t="shared" si="9"/>
        <v>16</v>
      </c>
      <c r="DN23" s="108">
        <f t="shared" si="9"/>
        <v>1</v>
      </c>
      <c r="DO23" s="108">
        <f t="shared" si="9"/>
        <v>0</v>
      </c>
      <c r="DP23" s="108">
        <f t="shared" si="9"/>
        <v>0</v>
      </c>
      <c r="DQ23" s="108">
        <f t="shared" si="9"/>
        <v>16</v>
      </c>
      <c r="DR23" s="108">
        <f t="shared" si="9"/>
        <v>1</v>
      </c>
      <c r="DS23" s="108">
        <f t="shared" si="9"/>
        <v>0</v>
      </c>
      <c r="DT23" s="108">
        <f t="shared" si="9"/>
        <v>0</v>
      </c>
      <c r="DU23" s="108">
        <f t="shared" si="9"/>
        <v>16</v>
      </c>
      <c r="DV23" s="108">
        <f t="shared" si="9"/>
        <v>1</v>
      </c>
      <c r="DW23" s="108">
        <f t="shared" si="9"/>
        <v>0</v>
      </c>
      <c r="DX23" s="108">
        <f t="shared" si="9"/>
        <v>0</v>
      </c>
      <c r="DY23" s="108">
        <f t="shared" si="9"/>
        <v>16</v>
      </c>
      <c r="DZ23" s="108">
        <f t="shared" si="9"/>
        <v>1</v>
      </c>
      <c r="EA23" s="108">
        <f t="shared" si="9"/>
        <v>0</v>
      </c>
      <c r="EB23" s="108">
        <f t="shared" si="9"/>
        <v>0</v>
      </c>
      <c r="EC23" s="108">
        <f t="shared" si="9"/>
        <v>16</v>
      </c>
      <c r="ED23" s="108">
        <f t="shared" si="9"/>
        <v>1</v>
      </c>
      <c r="EE23" s="108">
        <f t="shared" si="9"/>
        <v>0</v>
      </c>
      <c r="EF23" s="108">
        <f t="shared" si="9"/>
        <v>0</v>
      </c>
      <c r="EG23" s="108">
        <f t="shared" si="9"/>
        <v>17</v>
      </c>
      <c r="EH23" s="108">
        <f t="shared" si="9"/>
        <v>1</v>
      </c>
      <c r="EI23" s="108">
        <f t="shared" si="9"/>
        <v>0</v>
      </c>
      <c r="EJ23" s="108">
        <f t="shared" ref="EJ23:GJ23" si="10">COUNTIF(EJ4:EJ22,"8.00 24.00")</f>
        <v>0</v>
      </c>
      <c r="EK23" s="108">
        <f t="shared" si="10"/>
        <v>17</v>
      </c>
      <c r="EL23" s="108">
        <f t="shared" si="10"/>
        <v>1</v>
      </c>
      <c r="EM23" s="108">
        <f t="shared" si="10"/>
        <v>0</v>
      </c>
      <c r="EN23" s="108">
        <f t="shared" si="10"/>
        <v>0</v>
      </c>
      <c r="EO23" s="108">
        <f t="shared" si="10"/>
        <v>16</v>
      </c>
      <c r="EP23" s="108">
        <f t="shared" si="10"/>
        <v>1</v>
      </c>
      <c r="EQ23" s="108">
        <f t="shared" si="10"/>
        <v>0</v>
      </c>
      <c r="ER23" s="108">
        <f t="shared" si="10"/>
        <v>0</v>
      </c>
      <c r="ES23" s="108">
        <f t="shared" si="10"/>
        <v>16</v>
      </c>
      <c r="ET23" s="108">
        <f t="shared" si="10"/>
        <v>1</v>
      </c>
      <c r="EU23" s="108">
        <f t="shared" si="10"/>
        <v>0</v>
      </c>
      <c r="EV23" s="108">
        <f t="shared" si="10"/>
        <v>0</v>
      </c>
      <c r="EW23" s="108">
        <f t="shared" si="10"/>
        <v>16</v>
      </c>
      <c r="EX23" s="108">
        <f t="shared" si="10"/>
        <v>1</v>
      </c>
      <c r="EY23" s="108">
        <f t="shared" si="10"/>
        <v>0</v>
      </c>
      <c r="EZ23" s="108">
        <f t="shared" si="10"/>
        <v>0</v>
      </c>
      <c r="FA23" s="108">
        <f t="shared" si="10"/>
        <v>16</v>
      </c>
      <c r="FB23" s="108">
        <f t="shared" si="10"/>
        <v>1</v>
      </c>
      <c r="FC23" s="108">
        <f t="shared" si="10"/>
        <v>0</v>
      </c>
      <c r="FD23" s="108">
        <f t="shared" si="10"/>
        <v>0</v>
      </c>
      <c r="FE23" s="108">
        <f t="shared" si="10"/>
        <v>17</v>
      </c>
      <c r="FF23" s="108">
        <f t="shared" si="10"/>
        <v>1</v>
      </c>
      <c r="FG23" s="108">
        <f t="shared" si="10"/>
        <v>0</v>
      </c>
      <c r="FH23" s="108">
        <f t="shared" si="10"/>
        <v>0</v>
      </c>
      <c r="FI23" s="108">
        <f t="shared" si="10"/>
        <v>16</v>
      </c>
      <c r="FJ23" s="108">
        <f t="shared" si="10"/>
        <v>1</v>
      </c>
      <c r="FK23" s="108">
        <f t="shared" si="10"/>
        <v>0</v>
      </c>
      <c r="FL23" s="108">
        <f t="shared" si="10"/>
        <v>0</v>
      </c>
      <c r="FM23" s="108">
        <f t="shared" si="10"/>
        <v>16</v>
      </c>
      <c r="FN23" s="108">
        <f t="shared" si="10"/>
        <v>1</v>
      </c>
      <c r="FO23" s="108">
        <f t="shared" si="10"/>
        <v>0</v>
      </c>
      <c r="FP23" s="108">
        <f t="shared" si="10"/>
        <v>0</v>
      </c>
      <c r="FQ23" s="108">
        <f t="shared" si="10"/>
        <v>16</v>
      </c>
      <c r="FR23" s="108">
        <f t="shared" si="10"/>
        <v>1</v>
      </c>
      <c r="FS23" s="108">
        <f t="shared" si="10"/>
        <v>0</v>
      </c>
      <c r="FT23" s="108">
        <f t="shared" si="10"/>
        <v>0</v>
      </c>
      <c r="FU23" s="108">
        <f t="shared" si="10"/>
        <v>16</v>
      </c>
      <c r="FV23" s="108">
        <f t="shared" si="10"/>
        <v>1</v>
      </c>
      <c r="FW23" s="108">
        <f t="shared" si="10"/>
        <v>0</v>
      </c>
      <c r="FX23" s="108">
        <f t="shared" si="10"/>
        <v>0</v>
      </c>
      <c r="FY23" s="108">
        <f t="shared" si="10"/>
        <v>16</v>
      </c>
      <c r="FZ23" s="108">
        <f t="shared" si="10"/>
        <v>1</v>
      </c>
      <c r="GA23" s="108">
        <f t="shared" si="10"/>
        <v>0</v>
      </c>
      <c r="GB23" s="108">
        <f t="shared" si="10"/>
        <v>0</v>
      </c>
      <c r="GC23" s="108">
        <f t="shared" si="10"/>
        <v>16</v>
      </c>
      <c r="GD23" s="108">
        <f t="shared" si="10"/>
        <v>1</v>
      </c>
      <c r="GE23" s="108">
        <f t="shared" si="10"/>
        <v>0</v>
      </c>
      <c r="GF23" s="108">
        <f t="shared" si="10"/>
        <v>0</v>
      </c>
      <c r="GG23" s="108">
        <f t="shared" si="10"/>
        <v>16</v>
      </c>
      <c r="GH23" s="108">
        <f t="shared" si="10"/>
        <v>1</v>
      </c>
      <c r="GI23" s="108">
        <f t="shared" si="10"/>
        <v>0</v>
      </c>
      <c r="GJ23" s="108">
        <f t="shared" si="10"/>
        <v>0</v>
      </c>
      <c r="GL23" s="112"/>
    </row>
    <row r="24" spans="1:565" s="111" customFormat="1" ht="30" customHeight="1" x14ac:dyDescent="0.2">
      <c r="A24" s="107"/>
      <c r="B24" s="151" t="s">
        <v>80</v>
      </c>
      <c r="C24" s="147"/>
      <c r="D24" s="151"/>
      <c r="E24" s="107"/>
      <c r="F24" s="107"/>
      <c r="G24" s="109"/>
      <c r="H24" s="109"/>
      <c r="I24" s="109"/>
      <c r="J24" s="109"/>
      <c r="K24" s="110"/>
      <c r="L24" s="108">
        <f t="shared" ref="L24:BW24" si="11">COUNTIF(L4:L22,"от")</f>
        <v>0</v>
      </c>
      <c r="M24" s="108">
        <f t="shared" si="11"/>
        <v>0</v>
      </c>
      <c r="N24" s="108">
        <f t="shared" si="11"/>
        <v>0</v>
      </c>
      <c r="O24" s="108">
        <f t="shared" si="11"/>
        <v>0</v>
      </c>
      <c r="P24" s="108">
        <f t="shared" si="11"/>
        <v>0</v>
      </c>
      <c r="Q24" s="108">
        <f t="shared" si="11"/>
        <v>0</v>
      </c>
      <c r="R24" s="108">
        <f t="shared" si="11"/>
        <v>0</v>
      </c>
      <c r="S24" s="108">
        <f t="shared" si="11"/>
        <v>0</v>
      </c>
      <c r="T24" s="108">
        <f t="shared" si="11"/>
        <v>1</v>
      </c>
      <c r="U24" s="108">
        <f t="shared" si="11"/>
        <v>2</v>
      </c>
      <c r="V24" s="108">
        <f t="shared" si="11"/>
        <v>2</v>
      </c>
      <c r="W24" s="108">
        <f t="shared" si="11"/>
        <v>2</v>
      </c>
      <c r="X24" s="108">
        <f t="shared" si="11"/>
        <v>2</v>
      </c>
      <c r="Y24" s="108">
        <f t="shared" si="11"/>
        <v>2</v>
      </c>
      <c r="Z24" s="108">
        <f t="shared" si="11"/>
        <v>2</v>
      </c>
      <c r="AA24" s="108">
        <f t="shared" si="11"/>
        <v>1</v>
      </c>
      <c r="AB24" s="108">
        <f t="shared" si="11"/>
        <v>1</v>
      </c>
      <c r="AC24" s="108">
        <f t="shared" si="11"/>
        <v>1</v>
      </c>
      <c r="AD24" s="108">
        <f t="shared" si="11"/>
        <v>1</v>
      </c>
      <c r="AE24" s="108">
        <f t="shared" si="11"/>
        <v>1</v>
      </c>
      <c r="AF24" s="108">
        <f t="shared" si="11"/>
        <v>1</v>
      </c>
      <c r="AG24" s="108">
        <f t="shared" si="11"/>
        <v>1</v>
      </c>
      <c r="AH24" s="108">
        <f t="shared" si="11"/>
        <v>1</v>
      </c>
      <c r="AI24" s="108">
        <f t="shared" si="11"/>
        <v>0</v>
      </c>
      <c r="AJ24" s="108">
        <f t="shared" si="11"/>
        <v>0</v>
      </c>
      <c r="AK24" s="108">
        <f t="shared" si="11"/>
        <v>0</v>
      </c>
      <c r="AL24" s="108">
        <f t="shared" si="11"/>
        <v>0</v>
      </c>
      <c r="AM24" s="108">
        <f t="shared" si="11"/>
        <v>0</v>
      </c>
      <c r="AN24" s="108">
        <f t="shared" si="11"/>
        <v>0</v>
      </c>
      <c r="AO24" s="108">
        <f t="shared" si="11"/>
        <v>0</v>
      </c>
      <c r="AP24" s="108">
        <f t="shared" si="11"/>
        <v>0</v>
      </c>
      <c r="AQ24" s="108">
        <f t="shared" si="11"/>
        <v>0</v>
      </c>
      <c r="AR24" s="108">
        <f t="shared" si="11"/>
        <v>0</v>
      </c>
      <c r="AS24" s="108">
        <f t="shared" si="11"/>
        <v>1</v>
      </c>
      <c r="AT24" s="108">
        <f t="shared" si="11"/>
        <v>1</v>
      </c>
      <c r="AU24" s="108">
        <f t="shared" si="11"/>
        <v>1</v>
      </c>
      <c r="AV24" s="108">
        <f t="shared" si="11"/>
        <v>1</v>
      </c>
      <c r="AW24" s="108">
        <f t="shared" si="11"/>
        <v>1</v>
      </c>
      <c r="AX24" s="108">
        <f t="shared" si="11"/>
        <v>1</v>
      </c>
      <c r="AY24" s="108">
        <f t="shared" si="11"/>
        <v>1</v>
      </c>
      <c r="AZ24" s="108">
        <f t="shared" si="11"/>
        <v>1</v>
      </c>
      <c r="BA24" s="108">
        <f t="shared" si="11"/>
        <v>1</v>
      </c>
      <c r="BB24" s="108">
        <f t="shared" si="11"/>
        <v>1</v>
      </c>
      <c r="BC24" s="108">
        <f t="shared" si="11"/>
        <v>1</v>
      </c>
      <c r="BD24" s="108">
        <f t="shared" si="11"/>
        <v>1</v>
      </c>
      <c r="BE24" s="108">
        <f t="shared" si="11"/>
        <v>1</v>
      </c>
      <c r="BF24" s="108">
        <f t="shared" si="11"/>
        <v>1</v>
      </c>
      <c r="BG24" s="108">
        <f t="shared" si="11"/>
        <v>1</v>
      </c>
      <c r="BH24" s="108">
        <f t="shared" si="11"/>
        <v>1</v>
      </c>
      <c r="BI24" s="108">
        <f t="shared" si="11"/>
        <v>1</v>
      </c>
      <c r="BJ24" s="108">
        <f t="shared" si="11"/>
        <v>1</v>
      </c>
      <c r="BK24" s="108">
        <f t="shared" si="11"/>
        <v>1</v>
      </c>
      <c r="BL24" s="108">
        <f t="shared" si="11"/>
        <v>1</v>
      </c>
      <c r="BM24" s="108">
        <f t="shared" si="11"/>
        <v>1</v>
      </c>
      <c r="BN24" s="108">
        <f t="shared" si="11"/>
        <v>1</v>
      </c>
      <c r="BO24" s="108">
        <f t="shared" si="11"/>
        <v>1</v>
      </c>
      <c r="BP24" s="108">
        <f t="shared" si="11"/>
        <v>1</v>
      </c>
      <c r="BQ24" s="108">
        <f t="shared" si="11"/>
        <v>1</v>
      </c>
      <c r="BR24" s="108">
        <f t="shared" si="11"/>
        <v>1</v>
      </c>
      <c r="BS24" s="108">
        <f t="shared" si="11"/>
        <v>1</v>
      </c>
      <c r="BT24" s="108">
        <f t="shared" si="11"/>
        <v>1</v>
      </c>
      <c r="BU24" s="108">
        <f t="shared" si="11"/>
        <v>2</v>
      </c>
      <c r="BV24" s="108">
        <f t="shared" si="11"/>
        <v>1</v>
      </c>
      <c r="BW24" s="108">
        <f t="shared" si="11"/>
        <v>1</v>
      </c>
      <c r="BX24" s="108">
        <f t="shared" ref="BX24:EI24" si="12">COUNTIF(BX4:BX22,"от")</f>
        <v>1</v>
      </c>
      <c r="BY24" s="108">
        <f t="shared" si="12"/>
        <v>2</v>
      </c>
      <c r="BZ24" s="108">
        <f t="shared" si="12"/>
        <v>2</v>
      </c>
      <c r="CA24" s="108">
        <f t="shared" si="12"/>
        <v>2</v>
      </c>
      <c r="CB24" s="108">
        <f t="shared" si="12"/>
        <v>2</v>
      </c>
      <c r="CC24" s="108">
        <f t="shared" si="12"/>
        <v>2</v>
      </c>
      <c r="CD24" s="108">
        <f t="shared" si="12"/>
        <v>2</v>
      </c>
      <c r="CE24" s="108">
        <f t="shared" si="12"/>
        <v>2</v>
      </c>
      <c r="CF24" s="108">
        <f t="shared" si="12"/>
        <v>2</v>
      </c>
      <c r="CG24" s="108">
        <f t="shared" si="12"/>
        <v>2</v>
      </c>
      <c r="CH24" s="108">
        <f t="shared" si="12"/>
        <v>2</v>
      </c>
      <c r="CI24" s="108">
        <f t="shared" si="12"/>
        <v>2</v>
      </c>
      <c r="CJ24" s="108">
        <f t="shared" si="12"/>
        <v>1</v>
      </c>
      <c r="CK24" s="108">
        <f t="shared" si="12"/>
        <v>2</v>
      </c>
      <c r="CL24" s="108">
        <f t="shared" si="12"/>
        <v>2</v>
      </c>
      <c r="CM24" s="108">
        <f t="shared" si="12"/>
        <v>2</v>
      </c>
      <c r="CN24" s="108">
        <f t="shared" si="12"/>
        <v>2</v>
      </c>
      <c r="CO24" s="108">
        <f t="shared" si="12"/>
        <v>2</v>
      </c>
      <c r="CP24" s="108">
        <f t="shared" si="12"/>
        <v>2</v>
      </c>
      <c r="CQ24" s="108">
        <f t="shared" si="12"/>
        <v>2</v>
      </c>
      <c r="CR24" s="108">
        <f t="shared" si="12"/>
        <v>2</v>
      </c>
      <c r="CS24" s="108">
        <f t="shared" si="12"/>
        <v>2</v>
      </c>
      <c r="CT24" s="108">
        <f t="shared" si="12"/>
        <v>2</v>
      </c>
      <c r="CU24" s="108">
        <f t="shared" si="12"/>
        <v>2</v>
      </c>
      <c r="CV24" s="108">
        <f t="shared" si="12"/>
        <v>2</v>
      </c>
      <c r="CW24" s="108">
        <f t="shared" si="12"/>
        <v>2</v>
      </c>
      <c r="CX24" s="108">
        <f t="shared" si="12"/>
        <v>2</v>
      </c>
      <c r="CY24" s="108">
        <f t="shared" si="12"/>
        <v>1</v>
      </c>
      <c r="CZ24" s="108">
        <f t="shared" si="12"/>
        <v>1</v>
      </c>
      <c r="DA24" s="108">
        <f t="shared" si="12"/>
        <v>2</v>
      </c>
      <c r="DB24" s="108">
        <f t="shared" si="12"/>
        <v>1</v>
      </c>
      <c r="DC24" s="108">
        <f t="shared" si="12"/>
        <v>1</v>
      </c>
      <c r="DD24" s="108">
        <f t="shared" si="12"/>
        <v>1</v>
      </c>
      <c r="DE24" s="108">
        <f t="shared" si="12"/>
        <v>1</v>
      </c>
      <c r="DF24" s="108">
        <f t="shared" si="12"/>
        <v>1</v>
      </c>
      <c r="DG24" s="108">
        <f t="shared" si="12"/>
        <v>1</v>
      </c>
      <c r="DH24" s="108">
        <f t="shared" si="12"/>
        <v>1</v>
      </c>
      <c r="DI24" s="108">
        <f t="shared" si="12"/>
        <v>1</v>
      </c>
      <c r="DJ24" s="108">
        <f t="shared" si="12"/>
        <v>1</v>
      </c>
      <c r="DK24" s="108">
        <f t="shared" si="12"/>
        <v>1</v>
      </c>
      <c r="DL24" s="108">
        <f t="shared" si="12"/>
        <v>1</v>
      </c>
      <c r="DM24" s="108">
        <f t="shared" si="12"/>
        <v>2</v>
      </c>
      <c r="DN24" s="108">
        <f t="shared" si="12"/>
        <v>2</v>
      </c>
      <c r="DO24" s="108">
        <f t="shared" si="12"/>
        <v>2</v>
      </c>
      <c r="DP24" s="108">
        <f t="shared" si="12"/>
        <v>2</v>
      </c>
      <c r="DQ24" s="108">
        <f t="shared" si="12"/>
        <v>2</v>
      </c>
      <c r="DR24" s="108">
        <f t="shared" si="12"/>
        <v>2</v>
      </c>
      <c r="DS24" s="108">
        <f t="shared" si="12"/>
        <v>2</v>
      </c>
      <c r="DT24" s="108">
        <f t="shared" si="12"/>
        <v>2</v>
      </c>
      <c r="DU24" s="108">
        <f t="shared" si="12"/>
        <v>2</v>
      </c>
      <c r="DV24" s="108">
        <f t="shared" si="12"/>
        <v>2</v>
      </c>
      <c r="DW24" s="108">
        <f t="shared" si="12"/>
        <v>2</v>
      </c>
      <c r="DX24" s="108">
        <f t="shared" si="12"/>
        <v>2</v>
      </c>
      <c r="DY24" s="108">
        <f t="shared" si="12"/>
        <v>2</v>
      </c>
      <c r="DZ24" s="108">
        <f t="shared" si="12"/>
        <v>2</v>
      </c>
      <c r="EA24" s="108">
        <f t="shared" si="12"/>
        <v>1</v>
      </c>
      <c r="EB24" s="108">
        <f t="shared" si="12"/>
        <v>1</v>
      </c>
      <c r="EC24" s="108">
        <f t="shared" si="12"/>
        <v>2</v>
      </c>
      <c r="ED24" s="108">
        <f t="shared" si="12"/>
        <v>1</v>
      </c>
      <c r="EE24" s="108">
        <f t="shared" si="12"/>
        <v>1</v>
      </c>
      <c r="EF24" s="108">
        <f t="shared" si="12"/>
        <v>1</v>
      </c>
      <c r="EG24" s="108">
        <f t="shared" si="12"/>
        <v>1</v>
      </c>
      <c r="EH24" s="108">
        <f t="shared" si="12"/>
        <v>1</v>
      </c>
      <c r="EI24" s="108">
        <f t="shared" si="12"/>
        <v>1</v>
      </c>
      <c r="EJ24" s="108">
        <f t="shared" ref="EJ24:GJ24" si="13">COUNTIF(EJ4:EJ22,"от")</f>
        <v>1</v>
      </c>
      <c r="EK24" s="108">
        <f t="shared" si="13"/>
        <v>1</v>
      </c>
      <c r="EL24" s="108">
        <f t="shared" si="13"/>
        <v>1</v>
      </c>
      <c r="EM24" s="108">
        <f t="shared" si="13"/>
        <v>1</v>
      </c>
      <c r="EN24" s="108">
        <f t="shared" si="13"/>
        <v>1</v>
      </c>
      <c r="EO24" s="108">
        <f t="shared" si="13"/>
        <v>2</v>
      </c>
      <c r="EP24" s="108">
        <f t="shared" si="13"/>
        <v>2</v>
      </c>
      <c r="EQ24" s="108">
        <f t="shared" si="13"/>
        <v>2</v>
      </c>
      <c r="ER24" s="108">
        <f t="shared" si="13"/>
        <v>2</v>
      </c>
      <c r="ES24" s="108">
        <f t="shared" si="13"/>
        <v>2</v>
      </c>
      <c r="ET24" s="108">
        <f t="shared" si="13"/>
        <v>2</v>
      </c>
      <c r="EU24" s="108">
        <f t="shared" si="13"/>
        <v>2</v>
      </c>
      <c r="EV24" s="108">
        <f t="shared" si="13"/>
        <v>2</v>
      </c>
      <c r="EW24" s="108">
        <f t="shared" si="13"/>
        <v>2</v>
      </c>
      <c r="EX24" s="108">
        <f t="shared" si="13"/>
        <v>2</v>
      </c>
      <c r="EY24" s="108">
        <f t="shared" si="13"/>
        <v>2</v>
      </c>
      <c r="EZ24" s="108">
        <f t="shared" si="13"/>
        <v>2</v>
      </c>
      <c r="FA24" s="108">
        <f t="shared" si="13"/>
        <v>2</v>
      </c>
      <c r="FB24" s="108">
        <f t="shared" si="13"/>
        <v>2</v>
      </c>
      <c r="FC24" s="108">
        <f t="shared" si="13"/>
        <v>1</v>
      </c>
      <c r="FD24" s="108">
        <f t="shared" si="13"/>
        <v>1</v>
      </c>
      <c r="FE24" s="108">
        <f t="shared" si="13"/>
        <v>1</v>
      </c>
      <c r="FF24" s="108">
        <f t="shared" si="13"/>
        <v>0</v>
      </c>
      <c r="FG24" s="108">
        <f t="shared" si="13"/>
        <v>0</v>
      </c>
      <c r="FH24" s="108">
        <f t="shared" si="13"/>
        <v>0</v>
      </c>
      <c r="FI24" s="108">
        <f t="shared" si="13"/>
        <v>2</v>
      </c>
      <c r="FJ24" s="108">
        <f t="shared" si="13"/>
        <v>2</v>
      </c>
      <c r="FK24" s="108">
        <f t="shared" si="13"/>
        <v>2</v>
      </c>
      <c r="FL24" s="108">
        <f t="shared" si="13"/>
        <v>2</v>
      </c>
      <c r="FM24" s="108">
        <f t="shared" si="13"/>
        <v>2</v>
      </c>
      <c r="FN24" s="108">
        <f t="shared" si="13"/>
        <v>2</v>
      </c>
      <c r="FO24" s="108">
        <f t="shared" si="13"/>
        <v>2</v>
      </c>
      <c r="FP24" s="108">
        <f t="shared" si="13"/>
        <v>2</v>
      </c>
      <c r="FQ24" s="108">
        <f t="shared" si="13"/>
        <v>2</v>
      </c>
      <c r="FR24" s="108">
        <f t="shared" si="13"/>
        <v>2</v>
      </c>
      <c r="FS24" s="108">
        <f t="shared" si="13"/>
        <v>2</v>
      </c>
      <c r="FT24" s="108">
        <f t="shared" si="13"/>
        <v>2</v>
      </c>
      <c r="FU24" s="108">
        <f t="shared" si="13"/>
        <v>2</v>
      </c>
      <c r="FV24" s="108">
        <f t="shared" si="13"/>
        <v>2</v>
      </c>
      <c r="FW24" s="108">
        <f t="shared" si="13"/>
        <v>2</v>
      </c>
      <c r="FX24" s="108">
        <f t="shared" si="13"/>
        <v>2</v>
      </c>
      <c r="FY24" s="108">
        <f t="shared" si="13"/>
        <v>2</v>
      </c>
      <c r="FZ24" s="108">
        <f t="shared" si="13"/>
        <v>2</v>
      </c>
      <c r="GA24" s="108">
        <f t="shared" si="13"/>
        <v>2</v>
      </c>
      <c r="GB24" s="108">
        <f t="shared" si="13"/>
        <v>2</v>
      </c>
      <c r="GC24" s="108">
        <f t="shared" si="13"/>
        <v>2</v>
      </c>
      <c r="GD24" s="108">
        <f t="shared" si="13"/>
        <v>2</v>
      </c>
      <c r="GE24" s="108">
        <f t="shared" si="13"/>
        <v>2</v>
      </c>
      <c r="GF24" s="108">
        <f t="shared" si="13"/>
        <v>2</v>
      </c>
      <c r="GG24" s="108">
        <f t="shared" si="13"/>
        <v>2</v>
      </c>
      <c r="GH24" s="108">
        <f t="shared" si="13"/>
        <v>2</v>
      </c>
      <c r="GI24" s="108">
        <f t="shared" si="13"/>
        <v>2</v>
      </c>
      <c r="GJ24" s="108">
        <f t="shared" si="13"/>
        <v>2</v>
      </c>
      <c r="GL24" s="112"/>
    </row>
    <row r="25" spans="1:565" ht="20.100000000000001" customHeight="1" x14ac:dyDescent="0.2">
      <c r="A25" s="113"/>
      <c r="B25" s="114"/>
      <c r="C25" s="115"/>
      <c r="D25" s="154"/>
      <c r="E25" s="116"/>
      <c r="F25" s="116"/>
      <c r="G25" s="117"/>
      <c r="H25" s="117"/>
      <c r="I25" s="117"/>
      <c r="J25" s="117"/>
      <c r="K25" s="118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</row>
    <row r="34" spans="194:565" x14ac:dyDescent="0.2">
      <c r="GL34" s="120">
        <v>43101</v>
      </c>
      <c r="GM34" s="121" t="s">
        <v>28</v>
      </c>
      <c r="GN34" s="122"/>
      <c r="GO34" s="122"/>
      <c r="GP34" s="122"/>
      <c r="GQ34" s="122"/>
      <c r="GR34" s="123" t="str">
        <f t="shared" ref="GR34:HV34" si="14">IF((WEEKDAY(GR35,2))=1,"Р",IF((WEEKDAY(GR35,2))=2,"Р",IF((WEEKDAY(GR35,2))=3,"Р",IF((WEEKDAY(GR35,2))=4,"Р",IF((WEEKDAY(GR35,2))=5,"Р",IF((WEEKDAY(GR35,2))=6,"В",IF((WEEKDAY(GR35,2))=7,"В")))))))</f>
        <v>Р</v>
      </c>
      <c r="GS34" s="123" t="str">
        <f t="shared" si="14"/>
        <v>Р</v>
      </c>
      <c r="GT34" s="123" t="str">
        <f t="shared" si="14"/>
        <v>Р</v>
      </c>
      <c r="GU34" s="123" t="str">
        <f t="shared" si="14"/>
        <v>Р</v>
      </c>
      <c r="GV34" s="123" t="str">
        <f t="shared" si="14"/>
        <v>Р</v>
      </c>
      <c r="GW34" s="123" t="str">
        <f t="shared" si="14"/>
        <v>В</v>
      </c>
      <c r="GX34" s="123" t="str">
        <f t="shared" si="14"/>
        <v>В</v>
      </c>
      <c r="GY34" s="123" t="str">
        <f t="shared" si="14"/>
        <v>Р</v>
      </c>
      <c r="GZ34" s="123" t="str">
        <f t="shared" si="14"/>
        <v>Р</v>
      </c>
      <c r="HA34" s="123" t="str">
        <f t="shared" si="14"/>
        <v>Р</v>
      </c>
      <c r="HB34" s="123" t="str">
        <f t="shared" si="14"/>
        <v>Р</v>
      </c>
      <c r="HC34" s="123" t="str">
        <f t="shared" si="14"/>
        <v>Р</v>
      </c>
      <c r="HD34" s="123" t="str">
        <f t="shared" si="14"/>
        <v>В</v>
      </c>
      <c r="HE34" s="123" t="str">
        <f t="shared" si="14"/>
        <v>В</v>
      </c>
      <c r="HF34" s="123" t="str">
        <f t="shared" si="14"/>
        <v>Р</v>
      </c>
      <c r="HG34" s="123" t="str">
        <f t="shared" si="14"/>
        <v>Р</v>
      </c>
      <c r="HH34" s="123" t="str">
        <f t="shared" si="14"/>
        <v>Р</v>
      </c>
      <c r="HI34" s="123" t="str">
        <f t="shared" si="14"/>
        <v>Р</v>
      </c>
      <c r="HJ34" s="123" t="str">
        <f t="shared" si="14"/>
        <v>Р</v>
      </c>
      <c r="HK34" s="123" t="str">
        <f t="shared" si="14"/>
        <v>В</v>
      </c>
      <c r="HL34" s="123" t="str">
        <f t="shared" si="14"/>
        <v>В</v>
      </c>
      <c r="HM34" s="123" t="str">
        <f t="shared" si="14"/>
        <v>Р</v>
      </c>
      <c r="HN34" s="123" t="str">
        <f t="shared" si="14"/>
        <v>Р</v>
      </c>
      <c r="HO34" s="123" t="str">
        <f t="shared" si="14"/>
        <v>Р</v>
      </c>
      <c r="HP34" s="123" t="str">
        <f t="shared" si="14"/>
        <v>Р</v>
      </c>
      <c r="HQ34" s="123" t="str">
        <f t="shared" si="14"/>
        <v>Р</v>
      </c>
      <c r="HR34" s="123" t="str">
        <f t="shared" si="14"/>
        <v>В</v>
      </c>
      <c r="HS34" s="123" t="str">
        <f t="shared" si="14"/>
        <v>В</v>
      </c>
      <c r="HT34" s="123" t="str">
        <f t="shared" si="14"/>
        <v>Р</v>
      </c>
      <c r="HU34" s="123" t="str">
        <f t="shared" si="14"/>
        <v>Р</v>
      </c>
      <c r="HV34" s="123" t="str">
        <f t="shared" si="14"/>
        <v>Р</v>
      </c>
      <c r="HW34" s="123" t="s">
        <v>53</v>
      </c>
      <c r="HX34" s="123" t="s">
        <v>53</v>
      </c>
      <c r="HY34" s="123" t="s">
        <v>53</v>
      </c>
      <c r="HZ34" s="123" t="s">
        <v>53</v>
      </c>
      <c r="IA34" s="123" t="s">
        <v>53</v>
      </c>
      <c r="IB34" s="123" t="s">
        <v>1</v>
      </c>
      <c r="IC34" s="123" t="s">
        <v>1</v>
      </c>
      <c r="ID34" s="123" t="s">
        <v>53</v>
      </c>
      <c r="IE34" s="123" t="s">
        <v>53</v>
      </c>
      <c r="IF34" s="123" t="s">
        <v>53</v>
      </c>
      <c r="IG34" s="123" t="s">
        <v>53</v>
      </c>
      <c r="IH34" s="123" t="s">
        <v>53</v>
      </c>
      <c r="II34" s="123" t="s">
        <v>1</v>
      </c>
      <c r="IJ34" s="123" t="s">
        <v>1</v>
      </c>
      <c r="IK34" s="123" t="s">
        <v>53</v>
      </c>
      <c r="IL34" s="123" t="s">
        <v>53</v>
      </c>
      <c r="IM34" s="123" t="s">
        <v>53</v>
      </c>
      <c r="IN34" s="123" t="s">
        <v>53</v>
      </c>
      <c r="IO34" s="123" t="s">
        <v>53</v>
      </c>
      <c r="IP34" s="123" t="s">
        <v>1</v>
      </c>
      <c r="IQ34" s="123" t="s">
        <v>1</v>
      </c>
      <c r="IR34" s="123" t="s">
        <v>53</v>
      </c>
      <c r="IS34" s="123" t="s">
        <v>53</v>
      </c>
      <c r="IT34" s="123" t="s">
        <v>53</v>
      </c>
      <c r="IU34" s="123" t="s">
        <v>53</v>
      </c>
      <c r="IV34" s="123" t="s">
        <v>53</v>
      </c>
      <c r="IW34" s="123" t="s">
        <v>1</v>
      </c>
      <c r="IX34" s="123" t="s">
        <v>1</v>
      </c>
      <c r="IY34" s="123" t="s">
        <v>53</v>
      </c>
      <c r="IZ34" s="123" t="s">
        <v>53</v>
      </c>
      <c r="JA34" s="123" t="s">
        <v>53</v>
      </c>
      <c r="JB34" s="123"/>
      <c r="JC34" s="123"/>
      <c r="JD34" s="123"/>
      <c r="JE34" s="123"/>
      <c r="JF34" s="123"/>
      <c r="JG34" s="123"/>
      <c r="JH34" s="123"/>
      <c r="JI34" s="123"/>
      <c r="JJ34" s="123"/>
      <c r="JK34" s="123"/>
      <c r="JL34" s="123"/>
      <c r="JM34" s="123"/>
      <c r="JN34" s="123"/>
      <c r="JO34" s="123"/>
      <c r="JP34" s="123"/>
      <c r="JQ34" s="123"/>
      <c r="JR34" s="123"/>
      <c r="JS34" s="123"/>
      <c r="JT34" s="123"/>
      <c r="JU34" s="123"/>
      <c r="JV34" s="123"/>
      <c r="JW34" s="123"/>
      <c r="JX34" s="123"/>
      <c r="JY34" s="123"/>
      <c r="JZ34" s="123"/>
      <c r="KA34" s="123"/>
      <c r="KB34" s="123"/>
      <c r="KC34" s="123"/>
      <c r="KD34" s="123"/>
      <c r="KE34" s="123"/>
      <c r="KF34" s="123"/>
      <c r="KG34" s="123"/>
      <c r="KH34" s="123"/>
      <c r="KI34" s="123"/>
      <c r="KJ34" s="123"/>
      <c r="KK34" s="123"/>
      <c r="KL34" s="123"/>
      <c r="KM34" s="123"/>
      <c r="KN34" s="123"/>
      <c r="KO34" s="123"/>
      <c r="KP34" s="123"/>
      <c r="KQ34" s="123"/>
      <c r="KR34" s="123"/>
      <c r="KS34" s="123"/>
      <c r="KT34" s="123"/>
      <c r="KU34" s="123"/>
      <c r="KV34" s="123"/>
      <c r="KW34" s="123"/>
      <c r="KX34" s="123"/>
      <c r="KY34" s="123"/>
      <c r="KZ34" s="123"/>
      <c r="LA34" s="123"/>
      <c r="LB34" s="123"/>
      <c r="LC34" s="123"/>
      <c r="LD34" s="123"/>
      <c r="LE34" s="123"/>
      <c r="LF34" s="123"/>
      <c r="LG34" s="123"/>
      <c r="LH34" s="123"/>
      <c r="LI34" s="123"/>
      <c r="LJ34" s="123"/>
      <c r="LK34" s="123"/>
      <c r="LL34" s="123"/>
      <c r="LM34" s="123"/>
      <c r="LN34" s="123"/>
      <c r="LO34" s="123"/>
      <c r="LP34" s="123"/>
      <c r="LQ34" s="123"/>
      <c r="LR34" s="123"/>
      <c r="LS34" s="123"/>
      <c r="LT34" s="123"/>
      <c r="LU34" s="123"/>
      <c r="LV34" s="123"/>
      <c r="LW34" s="123"/>
      <c r="LX34" s="123"/>
      <c r="LY34" s="123"/>
      <c r="LZ34" s="123"/>
      <c r="MA34" s="123"/>
      <c r="MB34" s="123"/>
      <c r="MC34" s="123"/>
      <c r="MD34" s="123"/>
      <c r="ME34" s="123"/>
      <c r="MF34" s="123"/>
      <c r="MG34" s="123"/>
      <c r="MH34" s="123"/>
      <c r="MI34" s="123"/>
      <c r="MJ34" s="123"/>
      <c r="MK34" s="123"/>
      <c r="ML34" s="123"/>
      <c r="MM34" s="123"/>
      <c r="MN34" s="123"/>
      <c r="MO34" s="123"/>
      <c r="MP34" s="123"/>
      <c r="MQ34" s="123"/>
      <c r="MR34" s="123"/>
      <c r="MS34" s="123"/>
      <c r="MT34" s="123"/>
      <c r="MU34" s="123"/>
      <c r="MV34" s="123"/>
      <c r="MW34" s="123"/>
      <c r="MX34" s="123"/>
      <c r="MY34" s="123"/>
      <c r="MZ34" s="123"/>
      <c r="NA34" s="123"/>
      <c r="NB34" s="123"/>
      <c r="NC34" s="123"/>
      <c r="ND34" s="123"/>
      <c r="NE34" s="123"/>
      <c r="NF34" s="123"/>
      <c r="NG34" s="123"/>
      <c r="NH34" s="123"/>
      <c r="NI34" s="123"/>
      <c r="NJ34" s="123"/>
      <c r="NK34" s="123"/>
      <c r="NL34" s="123"/>
      <c r="NM34" s="123"/>
      <c r="NN34" s="123"/>
      <c r="NO34" s="123"/>
      <c r="NP34" s="123"/>
      <c r="NQ34" s="123"/>
      <c r="NR34" s="123"/>
      <c r="NS34" s="123"/>
      <c r="NT34" s="123"/>
      <c r="NU34" s="123"/>
      <c r="NV34" s="123"/>
      <c r="NW34" s="123"/>
      <c r="NX34" s="123"/>
      <c r="NY34" s="123"/>
      <c r="NZ34" s="123"/>
      <c r="OA34" s="123"/>
      <c r="OB34" s="123"/>
      <c r="OC34" s="123"/>
      <c r="OD34" s="123"/>
      <c r="OE34" s="123"/>
      <c r="OF34" s="123"/>
      <c r="OG34" s="123"/>
      <c r="OH34" s="103"/>
      <c r="OI34" s="103"/>
      <c r="OJ34" s="103"/>
      <c r="OK34" s="103"/>
      <c r="OL34" s="103"/>
      <c r="OM34" s="103"/>
      <c r="ON34" s="103"/>
      <c r="OO34" s="103"/>
      <c r="OP34" s="103"/>
      <c r="OQ34" s="103"/>
      <c r="OR34" s="103"/>
      <c r="OS34" s="103"/>
      <c r="OT34" s="103"/>
      <c r="OU34" s="103"/>
      <c r="OV34" s="103"/>
      <c r="OW34" s="103"/>
      <c r="OX34" s="103"/>
      <c r="OY34" s="103"/>
      <c r="OZ34" s="103"/>
      <c r="PA34" s="103"/>
      <c r="PB34" s="103"/>
      <c r="PC34" s="103"/>
      <c r="PD34" s="103"/>
      <c r="PE34" s="103"/>
      <c r="PF34" s="103"/>
      <c r="PG34" s="103"/>
      <c r="PH34" s="103"/>
      <c r="PI34" s="103"/>
      <c r="PJ34" s="103"/>
      <c r="PK34" s="103"/>
      <c r="PL34" s="103"/>
      <c r="PM34" s="103"/>
      <c r="PN34" s="103"/>
      <c r="PO34" s="103"/>
      <c r="PP34" s="103"/>
      <c r="PQ34" s="103"/>
      <c r="PR34" s="103"/>
      <c r="PS34" s="103"/>
      <c r="PT34" s="103"/>
      <c r="PU34" s="103"/>
      <c r="PV34" s="103"/>
      <c r="PW34" s="103"/>
      <c r="PX34" s="103"/>
      <c r="PY34" s="103"/>
      <c r="PZ34" s="103"/>
      <c r="QA34" s="103"/>
      <c r="QB34" s="103"/>
      <c r="QC34" s="103"/>
      <c r="QD34" s="103"/>
      <c r="QE34" s="103"/>
      <c r="QF34" s="103"/>
      <c r="QG34" s="103"/>
      <c r="QH34" s="103"/>
      <c r="QI34" s="103"/>
      <c r="QJ34" s="103"/>
      <c r="QK34" s="103"/>
      <c r="QL34" s="103"/>
      <c r="QM34" s="103"/>
      <c r="QN34" s="103"/>
      <c r="QO34" s="103"/>
      <c r="QP34" s="103"/>
      <c r="QQ34" s="103"/>
      <c r="QR34" s="103"/>
      <c r="QS34" s="103"/>
      <c r="QT34" s="103"/>
      <c r="QU34" s="103"/>
      <c r="QV34" s="103"/>
      <c r="QW34" s="103"/>
      <c r="QX34" s="103"/>
      <c r="QY34" s="103"/>
      <c r="QZ34" s="103"/>
      <c r="RA34" s="103"/>
      <c r="RB34" s="103"/>
      <c r="RC34" s="103"/>
      <c r="RD34" s="103"/>
      <c r="RE34" s="103"/>
      <c r="RF34" s="103"/>
      <c r="RG34" s="103"/>
      <c r="RH34" s="103"/>
      <c r="RI34" s="103"/>
      <c r="RJ34" s="103"/>
      <c r="RK34" s="103"/>
      <c r="RL34" s="103"/>
      <c r="RM34" s="103"/>
      <c r="RN34" s="103"/>
      <c r="RO34" s="103"/>
      <c r="RP34" s="103"/>
      <c r="RQ34" s="103"/>
      <c r="RR34" s="103"/>
      <c r="RS34" s="103"/>
      <c r="RT34" s="103"/>
      <c r="RU34" s="103"/>
      <c r="RV34" s="103"/>
      <c r="RW34" s="103"/>
      <c r="RX34" s="103"/>
      <c r="RY34" s="103"/>
      <c r="RZ34" s="103"/>
      <c r="SA34" s="103"/>
      <c r="SB34" s="103"/>
      <c r="SC34" s="103"/>
      <c r="SD34" s="103"/>
      <c r="SE34" s="103"/>
      <c r="SF34" s="103"/>
      <c r="SG34" s="103"/>
      <c r="SH34" s="103"/>
      <c r="SI34" s="103"/>
      <c r="SJ34" s="103"/>
      <c r="SK34" s="103"/>
      <c r="SL34" s="103"/>
      <c r="SM34" s="103"/>
      <c r="SN34" s="103"/>
      <c r="SO34" s="103"/>
      <c r="SP34" s="103"/>
      <c r="SQ34" s="103"/>
      <c r="SR34" s="103"/>
      <c r="SS34" s="103"/>
      <c r="ST34" s="103"/>
      <c r="SU34" s="103"/>
      <c r="SV34" s="103"/>
      <c r="SW34" s="103"/>
      <c r="SX34" s="103"/>
      <c r="SY34" s="103"/>
      <c r="SZ34" s="103"/>
      <c r="TA34" s="103"/>
      <c r="TB34" s="103"/>
      <c r="TC34" s="103"/>
      <c r="TD34" s="103"/>
      <c r="TE34" s="103"/>
      <c r="TF34" s="103"/>
      <c r="TG34" s="103"/>
      <c r="TH34" s="103"/>
      <c r="TI34" s="103"/>
      <c r="TJ34" s="103"/>
      <c r="TK34" s="103"/>
      <c r="TL34" s="103"/>
      <c r="TM34" s="103"/>
      <c r="TN34" s="103"/>
      <c r="TO34" s="103"/>
      <c r="TP34" s="103"/>
      <c r="TQ34" s="103"/>
      <c r="TR34" s="103"/>
      <c r="TS34" s="103"/>
      <c r="TT34" s="103"/>
      <c r="TU34" s="103"/>
      <c r="TV34" s="103"/>
      <c r="TW34" s="103"/>
      <c r="TX34" s="103"/>
      <c r="TY34" s="103"/>
      <c r="TZ34" s="103"/>
      <c r="UA34" s="103"/>
      <c r="UB34" s="103"/>
      <c r="UC34" s="103"/>
      <c r="UD34" s="103"/>
      <c r="UE34" s="103"/>
      <c r="UF34" s="103"/>
      <c r="UG34" s="103"/>
      <c r="UH34" s="103"/>
      <c r="UI34" s="103"/>
      <c r="UJ34" s="103"/>
      <c r="UK34" s="103"/>
      <c r="UL34" s="103"/>
      <c r="UM34" s="103"/>
      <c r="UN34" s="103"/>
      <c r="UO34" s="103"/>
      <c r="UP34" s="103"/>
      <c r="UQ34" s="103"/>
      <c r="UR34" s="103"/>
      <c r="US34" s="103"/>
    </row>
    <row r="35" spans="194:565" x14ac:dyDescent="0.2">
      <c r="GL35" s="120">
        <v>43102</v>
      </c>
      <c r="GM35" s="103" t="s">
        <v>19</v>
      </c>
      <c r="GN35" s="124"/>
      <c r="GO35" s="124"/>
      <c r="GP35" s="124"/>
      <c r="GQ35" s="124"/>
      <c r="GR35" s="103">
        <f t="shared" ref="GR35:HW35" si="15">WEEKDAY(L3,1)</f>
        <v>2</v>
      </c>
      <c r="GS35" s="103">
        <f t="shared" si="15"/>
        <v>3</v>
      </c>
      <c r="GT35" s="103">
        <f t="shared" si="15"/>
        <v>4</v>
      </c>
      <c r="GU35" s="103">
        <f t="shared" si="15"/>
        <v>5</v>
      </c>
      <c r="GV35" s="103">
        <f t="shared" si="15"/>
        <v>6</v>
      </c>
      <c r="GW35" s="103">
        <f t="shared" si="15"/>
        <v>7</v>
      </c>
      <c r="GX35" s="103">
        <f t="shared" si="15"/>
        <v>1</v>
      </c>
      <c r="GY35" s="103">
        <f t="shared" si="15"/>
        <v>2</v>
      </c>
      <c r="GZ35" s="103">
        <f t="shared" si="15"/>
        <v>3</v>
      </c>
      <c r="HA35" s="103">
        <f t="shared" si="15"/>
        <v>4</v>
      </c>
      <c r="HB35" s="103">
        <f t="shared" si="15"/>
        <v>5</v>
      </c>
      <c r="HC35" s="103">
        <f t="shared" si="15"/>
        <v>6</v>
      </c>
      <c r="HD35" s="103">
        <f t="shared" si="15"/>
        <v>7</v>
      </c>
      <c r="HE35" s="103">
        <f t="shared" si="15"/>
        <v>1</v>
      </c>
      <c r="HF35" s="103">
        <f t="shared" si="15"/>
        <v>2</v>
      </c>
      <c r="HG35" s="103">
        <f t="shared" si="15"/>
        <v>3</v>
      </c>
      <c r="HH35" s="103">
        <f t="shared" si="15"/>
        <v>4</v>
      </c>
      <c r="HI35" s="103">
        <f t="shared" si="15"/>
        <v>5</v>
      </c>
      <c r="HJ35" s="103">
        <f t="shared" si="15"/>
        <v>6</v>
      </c>
      <c r="HK35" s="103">
        <f t="shared" si="15"/>
        <v>7</v>
      </c>
      <c r="HL35" s="103">
        <f t="shared" si="15"/>
        <v>1</v>
      </c>
      <c r="HM35" s="103">
        <f t="shared" si="15"/>
        <v>2</v>
      </c>
      <c r="HN35" s="103">
        <f t="shared" si="15"/>
        <v>3</v>
      </c>
      <c r="HO35" s="103">
        <f t="shared" si="15"/>
        <v>4</v>
      </c>
      <c r="HP35" s="103">
        <f t="shared" si="15"/>
        <v>5</v>
      </c>
      <c r="HQ35" s="103">
        <f t="shared" si="15"/>
        <v>6</v>
      </c>
      <c r="HR35" s="103">
        <f t="shared" si="15"/>
        <v>7</v>
      </c>
      <c r="HS35" s="103">
        <f t="shared" si="15"/>
        <v>1</v>
      </c>
      <c r="HT35" s="103">
        <f t="shared" si="15"/>
        <v>2</v>
      </c>
      <c r="HU35" s="103">
        <f t="shared" si="15"/>
        <v>3</v>
      </c>
      <c r="HV35" s="103">
        <f t="shared" si="15"/>
        <v>4</v>
      </c>
      <c r="HW35" s="103">
        <f t="shared" si="15"/>
        <v>5</v>
      </c>
      <c r="HX35" s="103">
        <f t="shared" ref="HX35:JC35" si="16">WEEKDAY(AR3,1)</f>
        <v>6</v>
      </c>
      <c r="HY35" s="103">
        <f t="shared" si="16"/>
        <v>7</v>
      </c>
      <c r="HZ35" s="103">
        <f t="shared" si="16"/>
        <v>1</v>
      </c>
      <c r="IA35" s="103">
        <f t="shared" si="16"/>
        <v>2</v>
      </c>
      <c r="IB35" s="103">
        <f t="shared" si="16"/>
        <v>3</v>
      </c>
      <c r="IC35" s="103">
        <f t="shared" si="16"/>
        <v>4</v>
      </c>
      <c r="ID35" s="103">
        <f t="shared" si="16"/>
        <v>5</v>
      </c>
      <c r="IE35" s="103">
        <f t="shared" si="16"/>
        <v>6</v>
      </c>
      <c r="IF35" s="103">
        <f t="shared" si="16"/>
        <v>7</v>
      </c>
      <c r="IG35" s="103">
        <f t="shared" si="16"/>
        <v>1</v>
      </c>
      <c r="IH35" s="103">
        <f t="shared" si="16"/>
        <v>2</v>
      </c>
      <c r="II35" s="103">
        <f t="shared" si="16"/>
        <v>3</v>
      </c>
      <c r="IJ35" s="103">
        <f t="shared" si="16"/>
        <v>4</v>
      </c>
      <c r="IK35" s="103">
        <f t="shared" si="16"/>
        <v>5</v>
      </c>
      <c r="IL35" s="103">
        <f t="shared" si="16"/>
        <v>6</v>
      </c>
      <c r="IM35" s="103">
        <f t="shared" si="16"/>
        <v>7</v>
      </c>
      <c r="IN35" s="103">
        <f t="shared" si="16"/>
        <v>1</v>
      </c>
      <c r="IO35" s="103">
        <f t="shared" si="16"/>
        <v>2</v>
      </c>
      <c r="IP35" s="103">
        <f t="shared" si="16"/>
        <v>3</v>
      </c>
      <c r="IQ35" s="103">
        <f t="shared" si="16"/>
        <v>4</v>
      </c>
      <c r="IR35" s="103">
        <f t="shared" si="16"/>
        <v>5</v>
      </c>
      <c r="IS35" s="103">
        <f t="shared" si="16"/>
        <v>6</v>
      </c>
      <c r="IT35" s="103">
        <f t="shared" si="16"/>
        <v>7</v>
      </c>
      <c r="IU35" s="103">
        <f t="shared" si="16"/>
        <v>1</v>
      </c>
      <c r="IV35" s="103">
        <f t="shared" si="16"/>
        <v>2</v>
      </c>
      <c r="IW35" s="103">
        <f t="shared" si="16"/>
        <v>3</v>
      </c>
      <c r="IX35" s="103">
        <f t="shared" si="16"/>
        <v>4</v>
      </c>
      <c r="IY35" s="103">
        <f t="shared" si="16"/>
        <v>5</v>
      </c>
      <c r="IZ35" s="103">
        <f t="shared" si="16"/>
        <v>6</v>
      </c>
      <c r="JA35" s="103">
        <f t="shared" si="16"/>
        <v>7</v>
      </c>
      <c r="JB35" s="103">
        <f t="shared" si="16"/>
        <v>1</v>
      </c>
      <c r="JC35" s="103">
        <f t="shared" si="16"/>
        <v>2</v>
      </c>
      <c r="JD35" s="103">
        <f t="shared" ref="JD35:KI35" si="17">WEEKDAY(BX3,1)</f>
        <v>3</v>
      </c>
      <c r="JE35" s="103">
        <f t="shared" si="17"/>
        <v>4</v>
      </c>
      <c r="JF35" s="103">
        <f t="shared" si="17"/>
        <v>5</v>
      </c>
      <c r="JG35" s="103">
        <f t="shared" si="17"/>
        <v>6</v>
      </c>
      <c r="JH35" s="103">
        <f t="shared" si="17"/>
        <v>7</v>
      </c>
      <c r="JI35" s="103">
        <f t="shared" si="17"/>
        <v>1</v>
      </c>
      <c r="JJ35" s="103">
        <f t="shared" si="17"/>
        <v>2</v>
      </c>
      <c r="JK35" s="103">
        <f t="shared" si="17"/>
        <v>3</v>
      </c>
      <c r="JL35" s="103">
        <f t="shared" si="17"/>
        <v>4</v>
      </c>
      <c r="JM35" s="103">
        <f t="shared" si="17"/>
        <v>5</v>
      </c>
      <c r="JN35" s="103">
        <f t="shared" si="17"/>
        <v>6</v>
      </c>
      <c r="JO35" s="103">
        <f t="shared" si="17"/>
        <v>7</v>
      </c>
      <c r="JP35" s="103">
        <f t="shared" si="17"/>
        <v>1</v>
      </c>
      <c r="JQ35" s="103">
        <f t="shared" si="17"/>
        <v>2</v>
      </c>
      <c r="JR35" s="103">
        <f t="shared" si="17"/>
        <v>3</v>
      </c>
      <c r="JS35" s="103">
        <f t="shared" si="17"/>
        <v>4</v>
      </c>
      <c r="JT35" s="103">
        <f t="shared" si="17"/>
        <v>5</v>
      </c>
      <c r="JU35" s="103">
        <f t="shared" si="17"/>
        <v>6</v>
      </c>
      <c r="JV35" s="103">
        <f t="shared" si="17"/>
        <v>7</v>
      </c>
      <c r="JW35" s="103">
        <f t="shared" si="17"/>
        <v>1</v>
      </c>
      <c r="JX35" s="103">
        <f t="shared" si="17"/>
        <v>2</v>
      </c>
      <c r="JY35" s="103">
        <f t="shared" si="17"/>
        <v>3</v>
      </c>
      <c r="JZ35" s="103">
        <f t="shared" si="17"/>
        <v>4</v>
      </c>
      <c r="KA35" s="103">
        <f t="shared" si="17"/>
        <v>5</v>
      </c>
      <c r="KB35" s="103">
        <f t="shared" si="17"/>
        <v>6</v>
      </c>
      <c r="KC35" s="103">
        <f t="shared" si="17"/>
        <v>7</v>
      </c>
      <c r="KD35" s="103">
        <f t="shared" si="17"/>
        <v>1</v>
      </c>
      <c r="KE35" s="103">
        <f t="shared" si="17"/>
        <v>2</v>
      </c>
      <c r="KF35" s="103">
        <f t="shared" si="17"/>
        <v>3</v>
      </c>
      <c r="KG35" s="103">
        <f t="shared" si="17"/>
        <v>4</v>
      </c>
      <c r="KH35" s="103">
        <f t="shared" si="17"/>
        <v>5</v>
      </c>
      <c r="KI35" s="103">
        <f t="shared" si="17"/>
        <v>6</v>
      </c>
      <c r="KJ35" s="103">
        <f t="shared" ref="KJ35:LO35" si="18">WEEKDAY(DD3,1)</f>
        <v>7</v>
      </c>
      <c r="KK35" s="103">
        <f t="shared" si="18"/>
        <v>1</v>
      </c>
      <c r="KL35" s="103">
        <f t="shared" si="18"/>
        <v>2</v>
      </c>
      <c r="KM35" s="103">
        <f t="shared" si="18"/>
        <v>3</v>
      </c>
      <c r="KN35" s="103">
        <f t="shared" si="18"/>
        <v>4</v>
      </c>
      <c r="KO35" s="103">
        <f t="shared" si="18"/>
        <v>5</v>
      </c>
      <c r="KP35" s="103">
        <f t="shared" si="18"/>
        <v>6</v>
      </c>
      <c r="KQ35" s="103">
        <f t="shared" si="18"/>
        <v>7</v>
      </c>
      <c r="KR35" s="103">
        <f t="shared" si="18"/>
        <v>1</v>
      </c>
      <c r="KS35" s="103">
        <f t="shared" si="18"/>
        <v>2</v>
      </c>
      <c r="KT35" s="103">
        <f t="shared" si="18"/>
        <v>3</v>
      </c>
      <c r="KU35" s="103">
        <f t="shared" si="18"/>
        <v>4</v>
      </c>
      <c r="KV35" s="103">
        <f t="shared" si="18"/>
        <v>5</v>
      </c>
      <c r="KW35" s="103">
        <f t="shared" si="18"/>
        <v>6</v>
      </c>
      <c r="KX35" s="103">
        <f t="shared" si="18"/>
        <v>7</v>
      </c>
      <c r="KY35" s="103">
        <f t="shared" si="18"/>
        <v>1</v>
      </c>
      <c r="KZ35" s="103">
        <f t="shared" si="18"/>
        <v>2</v>
      </c>
      <c r="LA35" s="103">
        <f t="shared" si="18"/>
        <v>3</v>
      </c>
      <c r="LB35" s="103">
        <f t="shared" si="18"/>
        <v>4</v>
      </c>
      <c r="LC35" s="103">
        <f t="shared" si="18"/>
        <v>5</v>
      </c>
      <c r="LD35" s="103">
        <f t="shared" si="18"/>
        <v>6</v>
      </c>
      <c r="LE35" s="103">
        <f t="shared" si="18"/>
        <v>7</v>
      </c>
      <c r="LF35" s="103">
        <f t="shared" si="18"/>
        <v>1</v>
      </c>
      <c r="LG35" s="103">
        <f t="shared" si="18"/>
        <v>2</v>
      </c>
      <c r="LH35" s="103">
        <f t="shared" si="18"/>
        <v>3</v>
      </c>
      <c r="LI35" s="103">
        <f t="shared" si="18"/>
        <v>4</v>
      </c>
      <c r="LJ35" s="103">
        <f t="shared" si="18"/>
        <v>5</v>
      </c>
      <c r="LK35" s="103">
        <f t="shared" si="18"/>
        <v>6</v>
      </c>
      <c r="LL35" s="103">
        <f t="shared" si="18"/>
        <v>7</v>
      </c>
      <c r="LM35" s="103">
        <f t="shared" si="18"/>
        <v>1</v>
      </c>
      <c r="LN35" s="103">
        <f t="shared" si="18"/>
        <v>2</v>
      </c>
      <c r="LO35" s="103">
        <f t="shared" si="18"/>
        <v>3</v>
      </c>
      <c r="LP35" s="103">
        <f t="shared" ref="LP35:MU35" si="19">WEEKDAY(EJ3,1)</f>
        <v>4</v>
      </c>
      <c r="LQ35" s="103">
        <f t="shared" si="19"/>
        <v>5</v>
      </c>
      <c r="LR35" s="103">
        <f t="shared" si="19"/>
        <v>6</v>
      </c>
      <c r="LS35" s="103">
        <f t="shared" si="19"/>
        <v>7</v>
      </c>
      <c r="LT35" s="103">
        <f t="shared" si="19"/>
        <v>1</v>
      </c>
      <c r="LU35" s="103">
        <f t="shared" si="19"/>
        <v>2</v>
      </c>
      <c r="LV35" s="103">
        <f t="shared" si="19"/>
        <v>3</v>
      </c>
      <c r="LW35" s="103">
        <f t="shared" si="19"/>
        <v>4</v>
      </c>
      <c r="LX35" s="103">
        <f t="shared" si="19"/>
        <v>5</v>
      </c>
      <c r="LY35" s="103">
        <f t="shared" si="19"/>
        <v>6</v>
      </c>
      <c r="LZ35" s="103">
        <f t="shared" si="19"/>
        <v>7</v>
      </c>
      <c r="MA35" s="103">
        <f t="shared" si="19"/>
        <v>1</v>
      </c>
      <c r="MB35" s="103">
        <f t="shared" si="19"/>
        <v>2</v>
      </c>
      <c r="MC35" s="103">
        <f t="shared" si="19"/>
        <v>3</v>
      </c>
      <c r="MD35" s="103">
        <f t="shared" si="19"/>
        <v>4</v>
      </c>
      <c r="ME35" s="103">
        <f t="shared" si="19"/>
        <v>5</v>
      </c>
      <c r="MF35" s="103">
        <f t="shared" si="19"/>
        <v>6</v>
      </c>
      <c r="MG35" s="103">
        <f t="shared" si="19"/>
        <v>7</v>
      </c>
      <c r="MH35" s="103">
        <f t="shared" si="19"/>
        <v>1</v>
      </c>
      <c r="MI35" s="103">
        <f t="shared" si="19"/>
        <v>2</v>
      </c>
      <c r="MJ35" s="103">
        <f t="shared" si="19"/>
        <v>3</v>
      </c>
      <c r="MK35" s="103">
        <f t="shared" si="19"/>
        <v>4</v>
      </c>
      <c r="ML35" s="103">
        <f t="shared" si="19"/>
        <v>5</v>
      </c>
      <c r="MM35" s="103">
        <f t="shared" si="19"/>
        <v>6</v>
      </c>
      <c r="MN35" s="103">
        <f t="shared" si="19"/>
        <v>7</v>
      </c>
      <c r="MO35" s="103">
        <f t="shared" si="19"/>
        <v>1</v>
      </c>
      <c r="MP35" s="103">
        <f t="shared" si="19"/>
        <v>2</v>
      </c>
      <c r="MQ35" s="103">
        <f t="shared" si="19"/>
        <v>3</v>
      </c>
      <c r="MR35" s="103">
        <f t="shared" si="19"/>
        <v>4</v>
      </c>
      <c r="MS35" s="103">
        <f t="shared" si="19"/>
        <v>5</v>
      </c>
      <c r="MT35" s="103">
        <f t="shared" si="19"/>
        <v>6</v>
      </c>
      <c r="MU35" s="103">
        <f t="shared" si="19"/>
        <v>7</v>
      </c>
      <c r="MV35" s="103">
        <f t="shared" ref="MV35:NP35" si="20">WEEKDAY(FP3,1)</f>
        <v>1</v>
      </c>
      <c r="MW35" s="103">
        <f t="shared" si="20"/>
        <v>2</v>
      </c>
      <c r="MX35" s="103">
        <f t="shared" si="20"/>
        <v>3</v>
      </c>
      <c r="MY35" s="103">
        <f t="shared" si="20"/>
        <v>4</v>
      </c>
      <c r="MZ35" s="103">
        <f t="shared" si="20"/>
        <v>5</v>
      </c>
      <c r="NA35" s="103">
        <f t="shared" si="20"/>
        <v>6</v>
      </c>
      <c r="NB35" s="103">
        <f t="shared" si="20"/>
        <v>7</v>
      </c>
      <c r="NC35" s="103">
        <f t="shared" si="20"/>
        <v>1</v>
      </c>
      <c r="ND35" s="103">
        <f t="shared" si="20"/>
        <v>2</v>
      </c>
      <c r="NE35" s="103">
        <f t="shared" si="20"/>
        <v>3</v>
      </c>
      <c r="NF35" s="103">
        <f t="shared" si="20"/>
        <v>4</v>
      </c>
      <c r="NG35" s="103">
        <f t="shared" si="20"/>
        <v>5</v>
      </c>
      <c r="NH35" s="103">
        <f t="shared" si="20"/>
        <v>6</v>
      </c>
      <c r="NI35" s="103">
        <f t="shared" si="20"/>
        <v>7</v>
      </c>
      <c r="NJ35" s="103">
        <f t="shared" si="20"/>
        <v>1</v>
      </c>
      <c r="NK35" s="103">
        <f t="shared" si="20"/>
        <v>2</v>
      </c>
      <c r="NL35" s="103">
        <f t="shared" si="20"/>
        <v>3</v>
      </c>
      <c r="NM35" s="103">
        <f t="shared" si="20"/>
        <v>4</v>
      </c>
      <c r="NN35" s="103">
        <f t="shared" si="20"/>
        <v>5</v>
      </c>
      <c r="NO35" s="103">
        <f t="shared" si="20"/>
        <v>6</v>
      </c>
      <c r="NP35" s="103">
        <f t="shared" si="20"/>
        <v>7</v>
      </c>
      <c r="NQ35" s="103" t="e">
        <f>WEEKDAY(#REF!,1)</f>
        <v>#REF!</v>
      </c>
      <c r="NR35" s="103" t="e">
        <f>WEEKDAY(#REF!,1)</f>
        <v>#REF!</v>
      </c>
      <c r="NS35" s="103" t="e">
        <f>WEEKDAY(#REF!,1)</f>
        <v>#REF!</v>
      </c>
      <c r="NT35" s="103" t="e">
        <f>WEEKDAY(#REF!,1)</f>
        <v>#REF!</v>
      </c>
      <c r="NU35" s="103" t="e">
        <f>WEEKDAY(#REF!,1)</f>
        <v>#REF!</v>
      </c>
      <c r="NV35" s="103" t="e">
        <f>WEEKDAY(#REF!,1)</f>
        <v>#REF!</v>
      </c>
      <c r="NW35" s="103" t="e">
        <f>WEEKDAY(#REF!,1)</f>
        <v>#REF!</v>
      </c>
      <c r="NX35" s="103" t="e">
        <f>WEEKDAY(#REF!,1)</f>
        <v>#REF!</v>
      </c>
      <c r="NY35" s="103" t="e">
        <f>WEEKDAY(#REF!,1)</f>
        <v>#REF!</v>
      </c>
      <c r="NZ35" s="103" t="e">
        <f>WEEKDAY(#REF!,1)</f>
        <v>#REF!</v>
      </c>
      <c r="OA35" s="103" t="e">
        <f>WEEKDAY(#REF!,1)</f>
        <v>#REF!</v>
      </c>
      <c r="OB35" s="103" t="e">
        <f>WEEKDAY(#REF!,1)</f>
        <v>#REF!</v>
      </c>
      <c r="OC35" s="103" t="e">
        <f>WEEKDAY(#REF!,1)</f>
        <v>#REF!</v>
      </c>
      <c r="OD35" s="103" t="e">
        <f>WEEKDAY(#REF!,1)</f>
        <v>#REF!</v>
      </c>
      <c r="OE35" s="103" t="e">
        <f>WEEKDAY(#REF!,1)</f>
        <v>#REF!</v>
      </c>
      <c r="OF35" s="103" t="e">
        <f>WEEKDAY(#REF!,1)</f>
        <v>#REF!</v>
      </c>
      <c r="OG35" s="103" t="e">
        <f>WEEKDAY(#REF!,1)</f>
        <v>#REF!</v>
      </c>
      <c r="OH35" s="103" t="e">
        <f>WEEKDAY(#REF!,1)</f>
        <v>#REF!</v>
      </c>
      <c r="OI35" s="103" t="e">
        <f>WEEKDAY(#REF!,1)</f>
        <v>#REF!</v>
      </c>
      <c r="OJ35" s="103" t="e">
        <f>WEEKDAY(#REF!,1)</f>
        <v>#REF!</v>
      </c>
      <c r="OK35" s="103" t="e">
        <f>WEEKDAY(#REF!,1)</f>
        <v>#REF!</v>
      </c>
      <c r="OL35" s="103" t="e">
        <f>WEEKDAY(#REF!,1)</f>
        <v>#REF!</v>
      </c>
      <c r="OM35" s="103" t="e">
        <f>WEEKDAY(#REF!,1)</f>
        <v>#REF!</v>
      </c>
      <c r="ON35" s="103" t="e">
        <f>WEEKDAY(#REF!,1)</f>
        <v>#REF!</v>
      </c>
      <c r="OO35" s="103" t="e">
        <f>WEEKDAY(#REF!,1)</f>
        <v>#REF!</v>
      </c>
      <c r="OP35" s="103" t="e">
        <f>WEEKDAY(#REF!,1)</f>
        <v>#REF!</v>
      </c>
      <c r="OQ35" s="103" t="e">
        <f>WEEKDAY(#REF!,1)</f>
        <v>#REF!</v>
      </c>
      <c r="OR35" s="103" t="e">
        <f>WEEKDAY(#REF!,1)</f>
        <v>#REF!</v>
      </c>
      <c r="OS35" s="103" t="e">
        <f>WEEKDAY(#REF!,1)</f>
        <v>#REF!</v>
      </c>
      <c r="OT35" s="103" t="e">
        <f>WEEKDAY(#REF!,1)</f>
        <v>#REF!</v>
      </c>
      <c r="OU35" s="103" t="e">
        <f>WEEKDAY(#REF!,1)</f>
        <v>#REF!</v>
      </c>
      <c r="OV35" s="103" t="e">
        <f>WEEKDAY(#REF!,1)</f>
        <v>#REF!</v>
      </c>
      <c r="OW35" s="103" t="e">
        <f>WEEKDAY(#REF!,1)</f>
        <v>#REF!</v>
      </c>
      <c r="OX35" s="103" t="e">
        <f>WEEKDAY(#REF!,1)</f>
        <v>#REF!</v>
      </c>
      <c r="OY35" s="103" t="e">
        <f>WEEKDAY(#REF!,1)</f>
        <v>#REF!</v>
      </c>
      <c r="OZ35" s="103" t="e">
        <f>WEEKDAY(#REF!,1)</f>
        <v>#REF!</v>
      </c>
      <c r="PA35" s="103" t="e">
        <f>WEEKDAY(#REF!,1)</f>
        <v>#REF!</v>
      </c>
      <c r="PB35" s="103" t="e">
        <f>WEEKDAY(#REF!,1)</f>
        <v>#REF!</v>
      </c>
      <c r="PC35" s="103" t="e">
        <f>WEEKDAY(#REF!,1)</f>
        <v>#REF!</v>
      </c>
      <c r="PD35" s="103" t="e">
        <f>WEEKDAY(#REF!,1)</f>
        <v>#REF!</v>
      </c>
      <c r="PE35" s="103" t="e">
        <f>WEEKDAY(#REF!,1)</f>
        <v>#REF!</v>
      </c>
      <c r="PF35" s="103" t="e">
        <f>WEEKDAY(#REF!,1)</f>
        <v>#REF!</v>
      </c>
      <c r="PG35" s="103" t="e">
        <f>WEEKDAY(#REF!,1)</f>
        <v>#REF!</v>
      </c>
      <c r="PH35" s="103" t="e">
        <f>WEEKDAY(#REF!,1)</f>
        <v>#REF!</v>
      </c>
      <c r="PI35" s="103" t="e">
        <f>WEEKDAY(#REF!,1)</f>
        <v>#REF!</v>
      </c>
      <c r="PJ35" s="103" t="e">
        <f>WEEKDAY(#REF!,1)</f>
        <v>#REF!</v>
      </c>
      <c r="PK35" s="103" t="e">
        <f>WEEKDAY(#REF!,1)</f>
        <v>#REF!</v>
      </c>
      <c r="PL35" s="103" t="e">
        <f>WEEKDAY(#REF!,1)</f>
        <v>#REF!</v>
      </c>
      <c r="PM35" s="103" t="e">
        <f>WEEKDAY(#REF!,1)</f>
        <v>#REF!</v>
      </c>
      <c r="PN35" s="103" t="e">
        <f>WEEKDAY(#REF!,1)</f>
        <v>#REF!</v>
      </c>
      <c r="PO35" s="103" t="e">
        <f>WEEKDAY(#REF!,1)</f>
        <v>#REF!</v>
      </c>
      <c r="PP35" s="103" t="e">
        <f>WEEKDAY(#REF!,1)</f>
        <v>#REF!</v>
      </c>
      <c r="PQ35" s="103" t="e">
        <f>WEEKDAY(#REF!,1)</f>
        <v>#REF!</v>
      </c>
      <c r="PR35" s="103" t="e">
        <f>WEEKDAY(#REF!,1)</f>
        <v>#REF!</v>
      </c>
      <c r="PS35" s="103" t="e">
        <f>WEEKDAY(#REF!,1)</f>
        <v>#REF!</v>
      </c>
      <c r="PT35" s="103" t="e">
        <f>WEEKDAY(#REF!,1)</f>
        <v>#REF!</v>
      </c>
      <c r="PU35" s="103" t="e">
        <f>WEEKDAY(#REF!,1)</f>
        <v>#REF!</v>
      </c>
      <c r="PV35" s="103" t="e">
        <f>WEEKDAY(#REF!,1)</f>
        <v>#REF!</v>
      </c>
      <c r="PW35" s="103" t="e">
        <f>WEEKDAY(#REF!,1)</f>
        <v>#REF!</v>
      </c>
      <c r="PX35" s="103" t="e">
        <f>WEEKDAY(#REF!,1)</f>
        <v>#REF!</v>
      </c>
      <c r="PY35" s="103" t="e">
        <f>WEEKDAY(#REF!,1)</f>
        <v>#REF!</v>
      </c>
      <c r="PZ35" s="103" t="e">
        <f>WEEKDAY(#REF!,1)</f>
        <v>#REF!</v>
      </c>
      <c r="QA35" s="103" t="e">
        <f>WEEKDAY(#REF!,1)</f>
        <v>#REF!</v>
      </c>
      <c r="QB35" s="103" t="e">
        <f>WEEKDAY(#REF!,1)</f>
        <v>#REF!</v>
      </c>
      <c r="QC35" s="103" t="e">
        <f>WEEKDAY(#REF!,1)</f>
        <v>#REF!</v>
      </c>
      <c r="QD35" s="103" t="e">
        <f>WEEKDAY(#REF!,1)</f>
        <v>#REF!</v>
      </c>
      <c r="QE35" s="103" t="e">
        <f>WEEKDAY(#REF!,1)</f>
        <v>#REF!</v>
      </c>
      <c r="QF35" s="103" t="e">
        <f>WEEKDAY(#REF!,1)</f>
        <v>#REF!</v>
      </c>
      <c r="QG35" s="103" t="e">
        <f>WEEKDAY(#REF!,1)</f>
        <v>#REF!</v>
      </c>
      <c r="QH35" s="103" t="e">
        <f>WEEKDAY(#REF!,1)</f>
        <v>#REF!</v>
      </c>
      <c r="QI35" s="103" t="e">
        <f>WEEKDAY(#REF!,1)</f>
        <v>#REF!</v>
      </c>
      <c r="QJ35" s="103" t="e">
        <f>WEEKDAY(#REF!,1)</f>
        <v>#REF!</v>
      </c>
      <c r="QK35" s="103" t="e">
        <f>WEEKDAY(#REF!,1)</f>
        <v>#REF!</v>
      </c>
      <c r="QL35" s="103" t="e">
        <f>WEEKDAY(#REF!,1)</f>
        <v>#REF!</v>
      </c>
      <c r="QM35" s="103" t="e">
        <f>WEEKDAY(#REF!,1)</f>
        <v>#REF!</v>
      </c>
      <c r="QN35" s="103" t="e">
        <f>WEEKDAY(#REF!,1)</f>
        <v>#REF!</v>
      </c>
      <c r="QO35" s="103" t="e">
        <f>WEEKDAY(#REF!,1)</f>
        <v>#REF!</v>
      </c>
      <c r="QP35" s="103" t="e">
        <f>WEEKDAY(#REF!,1)</f>
        <v>#REF!</v>
      </c>
      <c r="QQ35" s="103" t="e">
        <f>WEEKDAY(#REF!,1)</f>
        <v>#REF!</v>
      </c>
      <c r="QR35" s="103" t="e">
        <f>WEEKDAY(#REF!,1)</f>
        <v>#REF!</v>
      </c>
      <c r="QS35" s="103" t="e">
        <f>WEEKDAY(#REF!,1)</f>
        <v>#REF!</v>
      </c>
      <c r="QT35" s="103" t="e">
        <f>WEEKDAY(#REF!,1)</f>
        <v>#REF!</v>
      </c>
      <c r="QU35" s="103" t="e">
        <f>WEEKDAY(#REF!,1)</f>
        <v>#REF!</v>
      </c>
      <c r="QV35" s="103" t="e">
        <f>WEEKDAY(#REF!,1)</f>
        <v>#REF!</v>
      </c>
      <c r="QW35" s="103" t="e">
        <f>WEEKDAY(#REF!,1)</f>
        <v>#REF!</v>
      </c>
      <c r="QX35" s="103" t="e">
        <f>WEEKDAY(#REF!,1)</f>
        <v>#REF!</v>
      </c>
      <c r="QY35" s="103" t="e">
        <f>WEEKDAY(#REF!,1)</f>
        <v>#REF!</v>
      </c>
      <c r="QZ35" s="103" t="e">
        <f>WEEKDAY(#REF!,1)</f>
        <v>#REF!</v>
      </c>
      <c r="RA35" s="103" t="e">
        <f>WEEKDAY(#REF!,1)</f>
        <v>#REF!</v>
      </c>
      <c r="RB35" s="103" t="e">
        <f>WEEKDAY(#REF!,1)</f>
        <v>#REF!</v>
      </c>
      <c r="RC35" s="103" t="e">
        <f>WEEKDAY(#REF!,1)</f>
        <v>#REF!</v>
      </c>
      <c r="RD35" s="103" t="e">
        <f>WEEKDAY(#REF!,1)</f>
        <v>#REF!</v>
      </c>
      <c r="RE35" s="103" t="e">
        <f>WEEKDAY(#REF!,1)</f>
        <v>#REF!</v>
      </c>
      <c r="RF35" s="103" t="e">
        <f>WEEKDAY(#REF!,1)</f>
        <v>#REF!</v>
      </c>
      <c r="RG35" s="103" t="e">
        <f>WEEKDAY(#REF!,1)</f>
        <v>#REF!</v>
      </c>
      <c r="RH35" s="103" t="e">
        <f>WEEKDAY(#REF!,1)</f>
        <v>#REF!</v>
      </c>
      <c r="RI35" s="103" t="e">
        <f>WEEKDAY(#REF!,1)</f>
        <v>#REF!</v>
      </c>
      <c r="RJ35" s="103" t="e">
        <f>WEEKDAY(#REF!,1)</f>
        <v>#REF!</v>
      </c>
      <c r="RK35" s="103" t="e">
        <f>WEEKDAY(#REF!,1)</f>
        <v>#REF!</v>
      </c>
      <c r="RL35" s="103" t="e">
        <f>WEEKDAY(#REF!,1)</f>
        <v>#REF!</v>
      </c>
      <c r="RM35" s="103" t="e">
        <f>WEEKDAY(#REF!,1)</f>
        <v>#REF!</v>
      </c>
      <c r="RN35" s="103" t="e">
        <f>WEEKDAY(#REF!,1)</f>
        <v>#REF!</v>
      </c>
      <c r="RO35" s="103" t="e">
        <f>WEEKDAY(#REF!,1)</f>
        <v>#REF!</v>
      </c>
      <c r="RP35" s="103" t="e">
        <f>WEEKDAY(#REF!,1)</f>
        <v>#REF!</v>
      </c>
      <c r="RQ35" s="103" t="e">
        <f>WEEKDAY(#REF!,1)</f>
        <v>#REF!</v>
      </c>
      <c r="RR35" s="103" t="e">
        <f>WEEKDAY(#REF!,1)</f>
        <v>#REF!</v>
      </c>
      <c r="RS35" s="103" t="e">
        <f>WEEKDAY(#REF!,1)</f>
        <v>#REF!</v>
      </c>
      <c r="RT35" s="103" t="e">
        <f>WEEKDAY(#REF!,1)</f>
        <v>#REF!</v>
      </c>
      <c r="RU35" s="103" t="e">
        <f>WEEKDAY(#REF!,1)</f>
        <v>#REF!</v>
      </c>
      <c r="RV35" s="103" t="e">
        <f>WEEKDAY(#REF!,1)</f>
        <v>#REF!</v>
      </c>
      <c r="RW35" s="103" t="e">
        <f>WEEKDAY(#REF!,1)</f>
        <v>#REF!</v>
      </c>
      <c r="RX35" s="103" t="e">
        <f>WEEKDAY(#REF!,1)</f>
        <v>#REF!</v>
      </c>
      <c r="RY35" s="103" t="e">
        <f>WEEKDAY(#REF!,1)</f>
        <v>#REF!</v>
      </c>
      <c r="RZ35" s="103" t="e">
        <f>WEEKDAY(#REF!,1)</f>
        <v>#REF!</v>
      </c>
      <c r="SA35" s="103" t="e">
        <f>WEEKDAY(#REF!,1)</f>
        <v>#REF!</v>
      </c>
      <c r="SB35" s="103" t="e">
        <f>WEEKDAY(#REF!,1)</f>
        <v>#REF!</v>
      </c>
      <c r="SC35" s="103" t="e">
        <f>WEEKDAY(#REF!,1)</f>
        <v>#REF!</v>
      </c>
      <c r="SD35" s="103" t="e">
        <f>WEEKDAY(#REF!,1)</f>
        <v>#REF!</v>
      </c>
      <c r="SE35" s="103" t="e">
        <f>WEEKDAY(#REF!,1)</f>
        <v>#REF!</v>
      </c>
      <c r="SF35" s="103" t="e">
        <f>WEEKDAY(#REF!,1)</f>
        <v>#REF!</v>
      </c>
      <c r="SG35" s="103" t="e">
        <f>WEEKDAY(#REF!,1)</f>
        <v>#REF!</v>
      </c>
      <c r="SH35" s="103" t="e">
        <f>WEEKDAY(#REF!,1)</f>
        <v>#REF!</v>
      </c>
      <c r="SI35" s="103" t="e">
        <f>WEEKDAY(#REF!,1)</f>
        <v>#REF!</v>
      </c>
      <c r="SJ35" s="103" t="e">
        <f>WEEKDAY(#REF!,1)</f>
        <v>#REF!</v>
      </c>
      <c r="SK35" s="103" t="e">
        <f>WEEKDAY(#REF!,1)</f>
        <v>#REF!</v>
      </c>
      <c r="SL35" s="103" t="e">
        <f>WEEKDAY(#REF!,1)</f>
        <v>#REF!</v>
      </c>
      <c r="SM35" s="103" t="e">
        <f>WEEKDAY(#REF!,1)</f>
        <v>#REF!</v>
      </c>
      <c r="SN35" s="103" t="e">
        <f>WEEKDAY(#REF!,1)</f>
        <v>#REF!</v>
      </c>
      <c r="SO35" s="103" t="e">
        <f>WEEKDAY(#REF!,1)</f>
        <v>#REF!</v>
      </c>
      <c r="SP35" s="103" t="e">
        <f>WEEKDAY(#REF!,1)</f>
        <v>#REF!</v>
      </c>
      <c r="SQ35" s="103" t="e">
        <f>WEEKDAY(#REF!,1)</f>
        <v>#REF!</v>
      </c>
      <c r="SR35" s="103" t="e">
        <f>WEEKDAY(#REF!,1)</f>
        <v>#REF!</v>
      </c>
      <c r="SS35" s="103" t="e">
        <f>WEEKDAY(#REF!,1)</f>
        <v>#REF!</v>
      </c>
      <c r="ST35" s="103" t="e">
        <f>WEEKDAY(#REF!,1)</f>
        <v>#REF!</v>
      </c>
      <c r="SU35" s="103" t="e">
        <f>WEEKDAY(#REF!,1)</f>
        <v>#REF!</v>
      </c>
      <c r="SV35" s="103" t="e">
        <f>WEEKDAY(#REF!,1)</f>
        <v>#REF!</v>
      </c>
      <c r="SW35" s="103" t="e">
        <f>WEEKDAY(#REF!,1)</f>
        <v>#REF!</v>
      </c>
      <c r="SX35" s="103" t="e">
        <f>WEEKDAY(#REF!,1)</f>
        <v>#REF!</v>
      </c>
      <c r="SY35" s="103" t="e">
        <f>WEEKDAY(#REF!,1)</f>
        <v>#REF!</v>
      </c>
      <c r="SZ35" s="103" t="e">
        <f>WEEKDAY(#REF!,1)</f>
        <v>#REF!</v>
      </c>
      <c r="TA35" s="103" t="e">
        <f>WEEKDAY(#REF!,1)</f>
        <v>#REF!</v>
      </c>
      <c r="TB35" s="103" t="e">
        <f>WEEKDAY(#REF!,1)</f>
        <v>#REF!</v>
      </c>
      <c r="TC35" s="103" t="e">
        <f>WEEKDAY(#REF!,1)</f>
        <v>#REF!</v>
      </c>
      <c r="TD35" s="103" t="e">
        <f>WEEKDAY(#REF!,1)</f>
        <v>#REF!</v>
      </c>
      <c r="TE35" s="103" t="e">
        <f>WEEKDAY(#REF!,1)</f>
        <v>#REF!</v>
      </c>
      <c r="TF35" s="103" t="e">
        <f>WEEKDAY(#REF!,1)</f>
        <v>#REF!</v>
      </c>
      <c r="TG35" s="103" t="e">
        <f>WEEKDAY(#REF!,1)</f>
        <v>#REF!</v>
      </c>
      <c r="TH35" s="103" t="e">
        <f>WEEKDAY(#REF!,1)</f>
        <v>#REF!</v>
      </c>
      <c r="TI35" s="103" t="e">
        <f>WEEKDAY(#REF!,1)</f>
        <v>#REF!</v>
      </c>
      <c r="TJ35" s="103" t="e">
        <f>WEEKDAY(#REF!,1)</f>
        <v>#REF!</v>
      </c>
      <c r="TK35" s="103" t="e">
        <f>WEEKDAY(#REF!,1)</f>
        <v>#REF!</v>
      </c>
      <c r="TL35" s="103" t="e">
        <f>WEEKDAY(#REF!,1)</f>
        <v>#REF!</v>
      </c>
      <c r="TM35" s="103" t="e">
        <f>WEEKDAY(#REF!,1)</f>
        <v>#REF!</v>
      </c>
      <c r="TN35" s="103" t="e">
        <f>WEEKDAY(#REF!,1)</f>
        <v>#REF!</v>
      </c>
      <c r="TO35" s="103" t="e">
        <f>WEEKDAY(#REF!,1)</f>
        <v>#REF!</v>
      </c>
      <c r="TP35" s="103" t="e">
        <f>WEEKDAY(#REF!,1)</f>
        <v>#REF!</v>
      </c>
      <c r="TQ35" s="103" t="e">
        <f>WEEKDAY(#REF!,1)</f>
        <v>#REF!</v>
      </c>
      <c r="TR35" s="103" t="e">
        <f>WEEKDAY(#REF!,1)</f>
        <v>#REF!</v>
      </c>
      <c r="TS35" s="103" t="e">
        <f>WEEKDAY(#REF!,1)</f>
        <v>#REF!</v>
      </c>
      <c r="TT35" s="103" t="e">
        <f>WEEKDAY(#REF!,1)</f>
        <v>#REF!</v>
      </c>
      <c r="TU35" s="103" t="e">
        <f>WEEKDAY(#REF!,1)</f>
        <v>#REF!</v>
      </c>
      <c r="TV35" s="103" t="e">
        <f>WEEKDAY(#REF!,1)</f>
        <v>#REF!</v>
      </c>
      <c r="TW35" s="103" t="e">
        <f>WEEKDAY(#REF!,1)</f>
        <v>#REF!</v>
      </c>
      <c r="TX35" s="103" t="e">
        <f>WEEKDAY(#REF!,1)</f>
        <v>#REF!</v>
      </c>
      <c r="TY35" s="103" t="e">
        <f>WEEKDAY(#REF!,1)</f>
        <v>#REF!</v>
      </c>
      <c r="TZ35" s="103" t="e">
        <f>WEEKDAY(#REF!,1)</f>
        <v>#REF!</v>
      </c>
      <c r="UA35" s="103" t="e">
        <f>WEEKDAY(#REF!,1)</f>
        <v>#REF!</v>
      </c>
      <c r="UB35" s="103" t="e">
        <f>WEEKDAY(#REF!,1)</f>
        <v>#REF!</v>
      </c>
      <c r="UC35" s="103" t="e">
        <f>WEEKDAY(#REF!,1)</f>
        <v>#REF!</v>
      </c>
      <c r="UD35" s="103" t="e">
        <f>WEEKDAY(#REF!,1)</f>
        <v>#REF!</v>
      </c>
      <c r="UE35" s="103" t="e">
        <f>WEEKDAY(#REF!,1)</f>
        <v>#REF!</v>
      </c>
      <c r="UF35" s="103" t="e">
        <f>WEEKDAY(#REF!,1)</f>
        <v>#REF!</v>
      </c>
      <c r="UG35" s="103" t="e">
        <f>WEEKDAY(#REF!,1)</f>
        <v>#REF!</v>
      </c>
      <c r="UH35" s="103" t="e">
        <f>WEEKDAY(#REF!,1)</f>
        <v>#REF!</v>
      </c>
      <c r="UI35" s="103" t="e">
        <f>WEEKDAY(#REF!,1)</f>
        <v>#REF!</v>
      </c>
      <c r="UJ35" s="103" t="e">
        <f>WEEKDAY(#REF!,1)</f>
        <v>#REF!</v>
      </c>
      <c r="UK35" s="103" t="e">
        <f>WEEKDAY(#REF!,1)</f>
        <v>#REF!</v>
      </c>
      <c r="UL35" s="103" t="e">
        <f>WEEKDAY(#REF!,1)</f>
        <v>#REF!</v>
      </c>
      <c r="UM35" s="103" t="e">
        <f>WEEKDAY(#REF!,1)</f>
        <v>#REF!</v>
      </c>
      <c r="UN35" s="103" t="e">
        <f>WEEKDAY(#REF!,1)</f>
        <v>#REF!</v>
      </c>
      <c r="UO35" s="103" t="e">
        <f>WEEKDAY(#REF!,1)</f>
        <v>#REF!</v>
      </c>
      <c r="UP35" s="103" t="e">
        <f>WEEKDAY(#REF!,1)</f>
        <v>#REF!</v>
      </c>
      <c r="UQ35" s="103" t="e">
        <f>WEEKDAY(#REF!,1)</f>
        <v>#REF!</v>
      </c>
      <c r="UR35" s="103" t="e">
        <f>WEEKDAY(#REF!,1)</f>
        <v>#REF!</v>
      </c>
      <c r="US35" s="103" t="e">
        <f>WEEKDAY(#REF!,1)</f>
        <v>#REF!</v>
      </c>
    </row>
    <row r="36" spans="194:565" x14ac:dyDescent="0.2">
      <c r="GL36" s="120">
        <v>43103</v>
      </c>
      <c r="GM36" s="124"/>
      <c r="GN36" s="103"/>
      <c r="GO36" s="103"/>
      <c r="GP36" s="103"/>
      <c r="GQ36" s="103"/>
      <c r="GR36" s="123"/>
      <c r="GS36" s="123"/>
      <c r="GT36" s="123"/>
      <c r="GU36" s="123"/>
      <c r="GV36" s="123"/>
      <c r="GW36" s="123"/>
      <c r="GX36" s="123"/>
      <c r="GY36" s="123"/>
      <c r="GZ36" s="123"/>
      <c r="HA36" s="123"/>
      <c r="HB36" s="123"/>
      <c r="HC36" s="123"/>
      <c r="HD36" s="123"/>
      <c r="HE36" s="123"/>
      <c r="HF36" s="123"/>
      <c r="HG36" s="123"/>
      <c r="HH36" s="103"/>
      <c r="HI36" s="103"/>
      <c r="HJ36" s="103"/>
      <c r="HK36" s="103"/>
      <c r="HL36" s="103"/>
      <c r="HM36" s="103"/>
      <c r="HN36" s="103"/>
      <c r="HO36" s="103"/>
      <c r="HP36" s="103"/>
      <c r="HQ36" s="103"/>
      <c r="HR36" s="103"/>
      <c r="HS36" s="103"/>
      <c r="HT36" s="103"/>
      <c r="HU36" s="103"/>
      <c r="HV36" s="103"/>
      <c r="HW36" s="123"/>
      <c r="HX36" s="123"/>
      <c r="HY36" s="123"/>
      <c r="HZ36" s="123"/>
      <c r="IA36" s="123"/>
      <c r="IB36" s="123"/>
      <c r="IC36" s="123"/>
      <c r="ID36" s="123"/>
      <c r="IE36" s="123"/>
      <c r="IF36" s="123"/>
      <c r="IG36" s="123"/>
      <c r="IH36" s="123"/>
      <c r="II36" s="123"/>
      <c r="IJ36" s="123"/>
      <c r="IK36" s="123"/>
      <c r="IL36" s="123"/>
      <c r="IM36" s="103"/>
      <c r="IN36" s="103"/>
      <c r="IO36" s="103"/>
      <c r="IP36" s="103"/>
      <c r="IQ36" s="103"/>
      <c r="IR36" s="103"/>
      <c r="IS36" s="103"/>
      <c r="IT36" s="103"/>
      <c r="IU36" s="103"/>
      <c r="IV36" s="103"/>
      <c r="IW36" s="103"/>
      <c r="IX36" s="103"/>
      <c r="IY36" s="103"/>
      <c r="IZ36" s="103"/>
      <c r="JA36" s="103"/>
      <c r="JB36" s="123"/>
      <c r="JC36" s="123"/>
      <c r="JD36" s="123"/>
      <c r="JE36" s="123"/>
      <c r="JF36" s="123"/>
      <c r="JG36" s="123"/>
      <c r="JH36" s="123"/>
      <c r="JI36" s="123"/>
      <c r="JJ36" s="123"/>
      <c r="JK36" s="123"/>
      <c r="JL36" s="123"/>
      <c r="JM36" s="123"/>
      <c r="JN36" s="123"/>
      <c r="JO36" s="123"/>
      <c r="JP36" s="123"/>
      <c r="JQ36" s="123"/>
      <c r="JR36" s="103"/>
      <c r="JS36" s="103"/>
      <c r="JT36" s="103"/>
      <c r="JU36" s="103"/>
      <c r="JV36" s="103"/>
      <c r="JW36" s="103"/>
      <c r="JX36" s="103"/>
      <c r="JY36" s="103"/>
      <c r="JZ36" s="103"/>
      <c r="KA36" s="103"/>
      <c r="KB36" s="103"/>
      <c r="KC36" s="103"/>
      <c r="KD36" s="103"/>
      <c r="KE36" s="103"/>
      <c r="KF36" s="103"/>
      <c r="KG36" s="123"/>
      <c r="KH36" s="123"/>
      <c r="KI36" s="123"/>
      <c r="KJ36" s="123"/>
      <c r="KK36" s="123"/>
      <c r="KL36" s="123"/>
      <c r="KM36" s="123"/>
      <c r="KN36" s="123"/>
      <c r="KO36" s="123"/>
      <c r="KP36" s="123"/>
      <c r="KQ36" s="123"/>
      <c r="KR36" s="123"/>
      <c r="KS36" s="123"/>
      <c r="KT36" s="123"/>
      <c r="KU36" s="123"/>
      <c r="KV36" s="123"/>
      <c r="KW36" s="103"/>
      <c r="KX36" s="103"/>
      <c r="KY36" s="103"/>
      <c r="KZ36" s="103"/>
      <c r="LA36" s="103"/>
      <c r="LB36" s="103"/>
      <c r="LC36" s="103"/>
      <c r="LD36" s="103"/>
      <c r="LE36" s="103"/>
      <c r="LF36" s="103"/>
      <c r="LG36" s="103"/>
      <c r="LH36" s="103"/>
      <c r="LI36" s="103"/>
      <c r="LJ36" s="103"/>
      <c r="LK36" s="103"/>
      <c r="LL36" s="123"/>
      <c r="LM36" s="123"/>
      <c r="LN36" s="123"/>
      <c r="LO36" s="123"/>
      <c r="LP36" s="123"/>
      <c r="LQ36" s="123"/>
      <c r="LR36" s="123"/>
      <c r="LS36" s="123"/>
      <c r="LT36" s="123"/>
      <c r="LU36" s="123"/>
      <c r="LV36" s="123"/>
      <c r="LW36" s="123"/>
      <c r="LX36" s="123"/>
      <c r="LY36" s="123"/>
      <c r="LZ36" s="123"/>
      <c r="MA36" s="123"/>
      <c r="MB36" s="103"/>
      <c r="MC36" s="103"/>
      <c r="MD36" s="103"/>
      <c r="ME36" s="103"/>
      <c r="MF36" s="103"/>
      <c r="MG36" s="103"/>
      <c r="MH36" s="103"/>
      <c r="MI36" s="103"/>
      <c r="MJ36" s="103"/>
      <c r="MK36" s="103"/>
      <c r="ML36" s="103"/>
      <c r="MM36" s="103"/>
      <c r="MN36" s="103"/>
      <c r="MO36" s="103"/>
      <c r="MP36" s="103"/>
      <c r="MQ36" s="123"/>
      <c r="MR36" s="123"/>
      <c r="MS36" s="123"/>
      <c r="MT36" s="123"/>
      <c r="MU36" s="123"/>
      <c r="MV36" s="123"/>
      <c r="MW36" s="123"/>
      <c r="MX36" s="123"/>
      <c r="MY36" s="123"/>
      <c r="MZ36" s="123"/>
      <c r="NA36" s="123"/>
      <c r="NB36" s="123"/>
      <c r="NC36" s="123"/>
      <c r="ND36" s="123"/>
      <c r="NE36" s="123"/>
      <c r="NF36" s="123"/>
      <c r="NG36" s="103"/>
      <c r="NH36" s="103"/>
      <c r="NI36" s="103"/>
      <c r="NJ36" s="103"/>
      <c r="NK36" s="103"/>
      <c r="NL36" s="103"/>
      <c r="NM36" s="103"/>
      <c r="NN36" s="103"/>
      <c r="NO36" s="103"/>
      <c r="NP36" s="103"/>
      <c r="NQ36" s="103"/>
      <c r="NR36" s="103"/>
      <c r="NS36" s="103"/>
      <c r="NT36" s="103"/>
      <c r="NU36" s="103"/>
      <c r="NV36" s="123"/>
      <c r="NW36" s="123"/>
      <c r="NX36" s="123"/>
      <c r="NY36" s="123"/>
      <c r="NZ36" s="123"/>
      <c r="OA36" s="123"/>
      <c r="OB36" s="123"/>
      <c r="OC36" s="123"/>
      <c r="OD36" s="123"/>
      <c r="OE36" s="123"/>
      <c r="OF36" s="123"/>
      <c r="OG36" s="123"/>
      <c r="OH36" s="103"/>
      <c r="OI36" s="103"/>
      <c r="OJ36" s="103"/>
      <c r="OK36" s="103"/>
      <c r="OL36" s="103"/>
      <c r="OM36" s="103"/>
      <c r="ON36" s="103"/>
      <c r="OO36" s="103"/>
      <c r="OP36" s="103"/>
      <c r="OQ36" s="103"/>
      <c r="OR36" s="103"/>
      <c r="OS36" s="103"/>
      <c r="OT36" s="103"/>
      <c r="OU36" s="103"/>
      <c r="OV36" s="103"/>
      <c r="OW36" s="103"/>
      <c r="OX36" s="103"/>
      <c r="OY36" s="103"/>
      <c r="OZ36" s="103"/>
      <c r="PA36" s="103"/>
      <c r="PB36" s="103"/>
      <c r="PC36" s="103"/>
      <c r="PD36" s="103"/>
      <c r="PE36" s="103"/>
      <c r="PF36" s="103"/>
      <c r="PG36" s="103"/>
      <c r="PH36" s="103"/>
      <c r="PI36" s="103"/>
      <c r="PJ36" s="103"/>
      <c r="PK36" s="103"/>
      <c r="PL36" s="103"/>
      <c r="PM36" s="103"/>
      <c r="PN36" s="103"/>
      <c r="PO36" s="103"/>
      <c r="PP36" s="103"/>
      <c r="PQ36" s="103"/>
      <c r="PR36" s="103"/>
      <c r="PS36" s="103"/>
      <c r="PT36" s="103"/>
      <c r="PU36" s="103"/>
      <c r="PV36" s="103"/>
      <c r="PW36" s="103"/>
      <c r="PX36" s="103"/>
      <c r="PY36" s="103"/>
      <c r="PZ36" s="103"/>
      <c r="QA36" s="103"/>
      <c r="QB36" s="103"/>
      <c r="QC36" s="103"/>
      <c r="QD36" s="103"/>
      <c r="QE36" s="103"/>
      <c r="QF36" s="103"/>
      <c r="QG36" s="103"/>
      <c r="QH36" s="103"/>
      <c r="QI36" s="103"/>
      <c r="QJ36" s="103"/>
      <c r="QK36" s="103"/>
      <c r="QL36" s="103"/>
      <c r="QM36" s="103"/>
      <c r="QN36" s="103"/>
      <c r="QO36" s="103"/>
      <c r="QP36" s="103"/>
      <c r="QQ36" s="103"/>
      <c r="QR36" s="103"/>
      <c r="QS36" s="103"/>
      <c r="QT36" s="103"/>
      <c r="QU36" s="103"/>
      <c r="QV36" s="103"/>
      <c r="QW36" s="103"/>
      <c r="QX36" s="103"/>
      <c r="QY36" s="103"/>
      <c r="QZ36" s="103"/>
      <c r="RA36" s="103"/>
      <c r="RB36" s="103"/>
      <c r="RC36" s="103"/>
      <c r="RD36" s="103"/>
      <c r="RE36" s="103"/>
      <c r="RF36" s="103"/>
      <c r="RG36" s="103"/>
      <c r="RH36" s="103"/>
      <c r="RI36" s="103"/>
      <c r="RJ36" s="103"/>
      <c r="RK36" s="103"/>
      <c r="RL36" s="103"/>
      <c r="RM36" s="103"/>
      <c r="RN36" s="103"/>
      <c r="RO36" s="103"/>
      <c r="RP36" s="103"/>
      <c r="RQ36" s="103"/>
      <c r="RR36" s="103"/>
      <c r="RS36" s="103"/>
      <c r="RT36" s="103"/>
      <c r="RU36" s="103"/>
      <c r="RV36" s="103"/>
      <c r="RW36" s="103"/>
      <c r="RX36" s="103"/>
      <c r="RY36" s="103"/>
      <c r="RZ36" s="103"/>
      <c r="SA36" s="103"/>
      <c r="SB36" s="103"/>
      <c r="SC36" s="103"/>
      <c r="SD36" s="103"/>
      <c r="SE36" s="103"/>
      <c r="SF36" s="103"/>
      <c r="SG36" s="103"/>
      <c r="SH36" s="103"/>
      <c r="SI36" s="103"/>
      <c r="SJ36" s="103"/>
      <c r="SK36" s="103"/>
      <c r="SL36" s="103"/>
      <c r="SM36" s="103"/>
      <c r="SN36" s="103"/>
      <c r="SO36" s="103"/>
      <c r="SP36" s="103"/>
      <c r="SQ36" s="103"/>
      <c r="SR36" s="103"/>
      <c r="SS36" s="103"/>
      <c r="ST36" s="103"/>
      <c r="SU36" s="103"/>
      <c r="SV36" s="103"/>
      <c r="SW36" s="103"/>
      <c r="SX36" s="103"/>
      <c r="SY36" s="103"/>
      <c r="SZ36" s="103"/>
      <c r="TA36" s="103"/>
      <c r="TB36" s="103"/>
      <c r="TC36" s="103"/>
      <c r="TD36" s="103"/>
      <c r="TE36" s="103"/>
      <c r="TF36" s="103"/>
      <c r="TG36" s="103"/>
      <c r="TH36" s="103"/>
      <c r="TI36" s="103"/>
      <c r="TJ36" s="103"/>
      <c r="TK36" s="103"/>
      <c r="TL36" s="103"/>
      <c r="TM36" s="103"/>
      <c r="TN36" s="103"/>
      <c r="TO36" s="103"/>
      <c r="TP36" s="103"/>
      <c r="TQ36" s="103"/>
      <c r="TR36" s="103"/>
      <c r="TS36" s="103"/>
      <c r="TT36" s="103"/>
      <c r="TU36" s="103"/>
      <c r="TV36" s="103"/>
      <c r="TW36" s="103"/>
      <c r="TX36" s="103"/>
      <c r="TY36" s="103"/>
      <c r="TZ36" s="103"/>
      <c r="UA36" s="103"/>
      <c r="UB36" s="103"/>
      <c r="UC36" s="103"/>
      <c r="UD36" s="103"/>
      <c r="UE36" s="103"/>
      <c r="UF36" s="103"/>
      <c r="UG36" s="103"/>
      <c r="UH36" s="103"/>
      <c r="UI36" s="103"/>
      <c r="UJ36" s="103"/>
      <c r="UK36" s="103"/>
      <c r="UL36" s="103"/>
      <c r="UM36" s="103"/>
      <c r="UN36" s="103"/>
      <c r="UO36" s="103"/>
      <c r="UP36" s="103"/>
      <c r="UQ36" s="103"/>
      <c r="UR36" s="103"/>
      <c r="US36" s="103"/>
    </row>
    <row r="37" spans="194:565" x14ac:dyDescent="0.2">
      <c r="GL37" s="120">
        <v>43104</v>
      </c>
      <c r="GM37" s="103" t="s">
        <v>18</v>
      </c>
      <c r="GN37" s="103"/>
      <c r="GO37" s="103"/>
      <c r="GP37" s="103"/>
      <c r="GQ37" s="103"/>
      <c r="GR37" s="103">
        <v>1</v>
      </c>
      <c r="GS37" s="103">
        <v>2</v>
      </c>
      <c r="GT37" s="103">
        <v>3</v>
      </c>
      <c r="GU37" s="103">
        <v>4</v>
      </c>
      <c r="GV37" s="103">
        <v>5</v>
      </c>
      <c r="GW37" s="103">
        <v>6</v>
      </c>
      <c r="GX37" s="103">
        <v>7</v>
      </c>
      <c r="GY37" s="103">
        <v>8</v>
      </c>
      <c r="GZ37" s="103">
        <v>9</v>
      </c>
      <c r="HA37" s="103">
        <v>10</v>
      </c>
      <c r="HB37" s="103">
        <v>11</v>
      </c>
      <c r="HC37" s="103">
        <v>12</v>
      </c>
      <c r="HD37" s="103">
        <v>13</v>
      </c>
      <c r="HE37" s="103">
        <v>14</v>
      </c>
      <c r="HF37" s="103">
        <v>15</v>
      </c>
      <c r="HG37" s="103">
        <v>16</v>
      </c>
      <c r="HH37" s="103">
        <v>17</v>
      </c>
      <c r="HI37" s="103">
        <v>18</v>
      </c>
      <c r="HJ37" s="103">
        <v>19</v>
      </c>
      <c r="HK37" s="103">
        <v>20</v>
      </c>
      <c r="HL37" s="103">
        <v>21</v>
      </c>
      <c r="HM37" s="103">
        <v>22</v>
      </c>
      <c r="HN37" s="103">
        <v>23</v>
      </c>
      <c r="HO37" s="103">
        <v>24</v>
      </c>
      <c r="HP37" s="103">
        <v>25</v>
      </c>
      <c r="HQ37" s="103">
        <v>26</v>
      </c>
      <c r="HR37" s="103">
        <v>27</v>
      </c>
      <c r="HS37" s="103">
        <v>28</v>
      </c>
      <c r="HT37" s="103">
        <v>29</v>
      </c>
      <c r="HU37" s="103">
        <v>30</v>
      </c>
      <c r="HV37" s="103">
        <v>31</v>
      </c>
      <c r="HW37" s="103">
        <v>1</v>
      </c>
      <c r="HX37" s="103">
        <v>2</v>
      </c>
      <c r="HY37" s="103">
        <v>3</v>
      </c>
      <c r="HZ37" s="103">
        <v>4</v>
      </c>
      <c r="IA37" s="103">
        <v>5</v>
      </c>
      <c r="IB37" s="103">
        <v>6</v>
      </c>
      <c r="IC37" s="103">
        <v>7</v>
      </c>
      <c r="ID37" s="103">
        <v>8</v>
      </c>
      <c r="IE37" s="103">
        <v>9</v>
      </c>
      <c r="IF37" s="103">
        <v>10</v>
      </c>
      <c r="IG37" s="103">
        <v>11</v>
      </c>
      <c r="IH37" s="103">
        <v>12</v>
      </c>
      <c r="II37" s="103">
        <v>13</v>
      </c>
      <c r="IJ37" s="103">
        <v>14</v>
      </c>
      <c r="IK37" s="103">
        <v>15</v>
      </c>
      <c r="IL37" s="103">
        <v>16</v>
      </c>
      <c r="IM37" s="103">
        <v>17</v>
      </c>
      <c r="IN37" s="103">
        <v>18</v>
      </c>
      <c r="IO37" s="103">
        <v>19</v>
      </c>
      <c r="IP37" s="103">
        <v>20</v>
      </c>
      <c r="IQ37" s="103">
        <v>21</v>
      </c>
      <c r="IR37" s="103">
        <v>22</v>
      </c>
      <c r="IS37" s="103">
        <v>23</v>
      </c>
      <c r="IT37" s="103">
        <v>24</v>
      </c>
      <c r="IU37" s="103">
        <v>25</v>
      </c>
      <c r="IV37" s="103">
        <v>26</v>
      </c>
      <c r="IW37" s="103">
        <v>27</v>
      </c>
      <c r="IX37" s="103">
        <v>28</v>
      </c>
      <c r="IY37" s="103">
        <v>29</v>
      </c>
      <c r="IZ37" s="103">
        <v>30</v>
      </c>
      <c r="JA37" s="103">
        <v>31</v>
      </c>
      <c r="JB37" s="103"/>
      <c r="JC37" s="103"/>
      <c r="JD37" s="103"/>
      <c r="JE37" s="103"/>
      <c r="JF37" s="103"/>
      <c r="JG37" s="103"/>
      <c r="JH37" s="103"/>
      <c r="JI37" s="103"/>
      <c r="JJ37" s="103"/>
      <c r="JK37" s="103"/>
      <c r="JL37" s="103"/>
      <c r="JM37" s="103"/>
      <c r="JN37" s="103"/>
      <c r="JO37" s="103"/>
      <c r="JP37" s="103"/>
      <c r="JQ37" s="103"/>
      <c r="JR37" s="103"/>
      <c r="JS37" s="103"/>
      <c r="JT37" s="103"/>
      <c r="JU37" s="103"/>
      <c r="JV37" s="103"/>
      <c r="JW37" s="103"/>
      <c r="JX37" s="103"/>
      <c r="JY37" s="103"/>
      <c r="JZ37" s="103"/>
      <c r="KA37" s="103"/>
      <c r="KB37" s="103"/>
      <c r="KC37" s="103"/>
      <c r="KD37" s="103"/>
      <c r="KE37" s="103"/>
      <c r="KF37" s="103"/>
      <c r="KG37" s="103"/>
      <c r="KH37" s="103"/>
      <c r="KI37" s="103"/>
      <c r="KJ37" s="103"/>
      <c r="KK37" s="103"/>
      <c r="KL37" s="103"/>
      <c r="KM37" s="103"/>
      <c r="KN37" s="103"/>
      <c r="KO37" s="103"/>
      <c r="KP37" s="103"/>
      <c r="KQ37" s="103"/>
      <c r="KR37" s="103"/>
      <c r="KS37" s="103"/>
      <c r="KT37" s="103"/>
      <c r="KU37" s="103"/>
      <c r="KV37" s="103"/>
      <c r="KW37" s="103"/>
      <c r="KX37" s="103"/>
      <c r="KY37" s="103"/>
      <c r="KZ37" s="103"/>
      <c r="LA37" s="103"/>
      <c r="LB37" s="103"/>
      <c r="LC37" s="103"/>
      <c r="LD37" s="103"/>
      <c r="LE37" s="103"/>
      <c r="LF37" s="103"/>
      <c r="LG37" s="103"/>
      <c r="LH37" s="103"/>
      <c r="LI37" s="103"/>
      <c r="LJ37" s="103"/>
      <c r="LK37" s="103"/>
      <c r="LL37" s="103"/>
      <c r="LM37" s="103"/>
      <c r="LN37" s="103"/>
      <c r="LO37" s="103"/>
      <c r="LP37" s="103"/>
      <c r="LQ37" s="103"/>
      <c r="LR37" s="103"/>
      <c r="LS37" s="103"/>
      <c r="LT37" s="103"/>
      <c r="LU37" s="103"/>
      <c r="LV37" s="103"/>
      <c r="LW37" s="103"/>
      <c r="LX37" s="103"/>
      <c r="LY37" s="103"/>
      <c r="LZ37" s="103"/>
      <c r="MA37" s="103"/>
      <c r="MB37" s="103"/>
      <c r="MC37" s="103"/>
      <c r="MD37" s="103"/>
      <c r="ME37" s="103"/>
      <c r="MF37" s="103"/>
      <c r="MG37" s="103"/>
      <c r="MH37" s="103"/>
      <c r="MI37" s="103"/>
      <c r="MJ37" s="103"/>
      <c r="MK37" s="103"/>
      <c r="ML37" s="103"/>
      <c r="MM37" s="103"/>
      <c r="MN37" s="103"/>
      <c r="MO37" s="103"/>
      <c r="MP37" s="103"/>
      <c r="MQ37" s="103"/>
      <c r="MR37" s="103"/>
      <c r="MS37" s="103"/>
      <c r="MT37" s="103"/>
      <c r="MU37" s="103"/>
      <c r="MV37" s="103"/>
      <c r="MW37" s="103"/>
      <c r="MX37" s="103"/>
      <c r="MY37" s="103"/>
      <c r="MZ37" s="103"/>
      <c r="NA37" s="103"/>
      <c r="NB37" s="103"/>
      <c r="NC37" s="103"/>
      <c r="ND37" s="103"/>
      <c r="NE37" s="103"/>
      <c r="NF37" s="103"/>
      <c r="NG37" s="103"/>
      <c r="NH37" s="103"/>
      <c r="NI37" s="103"/>
      <c r="NJ37" s="103"/>
      <c r="NK37" s="103"/>
      <c r="NL37" s="103"/>
      <c r="NM37" s="103"/>
      <c r="NN37" s="103"/>
      <c r="NO37" s="103"/>
      <c r="NP37" s="103"/>
      <c r="NQ37" s="103"/>
      <c r="NR37" s="103"/>
      <c r="NS37" s="103"/>
      <c r="NT37" s="103"/>
      <c r="NU37" s="103"/>
      <c r="NV37" s="103"/>
      <c r="NW37" s="103"/>
      <c r="NX37" s="103"/>
      <c r="NY37" s="103"/>
      <c r="NZ37" s="103"/>
      <c r="OA37" s="103"/>
      <c r="OB37" s="103"/>
      <c r="OC37" s="103"/>
      <c r="OD37" s="103"/>
      <c r="OE37" s="103"/>
      <c r="OF37" s="103"/>
      <c r="OG37" s="103"/>
      <c r="OH37" s="103"/>
      <c r="OI37" s="103"/>
      <c r="OJ37" s="103"/>
      <c r="OK37" s="103"/>
      <c r="OL37" s="103"/>
      <c r="OM37" s="103"/>
      <c r="ON37" s="103"/>
      <c r="OO37" s="103"/>
      <c r="OP37" s="103"/>
      <c r="OQ37" s="103"/>
      <c r="OR37" s="103"/>
      <c r="OS37" s="103"/>
      <c r="OT37" s="103"/>
      <c r="OU37" s="103"/>
      <c r="OV37" s="103"/>
      <c r="OW37" s="103"/>
      <c r="OX37" s="103"/>
      <c r="OY37" s="103"/>
      <c r="OZ37" s="103"/>
      <c r="PA37" s="103"/>
      <c r="PB37" s="103"/>
      <c r="PC37" s="103"/>
      <c r="PD37" s="103"/>
      <c r="PE37" s="103"/>
      <c r="PF37" s="103"/>
      <c r="PG37" s="103"/>
      <c r="PH37" s="103"/>
      <c r="PI37" s="103"/>
      <c r="PJ37" s="103"/>
      <c r="PK37" s="103"/>
      <c r="PL37" s="103"/>
      <c r="PM37" s="103"/>
      <c r="PN37" s="103"/>
      <c r="PO37" s="103"/>
      <c r="PP37" s="103"/>
      <c r="PQ37" s="103"/>
      <c r="PR37" s="103"/>
      <c r="PS37" s="103"/>
      <c r="PT37" s="103"/>
      <c r="PU37" s="103"/>
      <c r="PV37" s="103"/>
      <c r="PW37" s="103"/>
      <c r="PX37" s="103"/>
      <c r="PY37" s="103"/>
      <c r="PZ37" s="103"/>
      <c r="QA37" s="103"/>
      <c r="QB37" s="103"/>
      <c r="QC37" s="103"/>
      <c r="QD37" s="103"/>
      <c r="QE37" s="103"/>
      <c r="QF37" s="103"/>
      <c r="QG37" s="103"/>
      <c r="QH37" s="103"/>
      <c r="QI37" s="103"/>
      <c r="QJ37" s="103"/>
      <c r="QK37" s="103"/>
      <c r="QL37" s="103"/>
      <c r="QM37" s="103"/>
      <c r="QN37" s="103"/>
      <c r="QO37" s="103"/>
      <c r="QP37" s="103"/>
      <c r="QQ37" s="103"/>
      <c r="QR37" s="103"/>
      <c r="QS37" s="103"/>
      <c r="QT37" s="103"/>
      <c r="QU37" s="103"/>
      <c r="QV37" s="103"/>
      <c r="QW37" s="103"/>
      <c r="QX37" s="103"/>
      <c r="QY37" s="103"/>
      <c r="QZ37" s="103"/>
      <c r="RA37" s="103"/>
      <c r="RB37" s="103"/>
      <c r="RC37" s="103"/>
      <c r="RD37" s="103"/>
      <c r="RE37" s="103"/>
      <c r="RF37" s="103"/>
      <c r="RG37" s="103"/>
      <c r="RH37" s="103"/>
      <c r="RI37" s="103"/>
      <c r="RJ37" s="103"/>
      <c r="RK37" s="103"/>
      <c r="RL37" s="103"/>
      <c r="RM37" s="103"/>
      <c r="RN37" s="103"/>
      <c r="RO37" s="103"/>
      <c r="RP37" s="103"/>
      <c r="RQ37" s="103"/>
      <c r="RR37" s="103"/>
      <c r="RS37" s="103"/>
      <c r="RT37" s="103"/>
      <c r="RU37" s="103"/>
      <c r="RV37" s="103"/>
      <c r="RW37" s="103"/>
      <c r="RX37" s="103"/>
      <c r="RY37" s="103"/>
      <c r="RZ37" s="103"/>
      <c r="SA37" s="103"/>
      <c r="SB37" s="103"/>
      <c r="SC37" s="103"/>
      <c r="SD37" s="103"/>
      <c r="SE37" s="103"/>
      <c r="SF37" s="103"/>
      <c r="SG37" s="103"/>
      <c r="SH37" s="103"/>
      <c r="SI37" s="103"/>
      <c r="SJ37" s="103"/>
      <c r="SK37" s="103"/>
      <c r="SL37" s="103"/>
      <c r="SM37" s="103"/>
      <c r="SN37" s="103"/>
      <c r="SO37" s="103"/>
      <c r="SP37" s="103"/>
      <c r="SQ37" s="103"/>
      <c r="SR37" s="103"/>
      <c r="SS37" s="103"/>
      <c r="ST37" s="103"/>
      <c r="SU37" s="103"/>
      <c r="SV37" s="103"/>
      <c r="SW37" s="103"/>
      <c r="SX37" s="103"/>
      <c r="SY37" s="103"/>
      <c r="SZ37" s="103"/>
      <c r="TA37" s="103"/>
      <c r="TB37" s="103"/>
      <c r="TC37" s="103"/>
      <c r="TD37" s="103"/>
      <c r="TE37" s="103"/>
      <c r="TF37" s="103"/>
      <c r="TG37" s="103"/>
      <c r="TH37" s="103"/>
      <c r="TI37" s="103"/>
      <c r="TJ37" s="103"/>
      <c r="TK37" s="103"/>
      <c r="TL37" s="103"/>
      <c r="TM37" s="103"/>
      <c r="TN37" s="103"/>
      <c r="TO37" s="103"/>
      <c r="TP37" s="103"/>
      <c r="TQ37" s="103"/>
      <c r="TR37" s="103"/>
      <c r="TS37" s="103"/>
      <c r="TT37" s="103"/>
      <c r="TU37" s="103"/>
      <c r="TV37" s="103"/>
      <c r="TW37" s="103"/>
      <c r="TX37" s="103"/>
      <c r="TY37" s="103"/>
      <c r="TZ37" s="103"/>
      <c r="UA37" s="103"/>
      <c r="UB37" s="103"/>
      <c r="UC37" s="103"/>
      <c r="UD37" s="103"/>
      <c r="UE37" s="103"/>
      <c r="UF37" s="103"/>
      <c r="UG37" s="103"/>
      <c r="UH37" s="103"/>
      <c r="UI37" s="103"/>
      <c r="UJ37" s="103"/>
      <c r="UK37" s="103"/>
      <c r="UL37" s="103"/>
      <c r="UM37" s="103"/>
      <c r="UN37" s="103"/>
      <c r="UO37" s="103"/>
      <c r="UP37" s="103"/>
      <c r="UQ37" s="103"/>
      <c r="UR37" s="103"/>
      <c r="US37" s="103"/>
    </row>
    <row r="38" spans="194:565" x14ac:dyDescent="0.2">
      <c r="GL38" s="120">
        <v>43105</v>
      </c>
      <c r="GM38" s="103"/>
      <c r="GN38" s="125" t="s">
        <v>29</v>
      </c>
      <c r="GO38" s="125" t="s">
        <v>0</v>
      </c>
      <c r="GP38" s="125" t="s">
        <v>30</v>
      </c>
      <c r="GQ38" s="125"/>
      <c r="GR38" s="123"/>
      <c r="GS38" s="123"/>
      <c r="GT38" s="123"/>
      <c r="GU38" s="123"/>
      <c r="GV38" s="123"/>
      <c r="GW38" s="123"/>
      <c r="GX38" s="123"/>
      <c r="GY38" s="123"/>
      <c r="GZ38" s="123"/>
      <c r="HA38" s="123"/>
      <c r="HB38" s="123"/>
      <c r="HC38" s="123"/>
      <c r="HD38" s="123"/>
      <c r="HE38" s="123"/>
      <c r="HF38" s="123"/>
      <c r="HG38" s="123"/>
      <c r="HH38" s="103"/>
      <c r="HI38" s="103"/>
      <c r="HJ38" s="103"/>
      <c r="HK38" s="103"/>
      <c r="HL38" s="103"/>
      <c r="HM38" s="103"/>
      <c r="HN38" s="103"/>
      <c r="HO38" s="103"/>
      <c r="HP38" s="103"/>
      <c r="HQ38" s="103"/>
      <c r="HR38" s="103"/>
      <c r="HS38" s="103"/>
      <c r="HT38" s="103"/>
      <c r="HU38" s="103"/>
      <c r="HV38" s="103"/>
      <c r="HW38" s="123"/>
      <c r="HX38" s="123"/>
      <c r="HY38" s="123"/>
      <c r="HZ38" s="123"/>
      <c r="IA38" s="123"/>
      <c r="IB38" s="123"/>
      <c r="IC38" s="123"/>
      <c r="ID38" s="123"/>
      <c r="IE38" s="123"/>
      <c r="IF38" s="123"/>
      <c r="IG38" s="123"/>
      <c r="IH38" s="123"/>
      <c r="II38" s="123"/>
      <c r="IJ38" s="123"/>
      <c r="IK38" s="123"/>
      <c r="IL38" s="123"/>
      <c r="IM38" s="103"/>
      <c r="IN38" s="103"/>
      <c r="IO38" s="103"/>
      <c r="IP38" s="103"/>
      <c r="IQ38" s="103"/>
      <c r="IR38" s="103"/>
      <c r="IS38" s="103"/>
      <c r="IT38" s="103"/>
      <c r="IU38" s="103"/>
      <c r="IV38" s="103"/>
      <c r="IW38" s="103"/>
      <c r="IX38" s="103"/>
      <c r="IY38" s="103"/>
      <c r="IZ38" s="103"/>
      <c r="JA38" s="103"/>
      <c r="JB38" s="123"/>
      <c r="JC38" s="123"/>
      <c r="JD38" s="123"/>
      <c r="JE38" s="123"/>
      <c r="JF38" s="123"/>
      <c r="JG38" s="123"/>
      <c r="JH38" s="123"/>
      <c r="JI38" s="123"/>
      <c r="JJ38" s="123"/>
      <c r="JK38" s="123"/>
      <c r="JL38" s="123"/>
      <c r="JM38" s="123"/>
      <c r="JN38" s="123"/>
      <c r="JO38" s="123"/>
      <c r="JP38" s="123"/>
      <c r="JQ38" s="123"/>
      <c r="JR38" s="103"/>
      <c r="JS38" s="103"/>
      <c r="JT38" s="103"/>
      <c r="JU38" s="103"/>
      <c r="JV38" s="103"/>
      <c r="JW38" s="103"/>
      <c r="JX38" s="103"/>
      <c r="JY38" s="103"/>
      <c r="JZ38" s="103"/>
      <c r="KA38" s="103"/>
      <c r="KB38" s="103"/>
      <c r="KC38" s="103"/>
      <c r="KD38" s="103"/>
      <c r="KE38" s="103"/>
      <c r="KF38" s="103"/>
      <c r="KG38" s="123"/>
      <c r="KH38" s="123"/>
      <c r="KI38" s="123"/>
      <c r="KJ38" s="123"/>
      <c r="KK38" s="123"/>
      <c r="KL38" s="123"/>
      <c r="KM38" s="123"/>
      <c r="KN38" s="123"/>
      <c r="KO38" s="123"/>
      <c r="KP38" s="123"/>
      <c r="KQ38" s="123"/>
      <c r="KR38" s="123"/>
      <c r="KS38" s="123"/>
      <c r="KT38" s="123"/>
      <c r="KU38" s="123"/>
      <c r="KV38" s="123"/>
      <c r="KW38" s="103"/>
      <c r="KX38" s="103"/>
      <c r="KY38" s="103"/>
      <c r="KZ38" s="103"/>
      <c r="LA38" s="103"/>
      <c r="LB38" s="103"/>
      <c r="LC38" s="103"/>
      <c r="LD38" s="103"/>
      <c r="LE38" s="103"/>
      <c r="LF38" s="103"/>
      <c r="LG38" s="103"/>
      <c r="LH38" s="103"/>
      <c r="LI38" s="103"/>
      <c r="LJ38" s="103"/>
      <c r="LK38" s="103"/>
      <c r="LL38" s="123"/>
      <c r="LM38" s="123"/>
      <c r="LN38" s="123"/>
      <c r="LO38" s="123"/>
      <c r="LP38" s="123"/>
      <c r="LQ38" s="123"/>
      <c r="LR38" s="123"/>
      <c r="LS38" s="123"/>
      <c r="LT38" s="123"/>
      <c r="LU38" s="123"/>
      <c r="LV38" s="123"/>
      <c r="LW38" s="123"/>
      <c r="LX38" s="123"/>
      <c r="LY38" s="123"/>
      <c r="LZ38" s="123"/>
      <c r="MA38" s="123"/>
      <c r="MB38" s="103"/>
      <c r="MC38" s="103"/>
      <c r="MD38" s="103"/>
      <c r="ME38" s="103"/>
      <c r="MF38" s="103"/>
      <c r="MG38" s="103"/>
      <c r="MH38" s="103"/>
      <c r="MI38" s="103"/>
      <c r="MJ38" s="103"/>
      <c r="MK38" s="103"/>
      <c r="ML38" s="103"/>
      <c r="MM38" s="103"/>
      <c r="MN38" s="103"/>
      <c r="MO38" s="103"/>
      <c r="MP38" s="103"/>
      <c r="MQ38" s="123"/>
      <c r="MR38" s="123"/>
      <c r="MS38" s="123"/>
      <c r="MT38" s="123"/>
      <c r="MU38" s="123"/>
      <c r="MV38" s="123"/>
      <c r="MW38" s="123"/>
      <c r="MX38" s="123"/>
      <c r="MY38" s="123"/>
      <c r="MZ38" s="123"/>
      <c r="NA38" s="123"/>
      <c r="NB38" s="123"/>
      <c r="NC38" s="123"/>
      <c r="ND38" s="123"/>
      <c r="NE38" s="123"/>
      <c r="NF38" s="123"/>
      <c r="NG38" s="103"/>
      <c r="NH38" s="103"/>
      <c r="NI38" s="103"/>
      <c r="NJ38" s="103"/>
      <c r="NK38" s="103"/>
      <c r="NL38" s="103"/>
      <c r="NM38" s="103"/>
      <c r="NN38" s="103"/>
      <c r="NO38" s="103"/>
      <c r="NP38" s="103"/>
      <c r="NQ38" s="103"/>
      <c r="NR38" s="103"/>
      <c r="NS38" s="103"/>
      <c r="NT38" s="103"/>
      <c r="NU38" s="103"/>
      <c r="NV38" s="123"/>
      <c r="NW38" s="123"/>
      <c r="NX38" s="123"/>
      <c r="NY38" s="123"/>
      <c r="NZ38" s="123"/>
      <c r="OA38" s="123"/>
      <c r="OB38" s="123"/>
      <c r="OC38" s="123"/>
      <c r="OD38" s="123"/>
      <c r="OE38" s="123"/>
      <c r="OF38" s="123"/>
      <c r="OG38" s="123"/>
      <c r="OH38" s="103"/>
      <c r="OI38" s="103"/>
      <c r="OJ38" s="103"/>
      <c r="OK38" s="103"/>
      <c r="OL38" s="103"/>
      <c r="OM38" s="103"/>
      <c r="ON38" s="103"/>
      <c r="OO38" s="103"/>
      <c r="OP38" s="103"/>
      <c r="OQ38" s="103"/>
      <c r="OR38" s="103"/>
      <c r="OS38" s="103"/>
      <c r="OT38" s="103"/>
      <c r="OU38" s="103"/>
      <c r="OV38" s="103"/>
      <c r="OW38" s="103"/>
      <c r="OX38" s="103"/>
      <c r="OY38" s="103"/>
      <c r="OZ38" s="103"/>
      <c r="PA38" s="103"/>
      <c r="PB38" s="103"/>
      <c r="PC38" s="103"/>
      <c r="PD38" s="103"/>
      <c r="PE38" s="103"/>
      <c r="PF38" s="103"/>
      <c r="PG38" s="103"/>
      <c r="PH38" s="103"/>
      <c r="PI38" s="103"/>
      <c r="PJ38" s="103"/>
      <c r="PK38" s="103"/>
      <c r="PL38" s="103"/>
      <c r="PM38" s="103"/>
      <c r="PN38" s="103"/>
      <c r="PO38" s="103"/>
      <c r="PP38" s="103"/>
      <c r="PQ38" s="103"/>
      <c r="PR38" s="103"/>
      <c r="PS38" s="103"/>
      <c r="PT38" s="103"/>
      <c r="PU38" s="103"/>
      <c r="PV38" s="103"/>
      <c r="PW38" s="103"/>
      <c r="PX38" s="103"/>
      <c r="PY38" s="103"/>
      <c r="PZ38" s="103"/>
      <c r="QA38" s="103"/>
      <c r="QB38" s="103"/>
      <c r="QC38" s="103"/>
      <c r="QD38" s="103"/>
      <c r="QE38" s="103"/>
      <c r="QF38" s="103"/>
      <c r="QG38" s="103"/>
      <c r="QH38" s="103"/>
      <c r="QI38" s="103"/>
      <c r="QJ38" s="103"/>
      <c r="QK38" s="103"/>
      <c r="QL38" s="103"/>
      <c r="QM38" s="103"/>
      <c r="QN38" s="103"/>
      <c r="QO38" s="103"/>
      <c r="QP38" s="103"/>
      <c r="QQ38" s="103"/>
      <c r="QR38" s="103"/>
      <c r="QS38" s="103"/>
      <c r="QT38" s="103"/>
      <c r="QU38" s="103"/>
      <c r="QV38" s="103"/>
      <c r="QW38" s="103"/>
      <c r="QX38" s="103"/>
      <c r="QY38" s="103"/>
      <c r="QZ38" s="103"/>
      <c r="RA38" s="103"/>
      <c r="RB38" s="103"/>
      <c r="RC38" s="103"/>
      <c r="RD38" s="103"/>
      <c r="RE38" s="103"/>
      <c r="RF38" s="103"/>
      <c r="RG38" s="103"/>
      <c r="RH38" s="103"/>
      <c r="RI38" s="103"/>
      <c r="RJ38" s="103"/>
      <c r="RK38" s="103"/>
      <c r="RL38" s="103"/>
      <c r="RM38" s="103"/>
      <c r="RN38" s="103"/>
      <c r="RO38" s="103"/>
      <c r="RP38" s="103"/>
      <c r="RQ38" s="103"/>
      <c r="RR38" s="103"/>
      <c r="RS38" s="103"/>
      <c r="RT38" s="103"/>
      <c r="RU38" s="103"/>
      <c r="RV38" s="103"/>
      <c r="RW38" s="103"/>
      <c r="RX38" s="103"/>
      <c r="RY38" s="103"/>
      <c r="RZ38" s="103"/>
      <c r="SA38" s="103"/>
      <c r="SB38" s="103"/>
      <c r="SC38" s="103"/>
      <c r="SD38" s="103"/>
      <c r="SE38" s="103"/>
      <c r="SF38" s="103"/>
      <c r="SG38" s="103"/>
      <c r="SH38" s="103"/>
      <c r="SI38" s="103"/>
      <c r="SJ38" s="103"/>
      <c r="SK38" s="103"/>
      <c r="SL38" s="103"/>
      <c r="SM38" s="103"/>
      <c r="SN38" s="103"/>
      <c r="SO38" s="103"/>
      <c r="SP38" s="103"/>
      <c r="SQ38" s="103"/>
      <c r="SR38" s="103"/>
      <c r="SS38" s="103"/>
      <c r="ST38" s="103"/>
      <c r="SU38" s="103"/>
      <c r="SV38" s="103"/>
      <c r="SW38" s="103"/>
      <c r="SX38" s="103"/>
      <c r="SY38" s="103"/>
      <c r="SZ38" s="103"/>
      <c r="TA38" s="103"/>
      <c r="TB38" s="103"/>
      <c r="TC38" s="103"/>
      <c r="TD38" s="103"/>
      <c r="TE38" s="103"/>
      <c r="TF38" s="103"/>
      <c r="TG38" s="103"/>
      <c r="TH38" s="103"/>
      <c r="TI38" s="103"/>
      <c r="TJ38" s="103"/>
      <c r="TK38" s="103"/>
      <c r="TL38" s="103"/>
      <c r="TM38" s="103"/>
      <c r="TN38" s="103"/>
      <c r="TO38" s="103"/>
      <c r="TP38" s="103"/>
      <c r="TQ38" s="103"/>
      <c r="TR38" s="103"/>
      <c r="TS38" s="103"/>
      <c r="TT38" s="103"/>
      <c r="TU38" s="103"/>
      <c r="TV38" s="103"/>
      <c r="TW38" s="103"/>
      <c r="TX38" s="103"/>
      <c r="TY38" s="103"/>
      <c r="TZ38" s="103"/>
      <c r="UA38" s="103"/>
      <c r="UB38" s="103"/>
      <c r="UC38" s="103"/>
      <c r="UD38" s="103"/>
      <c r="UE38" s="103"/>
      <c r="UF38" s="103"/>
      <c r="UG38" s="103"/>
      <c r="UH38" s="103"/>
      <c r="UI38" s="103"/>
      <c r="UJ38" s="103"/>
      <c r="UK38" s="103"/>
      <c r="UL38" s="103"/>
      <c r="UM38" s="103"/>
      <c r="UN38" s="103"/>
      <c r="UO38" s="103"/>
      <c r="UP38" s="103"/>
      <c r="UQ38" s="103"/>
      <c r="UR38" s="103"/>
      <c r="US38" s="103"/>
    </row>
    <row r="39" spans="194:565" x14ac:dyDescent="0.2">
      <c r="GL39" s="120">
        <v>43106</v>
      </c>
      <c r="GM39" s="103"/>
      <c r="GN39" s="126"/>
      <c r="GO39" s="126"/>
      <c r="GP39" s="126"/>
      <c r="GQ39" s="127"/>
      <c r="GR39" s="103"/>
      <c r="GS39" s="103"/>
      <c r="GT39" s="103"/>
      <c r="GU39" s="103"/>
      <c r="GV39" s="123"/>
      <c r="GW39" s="123"/>
      <c r="GX39" s="128"/>
      <c r="GY39" s="128"/>
      <c r="GZ39" s="123"/>
      <c r="HA39" s="123"/>
      <c r="HB39" s="123"/>
      <c r="HC39" s="123"/>
      <c r="HD39" s="123"/>
      <c r="HE39" s="123"/>
      <c r="HF39" s="123"/>
      <c r="HG39" s="123"/>
      <c r="HH39" s="123"/>
      <c r="HI39" s="123"/>
      <c r="HJ39" s="123"/>
      <c r="HK39" s="103"/>
      <c r="HL39" s="103"/>
      <c r="HM39" s="103"/>
      <c r="HN39" s="103"/>
      <c r="HO39" s="103"/>
      <c r="HP39" s="103"/>
      <c r="HQ39" s="103"/>
      <c r="HR39" s="103"/>
      <c r="HS39" s="103"/>
      <c r="HT39" s="103"/>
      <c r="HU39" s="103"/>
      <c r="HV39" s="103"/>
      <c r="HW39" s="103"/>
      <c r="HX39" s="103"/>
      <c r="HY39" s="103"/>
      <c r="HZ39" s="103"/>
      <c r="IA39" s="123"/>
      <c r="IB39" s="123"/>
      <c r="IC39" s="128"/>
      <c r="ID39" s="128"/>
      <c r="IE39" s="123"/>
      <c r="IF39" s="123"/>
      <c r="IG39" s="123"/>
      <c r="IH39" s="123"/>
      <c r="II39" s="123"/>
      <c r="IJ39" s="123"/>
      <c r="IK39" s="123"/>
      <c r="IL39" s="123"/>
      <c r="IM39" s="123"/>
      <c r="IN39" s="123"/>
      <c r="IO39" s="123"/>
      <c r="IP39" s="103"/>
      <c r="IQ39" s="103"/>
      <c r="IR39" s="103"/>
      <c r="IS39" s="103"/>
      <c r="IT39" s="103"/>
      <c r="IU39" s="103"/>
      <c r="IV39" s="103"/>
      <c r="IW39" s="103"/>
      <c r="IX39" s="103"/>
      <c r="IY39" s="103"/>
      <c r="IZ39" s="103"/>
      <c r="JA39" s="103"/>
      <c r="JB39" s="103"/>
      <c r="JC39" s="103"/>
      <c r="JD39" s="103"/>
      <c r="JE39" s="103"/>
      <c r="JF39" s="123"/>
      <c r="JG39" s="123"/>
      <c r="JH39" s="128"/>
      <c r="JI39" s="128"/>
      <c r="JJ39" s="123"/>
      <c r="JK39" s="123"/>
      <c r="JL39" s="123"/>
      <c r="JM39" s="123"/>
      <c r="JN39" s="123"/>
      <c r="JO39" s="123"/>
      <c r="JP39" s="123"/>
      <c r="JQ39" s="123"/>
      <c r="JR39" s="123"/>
      <c r="JS39" s="123"/>
      <c r="JT39" s="123"/>
      <c r="JU39" s="103"/>
      <c r="JV39" s="103"/>
      <c r="JW39" s="103"/>
      <c r="JX39" s="103"/>
      <c r="JY39" s="103"/>
      <c r="JZ39" s="103"/>
      <c r="KA39" s="103"/>
      <c r="KB39" s="103"/>
      <c r="KC39" s="103"/>
      <c r="KD39" s="103"/>
      <c r="KE39" s="103"/>
      <c r="KF39" s="103"/>
      <c r="KG39" s="103"/>
      <c r="KH39" s="103"/>
      <c r="KI39" s="103"/>
      <c r="KJ39" s="103"/>
      <c r="KK39" s="123"/>
      <c r="KL39" s="123"/>
      <c r="KM39" s="128"/>
      <c r="KN39" s="128"/>
      <c r="KO39" s="123"/>
      <c r="KP39" s="123"/>
      <c r="KQ39" s="123"/>
      <c r="KR39" s="123"/>
      <c r="KS39" s="123"/>
      <c r="KT39" s="123"/>
      <c r="KU39" s="123"/>
      <c r="KV39" s="123"/>
      <c r="KW39" s="123"/>
      <c r="KX39" s="123"/>
      <c r="KY39" s="123"/>
      <c r="KZ39" s="103"/>
      <c r="LA39" s="103"/>
      <c r="LB39" s="103"/>
      <c r="LC39" s="103"/>
      <c r="LD39" s="103"/>
      <c r="LE39" s="103"/>
      <c r="LF39" s="103"/>
      <c r="LG39" s="103"/>
      <c r="LH39" s="103"/>
      <c r="LI39" s="103"/>
      <c r="LJ39" s="103"/>
      <c r="LK39" s="103"/>
      <c r="LL39" s="103"/>
      <c r="LM39" s="103"/>
      <c r="LN39" s="103"/>
      <c r="LO39" s="103"/>
      <c r="LP39" s="103"/>
      <c r="LQ39" s="103"/>
      <c r="LR39" s="103"/>
      <c r="LS39" s="103"/>
      <c r="LT39" s="103"/>
      <c r="LU39" s="103"/>
      <c r="LV39" s="103"/>
      <c r="LW39" s="103"/>
      <c r="LX39" s="103"/>
      <c r="LY39" s="103"/>
      <c r="LZ39" s="103"/>
      <c r="MA39" s="103"/>
      <c r="MB39" s="103"/>
      <c r="MC39" s="103"/>
      <c r="MD39" s="103"/>
      <c r="ME39" s="103"/>
      <c r="MF39" s="103"/>
      <c r="MG39" s="103"/>
      <c r="MH39" s="103"/>
      <c r="MI39" s="103"/>
      <c r="MJ39" s="103"/>
      <c r="MK39" s="103"/>
      <c r="ML39" s="103"/>
      <c r="MM39" s="103"/>
      <c r="MN39" s="103"/>
      <c r="MO39" s="103"/>
      <c r="MP39" s="103"/>
      <c r="MQ39" s="103"/>
      <c r="MR39" s="103"/>
      <c r="MS39" s="103"/>
      <c r="MT39" s="103"/>
      <c r="MU39" s="103"/>
      <c r="MV39" s="103"/>
      <c r="MW39" s="103"/>
      <c r="MX39" s="103"/>
      <c r="MY39" s="103"/>
      <c r="MZ39" s="103"/>
      <c r="NA39" s="103"/>
      <c r="NB39" s="103"/>
      <c r="NC39" s="103"/>
      <c r="ND39" s="103"/>
      <c r="NE39" s="103"/>
      <c r="NF39" s="103"/>
      <c r="NG39" s="103"/>
      <c r="NH39" s="103"/>
      <c r="NI39" s="103"/>
      <c r="NJ39" s="103"/>
      <c r="NK39" s="103"/>
      <c r="NL39" s="103"/>
      <c r="NM39" s="103"/>
      <c r="NN39" s="103"/>
      <c r="NO39" s="103"/>
      <c r="NP39" s="103"/>
      <c r="NQ39" s="103"/>
      <c r="NR39" s="103"/>
      <c r="NS39" s="103"/>
      <c r="NT39" s="103"/>
      <c r="NU39" s="103"/>
      <c r="NV39" s="103"/>
      <c r="NW39" s="103"/>
      <c r="NX39" s="103"/>
      <c r="NY39" s="103"/>
      <c r="NZ39" s="103"/>
      <c r="OA39" s="103"/>
      <c r="OB39" s="103"/>
      <c r="OC39" s="103"/>
      <c r="OD39" s="103"/>
      <c r="OE39" s="103"/>
      <c r="OF39" s="103"/>
      <c r="OG39" s="103"/>
      <c r="OH39" s="103"/>
      <c r="OI39" s="103"/>
      <c r="OJ39" s="103"/>
      <c r="OK39" s="103"/>
      <c r="OL39" s="103"/>
      <c r="OM39" s="103"/>
      <c r="ON39" s="103"/>
      <c r="OO39" s="103"/>
      <c r="OP39" s="103"/>
      <c r="OQ39" s="103"/>
      <c r="OR39" s="103"/>
      <c r="OS39" s="103"/>
      <c r="OT39" s="103"/>
      <c r="OU39" s="103"/>
      <c r="OV39" s="103"/>
      <c r="OW39" s="103"/>
      <c r="OX39" s="103"/>
      <c r="OY39" s="103"/>
      <c r="OZ39" s="103"/>
      <c r="PA39" s="103"/>
      <c r="PB39" s="103"/>
      <c r="PC39" s="103"/>
      <c r="PD39" s="103"/>
      <c r="PE39" s="103"/>
      <c r="PF39" s="103"/>
      <c r="PG39" s="103"/>
      <c r="PH39" s="103"/>
      <c r="PI39" s="103"/>
      <c r="PJ39" s="103"/>
      <c r="PK39" s="103"/>
      <c r="PL39" s="103"/>
      <c r="PM39" s="103"/>
      <c r="PN39" s="103"/>
      <c r="PO39" s="103"/>
      <c r="PP39" s="103"/>
      <c r="PQ39" s="103"/>
      <c r="PR39" s="103"/>
      <c r="PS39" s="103"/>
      <c r="PT39" s="103"/>
      <c r="PU39" s="103"/>
      <c r="PV39" s="103"/>
      <c r="PW39" s="103"/>
      <c r="PX39" s="103"/>
      <c r="PY39" s="103"/>
      <c r="PZ39" s="103"/>
      <c r="QA39" s="103"/>
      <c r="QB39" s="103"/>
      <c r="QC39" s="103"/>
      <c r="QD39" s="103"/>
      <c r="QE39" s="103"/>
      <c r="QF39" s="103"/>
      <c r="QG39" s="103"/>
      <c r="QH39" s="103"/>
      <c r="QI39" s="103"/>
      <c r="QJ39" s="103"/>
      <c r="QK39" s="103"/>
      <c r="QL39" s="103"/>
      <c r="QM39" s="103"/>
      <c r="QN39" s="103"/>
      <c r="QO39" s="103"/>
      <c r="QP39" s="103"/>
      <c r="QQ39" s="103"/>
      <c r="QR39" s="103"/>
      <c r="QS39" s="103"/>
      <c r="QT39" s="103"/>
      <c r="QU39" s="103"/>
      <c r="QV39" s="103"/>
      <c r="QW39" s="103"/>
      <c r="QX39" s="103"/>
      <c r="QY39" s="103"/>
      <c r="QZ39" s="103"/>
      <c r="RA39" s="103"/>
      <c r="RB39" s="103"/>
      <c r="RC39" s="103"/>
      <c r="RD39" s="103"/>
      <c r="RE39" s="103"/>
      <c r="RF39" s="103"/>
      <c r="RG39" s="103"/>
      <c r="RH39" s="103"/>
      <c r="RI39" s="103"/>
      <c r="RJ39" s="103"/>
      <c r="RK39" s="103"/>
      <c r="RL39" s="103"/>
      <c r="RM39" s="103"/>
      <c r="RN39" s="103"/>
      <c r="RO39" s="103"/>
      <c r="RP39" s="103"/>
      <c r="RQ39" s="103"/>
      <c r="RR39" s="103"/>
      <c r="RS39" s="103"/>
      <c r="RT39" s="103"/>
      <c r="RU39" s="103"/>
      <c r="RV39" s="103"/>
      <c r="RW39" s="103"/>
      <c r="RX39" s="103"/>
      <c r="RY39" s="103"/>
      <c r="RZ39" s="103"/>
      <c r="SA39" s="103"/>
      <c r="SB39" s="103"/>
      <c r="SC39" s="103"/>
      <c r="SD39" s="103"/>
      <c r="SE39" s="103"/>
      <c r="SF39" s="103"/>
      <c r="SG39" s="103"/>
      <c r="SH39" s="103"/>
      <c r="SI39" s="103"/>
      <c r="SJ39" s="103"/>
      <c r="SK39" s="103"/>
      <c r="SL39" s="103"/>
      <c r="SM39" s="103"/>
      <c r="SN39" s="103"/>
      <c r="SO39" s="103"/>
      <c r="SP39" s="103"/>
      <c r="SQ39" s="103"/>
      <c r="SR39" s="103"/>
      <c r="SS39" s="103"/>
      <c r="ST39" s="103"/>
      <c r="SU39" s="103"/>
      <c r="SV39" s="103"/>
      <c r="SW39" s="103"/>
      <c r="SX39" s="103"/>
      <c r="SY39" s="103"/>
      <c r="SZ39" s="103"/>
      <c r="TA39" s="103"/>
      <c r="TB39" s="103"/>
      <c r="TC39" s="103"/>
      <c r="TD39" s="103"/>
      <c r="TE39" s="103"/>
      <c r="TF39" s="103"/>
      <c r="TG39" s="103"/>
      <c r="TH39" s="103"/>
      <c r="TI39" s="103"/>
      <c r="TJ39" s="103"/>
      <c r="TK39" s="103"/>
      <c r="TL39" s="103"/>
      <c r="TM39" s="103"/>
      <c r="TN39" s="103"/>
      <c r="TO39" s="103"/>
      <c r="TP39" s="103"/>
      <c r="TQ39" s="103"/>
      <c r="TR39" s="103"/>
      <c r="TS39" s="103"/>
      <c r="TT39" s="103"/>
      <c r="TU39" s="103"/>
      <c r="TV39" s="103"/>
      <c r="TW39" s="103"/>
      <c r="TX39" s="103"/>
      <c r="TY39" s="103"/>
      <c r="TZ39" s="103"/>
      <c r="UA39" s="103"/>
      <c r="UB39" s="103"/>
      <c r="UC39" s="103"/>
      <c r="UD39" s="103"/>
      <c r="UE39" s="103"/>
      <c r="UF39" s="103"/>
      <c r="UG39" s="103"/>
      <c r="UH39" s="103"/>
      <c r="UI39" s="103"/>
      <c r="UJ39" s="103"/>
      <c r="UK39" s="103"/>
      <c r="UL39" s="103"/>
      <c r="UM39" s="103"/>
      <c r="UN39" s="103"/>
      <c r="UO39" s="103"/>
      <c r="UP39" s="103"/>
      <c r="UQ39" s="103"/>
      <c r="UR39" s="103"/>
      <c r="US39" s="103"/>
    </row>
    <row r="40" spans="194:565" x14ac:dyDescent="0.2">
      <c r="GL40" s="120">
        <v>43107</v>
      </c>
      <c r="GM40" s="103"/>
      <c r="GN40" s="129">
        <v>1</v>
      </c>
      <c r="GO40" s="129" t="s">
        <v>12</v>
      </c>
      <c r="GP40" s="129">
        <v>2010</v>
      </c>
      <c r="GQ40" s="113">
        <v>136</v>
      </c>
      <c r="GR40" s="103"/>
      <c r="GS40" s="103"/>
      <c r="GT40" s="103"/>
      <c r="GU40" s="103"/>
      <c r="GV40" s="123"/>
      <c r="GW40" s="123"/>
      <c r="GX40" s="128"/>
      <c r="GY40" s="128"/>
      <c r="GZ40" s="123"/>
      <c r="HA40" s="123"/>
      <c r="HB40" s="123"/>
      <c r="HC40" s="123"/>
      <c r="HD40" s="123"/>
      <c r="HE40" s="123"/>
      <c r="HF40" s="123"/>
      <c r="HG40" s="123"/>
      <c r="HH40" s="123"/>
      <c r="HI40" s="123"/>
      <c r="HJ40" s="123"/>
      <c r="HK40" s="103"/>
      <c r="HL40" s="103"/>
      <c r="HM40" s="103"/>
      <c r="HN40" s="103"/>
      <c r="HO40" s="103"/>
      <c r="HP40" s="103"/>
      <c r="HQ40" s="103"/>
      <c r="HR40" s="103"/>
      <c r="HS40" s="103"/>
      <c r="HT40" s="103"/>
      <c r="HU40" s="103"/>
      <c r="HV40" s="103"/>
      <c r="HW40" s="103"/>
      <c r="HX40" s="103"/>
      <c r="HY40" s="103"/>
      <c r="HZ40" s="103"/>
      <c r="IA40" s="123"/>
      <c r="IB40" s="123"/>
      <c r="IC40" s="128"/>
      <c r="ID40" s="128"/>
      <c r="IE40" s="123"/>
      <c r="IF40" s="123"/>
      <c r="IG40" s="123"/>
      <c r="IH40" s="123"/>
      <c r="II40" s="123"/>
      <c r="IJ40" s="123"/>
      <c r="IK40" s="123"/>
      <c r="IL40" s="123"/>
      <c r="IM40" s="123"/>
      <c r="IN40" s="123"/>
      <c r="IO40" s="123"/>
      <c r="IP40" s="103"/>
      <c r="IQ40" s="103"/>
      <c r="IR40" s="103"/>
      <c r="IS40" s="103"/>
      <c r="IT40" s="103"/>
      <c r="IU40" s="103"/>
      <c r="IV40" s="103"/>
      <c r="IW40" s="103"/>
      <c r="IX40" s="103"/>
      <c r="IY40" s="103"/>
      <c r="IZ40" s="103"/>
      <c r="JA40" s="103"/>
      <c r="JB40" s="103"/>
      <c r="JC40" s="103"/>
      <c r="JD40" s="103"/>
      <c r="JE40" s="103"/>
      <c r="JF40" s="103"/>
      <c r="JG40" s="103"/>
      <c r="JH40" s="103"/>
      <c r="JI40" s="103"/>
      <c r="JJ40" s="103"/>
      <c r="JK40" s="103"/>
      <c r="JL40" s="103"/>
      <c r="JM40" s="103"/>
      <c r="JN40" s="103"/>
      <c r="JO40" s="103"/>
      <c r="JP40" s="103"/>
      <c r="JQ40" s="103"/>
      <c r="JR40" s="103"/>
      <c r="JS40" s="103"/>
      <c r="JT40" s="103"/>
      <c r="JU40" s="103"/>
      <c r="JV40" s="103"/>
      <c r="JW40" s="103"/>
      <c r="JX40" s="103"/>
      <c r="JY40" s="103"/>
      <c r="JZ40" s="103"/>
      <c r="KA40" s="103"/>
      <c r="KB40" s="103"/>
      <c r="KC40" s="103"/>
      <c r="KD40" s="103"/>
      <c r="KE40" s="103"/>
      <c r="KF40" s="103"/>
      <c r="KG40" s="103"/>
      <c r="KH40" s="103"/>
      <c r="KI40" s="103"/>
      <c r="KJ40" s="103"/>
      <c r="KK40" s="103"/>
      <c r="KL40" s="103"/>
      <c r="KM40" s="103"/>
      <c r="KN40" s="103"/>
      <c r="KO40" s="103"/>
      <c r="KP40" s="103"/>
      <c r="KQ40" s="103"/>
      <c r="KR40" s="103"/>
      <c r="KS40" s="103"/>
      <c r="KT40" s="103"/>
      <c r="KU40" s="103"/>
      <c r="KV40" s="103"/>
      <c r="KW40" s="103"/>
      <c r="KX40" s="103"/>
      <c r="KY40" s="103"/>
      <c r="KZ40" s="103"/>
      <c r="LA40" s="103"/>
      <c r="LB40" s="103"/>
      <c r="LC40" s="103"/>
      <c r="LD40" s="103"/>
      <c r="LE40" s="103"/>
      <c r="LF40" s="103"/>
      <c r="LG40" s="103"/>
      <c r="LH40" s="103"/>
      <c r="LI40" s="103"/>
      <c r="LJ40" s="103"/>
      <c r="LK40" s="103"/>
      <c r="LL40" s="103"/>
      <c r="LM40" s="103"/>
      <c r="LN40" s="103"/>
      <c r="LO40" s="103"/>
      <c r="LP40" s="103"/>
      <c r="LQ40" s="103"/>
      <c r="LR40" s="103"/>
      <c r="LS40" s="103"/>
      <c r="LT40" s="103"/>
      <c r="LU40" s="103"/>
      <c r="LV40" s="103"/>
      <c r="LW40" s="103"/>
      <c r="LX40" s="103"/>
      <c r="LY40" s="103"/>
      <c r="LZ40" s="103"/>
      <c r="MA40" s="103"/>
      <c r="MB40" s="103"/>
      <c r="MC40" s="103"/>
      <c r="MD40" s="103"/>
      <c r="ME40" s="103"/>
      <c r="MF40" s="103"/>
      <c r="MG40" s="103"/>
      <c r="MH40" s="103"/>
      <c r="MI40" s="103"/>
      <c r="MJ40" s="103"/>
      <c r="MK40" s="103"/>
      <c r="ML40" s="103"/>
      <c r="MM40" s="103"/>
      <c r="MN40" s="103"/>
      <c r="MO40" s="103"/>
      <c r="MP40" s="103"/>
      <c r="MQ40" s="103"/>
      <c r="MR40" s="103"/>
      <c r="MS40" s="103"/>
      <c r="MT40" s="103"/>
      <c r="MU40" s="103"/>
      <c r="MV40" s="103"/>
      <c r="MW40" s="103"/>
      <c r="MX40" s="103"/>
      <c r="MY40" s="103"/>
      <c r="MZ40" s="103"/>
      <c r="NA40" s="103"/>
      <c r="NB40" s="103"/>
      <c r="NC40" s="103"/>
      <c r="ND40" s="103"/>
      <c r="NE40" s="103"/>
      <c r="NF40" s="103"/>
      <c r="NG40" s="103"/>
      <c r="NH40" s="103"/>
      <c r="NI40" s="103"/>
      <c r="NJ40" s="103"/>
      <c r="NK40" s="103"/>
      <c r="NL40" s="103"/>
      <c r="NM40" s="103"/>
      <c r="NN40" s="103"/>
      <c r="NO40" s="103"/>
      <c r="NP40" s="103"/>
      <c r="NQ40" s="103"/>
      <c r="NR40" s="103"/>
      <c r="NS40" s="103"/>
      <c r="NT40" s="103"/>
      <c r="NU40" s="103"/>
      <c r="NV40" s="103"/>
      <c r="NW40" s="103"/>
      <c r="NX40" s="103"/>
      <c r="NY40" s="103"/>
      <c r="NZ40" s="103"/>
      <c r="OA40" s="103"/>
      <c r="OB40" s="103"/>
      <c r="OC40" s="103"/>
      <c r="OD40" s="103"/>
      <c r="OE40" s="103"/>
      <c r="OF40" s="103"/>
      <c r="OG40" s="103"/>
      <c r="OH40" s="103"/>
      <c r="OI40" s="103"/>
      <c r="OJ40" s="103"/>
      <c r="OK40" s="103"/>
      <c r="OL40" s="103"/>
      <c r="OM40" s="103"/>
      <c r="ON40" s="103"/>
      <c r="OO40" s="103"/>
      <c r="OP40" s="103"/>
      <c r="OQ40" s="103"/>
      <c r="OR40" s="103"/>
      <c r="OS40" s="103"/>
      <c r="OT40" s="103"/>
      <c r="OU40" s="103"/>
      <c r="OV40" s="103"/>
      <c r="OW40" s="103"/>
      <c r="OX40" s="103"/>
      <c r="OY40" s="103"/>
      <c r="OZ40" s="103"/>
      <c r="PA40" s="103"/>
      <c r="PB40" s="103"/>
      <c r="PC40" s="103"/>
      <c r="PD40" s="103"/>
      <c r="PE40" s="103"/>
      <c r="PF40" s="103"/>
      <c r="PG40" s="103"/>
      <c r="PH40" s="103"/>
      <c r="PI40" s="103"/>
      <c r="PJ40" s="103"/>
      <c r="PK40" s="103"/>
      <c r="PL40" s="103"/>
      <c r="PM40" s="103"/>
      <c r="PN40" s="103"/>
      <c r="PO40" s="103"/>
      <c r="PP40" s="103"/>
      <c r="PQ40" s="103"/>
      <c r="PR40" s="103"/>
      <c r="PS40" s="103"/>
      <c r="PT40" s="103"/>
      <c r="PU40" s="103"/>
      <c r="PV40" s="103"/>
      <c r="PW40" s="103"/>
      <c r="PX40" s="103"/>
      <c r="PY40" s="103"/>
      <c r="PZ40" s="103"/>
      <c r="QA40" s="103"/>
      <c r="QB40" s="103"/>
      <c r="QC40" s="103"/>
      <c r="QD40" s="103"/>
      <c r="QE40" s="103"/>
      <c r="QF40" s="103"/>
      <c r="QG40" s="103"/>
      <c r="QH40" s="103"/>
      <c r="QI40" s="103"/>
      <c r="QJ40" s="103"/>
      <c r="QK40" s="103"/>
      <c r="QL40" s="103"/>
      <c r="QM40" s="103"/>
      <c r="QN40" s="103"/>
      <c r="QO40" s="103"/>
      <c r="QP40" s="103"/>
      <c r="QQ40" s="103"/>
      <c r="QR40" s="103"/>
      <c r="QS40" s="103"/>
      <c r="QT40" s="103"/>
      <c r="QU40" s="103"/>
      <c r="QV40" s="103"/>
      <c r="QW40" s="103"/>
      <c r="QX40" s="103"/>
      <c r="QY40" s="103"/>
      <c r="QZ40" s="103"/>
      <c r="RA40" s="103"/>
      <c r="RB40" s="103"/>
      <c r="RC40" s="103"/>
      <c r="RD40" s="103"/>
      <c r="RE40" s="103"/>
      <c r="RF40" s="103"/>
      <c r="RG40" s="103"/>
      <c r="RH40" s="103"/>
      <c r="RI40" s="103"/>
      <c r="RJ40" s="103"/>
      <c r="RK40" s="103"/>
      <c r="RL40" s="103"/>
      <c r="RM40" s="103"/>
      <c r="RN40" s="103"/>
      <c r="RO40" s="103"/>
      <c r="RP40" s="103"/>
      <c r="RQ40" s="103"/>
      <c r="RR40" s="103"/>
      <c r="RS40" s="103"/>
      <c r="RT40" s="103"/>
      <c r="RU40" s="103"/>
      <c r="RV40" s="103"/>
      <c r="RW40" s="103"/>
      <c r="RX40" s="103"/>
      <c r="RY40" s="103"/>
      <c r="RZ40" s="103"/>
      <c r="SA40" s="103"/>
      <c r="SB40" s="103"/>
      <c r="SC40" s="103"/>
      <c r="SD40" s="103"/>
      <c r="SE40" s="103"/>
      <c r="SF40" s="103"/>
      <c r="SG40" s="103"/>
      <c r="SH40" s="103"/>
      <c r="SI40" s="103"/>
      <c r="SJ40" s="103"/>
      <c r="SK40" s="103"/>
      <c r="SL40" s="103"/>
      <c r="SM40" s="103"/>
      <c r="SN40" s="103"/>
      <c r="SO40" s="103"/>
      <c r="SP40" s="103"/>
      <c r="SQ40" s="103"/>
      <c r="SR40" s="103"/>
      <c r="SS40" s="103"/>
      <c r="ST40" s="103"/>
      <c r="SU40" s="103"/>
      <c r="SV40" s="103"/>
      <c r="SW40" s="103"/>
      <c r="SX40" s="103"/>
      <c r="SY40" s="103"/>
      <c r="SZ40" s="103"/>
      <c r="TA40" s="103"/>
      <c r="TB40" s="103"/>
      <c r="TC40" s="103"/>
      <c r="TD40" s="103"/>
      <c r="TE40" s="103"/>
      <c r="TF40" s="103"/>
      <c r="TG40" s="103"/>
      <c r="TH40" s="103"/>
      <c r="TI40" s="103"/>
      <c r="TJ40" s="103"/>
      <c r="TK40" s="103"/>
      <c r="TL40" s="103"/>
      <c r="TM40" s="103"/>
      <c r="TN40" s="103"/>
      <c r="TO40" s="103"/>
      <c r="TP40" s="103"/>
      <c r="TQ40" s="103"/>
      <c r="TR40" s="103"/>
      <c r="TS40" s="103"/>
      <c r="TT40" s="103"/>
      <c r="TU40" s="103"/>
      <c r="TV40" s="103"/>
      <c r="TW40" s="103"/>
      <c r="TX40" s="103"/>
      <c r="TY40" s="103"/>
      <c r="TZ40" s="103"/>
      <c r="UA40" s="103"/>
      <c r="UB40" s="103"/>
      <c r="UC40" s="103"/>
      <c r="UD40" s="103"/>
      <c r="UE40" s="103"/>
      <c r="UF40" s="103"/>
      <c r="UG40" s="103"/>
      <c r="UH40" s="103"/>
      <c r="UI40" s="103"/>
      <c r="UJ40" s="103"/>
      <c r="UK40" s="103"/>
      <c r="UL40" s="103"/>
      <c r="UM40" s="103"/>
      <c r="UN40" s="103"/>
      <c r="UO40" s="103"/>
      <c r="UP40" s="103"/>
      <c r="UQ40" s="103"/>
      <c r="UR40" s="103"/>
      <c r="US40" s="103"/>
    </row>
    <row r="41" spans="194:565" x14ac:dyDescent="0.2">
      <c r="GL41" s="120">
        <v>43108</v>
      </c>
      <c r="GM41" s="103"/>
      <c r="GN41" s="129">
        <v>2</v>
      </c>
      <c r="GO41" s="129" t="s">
        <v>4</v>
      </c>
      <c r="GP41" s="129">
        <v>2011</v>
      </c>
      <c r="GQ41" s="113">
        <v>143</v>
      </c>
      <c r="GR41" s="103"/>
      <c r="GS41" s="103"/>
      <c r="GT41" s="103"/>
      <c r="GU41" s="103"/>
      <c r="GV41" s="123"/>
      <c r="GW41" s="123"/>
      <c r="GX41" s="123"/>
      <c r="GY41" s="123"/>
      <c r="GZ41" s="123"/>
      <c r="HA41" s="123"/>
      <c r="HB41" s="123"/>
      <c r="HC41" s="123"/>
      <c r="HD41" s="123"/>
      <c r="HE41" s="123"/>
      <c r="HF41" s="123"/>
      <c r="HG41" s="123"/>
      <c r="HH41" s="103"/>
      <c r="HI41" s="103"/>
      <c r="HJ41" s="103"/>
      <c r="HK41" s="103"/>
      <c r="HL41" s="103"/>
      <c r="HM41" s="103"/>
      <c r="HN41" s="103"/>
      <c r="HO41" s="103"/>
      <c r="HP41" s="103"/>
      <c r="HQ41" s="103"/>
      <c r="HR41" s="103"/>
      <c r="HS41" s="103"/>
      <c r="HT41" s="103"/>
      <c r="HU41" s="103"/>
      <c r="HV41" s="103"/>
      <c r="HW41" s="103"/>
      <c r="HX41" s="103"/>
      <c r="HY41" s="103"/>
      <c r="HZ41" s="103"/>
      <c r="IA41" s="123"/>
      <c r="IB41" s="123"/>
      <c r="IC41" s="123"/>
      <c r="ID41" s="123"/>
      <c r="IE41" s="123"/>
      <c r="IF41" s="123"/>
      <c r="IG41" s="123"/>
      <c r="IH41" s="123"/>
      <c r="II41" s="123"/>
      <c r="IJ41" s="123"/>
      <c r="IK41" s="123"/>
      <c r="IL41" s="123"/>
      <c r="IM41" s="103"/>
      <c r="IN41" s="103"/>
      <c r="IO41" s="103"/>
      <c r="IP41" s="103"/>
      <c r="IQ41" s="103"/>
      <c r="IR41" s="103"/>
      <c r="IS41" s="103"/>
      <c r="IT41" s="103"/>
      <c r="IU41" s="103"/>
      <c r="IV41" s="103"/>
      <c r="IW41" s="103"/>
      <c r="IX41" s="103"/>
      <c r="IY41" s="103"/>
      <c r="IZ41" s="103"/>
      <c r="JA41" s="103"/>
      <c r="JB41" s="103"/>
      <c r="JC41" s="103"/>
      <c r="JD41" s="103"/>
      <c r="JE41" s="103"/>
      <c r="JF41" s="103"/>
      <c r="JG41" s="103"/>
      <c r="JH41" s="103"/>
      <c r="JI41" s="103"/>
      <c r="JJ41" s="103"/>
      <c r="JK41" s="103"/>
      <c r="JL41" s="103"/>
      <c r="JM41" s="103"/>
      <c r="JN41" s="103"/>
      <c r="JO41" s="103"/>
      <c r="JP41" s="103"/>
      <c r="JQ41" s="103"/>
      <c r="JR41" s="103"/>
      <c r="JS41" s="103"/>
      <c r="JT41" s="103"/>
      <c r="JU41" s="103"/>
      <c r="JV41" s="103"/>
      <c r="JW41" s="103"/>
      <c r="JX41" s="103"/>
      <c r="JY41" s="103"/>
      <c r="JZ41" s="103"/>
      <c r="KA41" s="103"/>
      <c r="KB41" s="103"/>
      <c r="KC41" s="103"/>
      <c r="KD41" s="103"/>
      <c r="KE41" s="103"/>
      <c r="KF41" s="103"/>
      <c r="KG41" s="103"/>
      <c r="KH41" s="103"/>
      <c r="KI41" s="103"/>
      <c r="KJ41" s="103"/>
      <c r="KK41" s="103"/>
      <c r="KL41" s="103"/>
      <c r="KM41" s="103"/>
      <c r="KN41" s="103"/>
      <c r="KO41" s="103"/>
      <c r="KP41" s="103"/>
      <c r="KQ41" s="103"/>
      <c r="KR41" s="103"/>
      <c r="KS41" s="103"/>
      <c r="KT41" s="103"/>
      <c r="KU41" s="103"/>
      <c r="KV41" s="103"/>
      <c r="KW41" s="103"/>
      <c r="KX41" s="103"/>
      <c r="KY41" s="103"/>
      <c r="KZ41" s="103"/>
      <c r="LA41" s="103"/>
      <c r="LB41" s="103"/>
      <c r="LC41" s="103"/>
      <c r="LD41" s="103"/>
      <c r="LE41" s="103"/>
      <c r="LF41" s="103"/>
      <c r="LG41" s="103"/>
      <c r="LH41" s="103"/>
      <c r="LI41" s="103"/>
      <c r="LJ41" s="103"/>
      <c r="LK41" s="103"/>
      <c r="LL41" s="103"/>
      <c r="LM41" s="103"/>
      <c r="LN41" s="103"/>
      <c r="LO41" s="103"/>
      <c r="LP41" s="103"/>
      <c r="LQ41" s="103"/>
      <c r="LR41" s="103"/>
      <c r="LS41" s="103"/>
      <c r="LT41" s="103"/>
      <c r="LU41" s="103"/>
      <c r="LV41" s="103"/>
      <c r="LW41" s="103"/>
      <c r="LX41" s="103"/>
      <c r="LY41" s="103"/>
      <c r="LZ41" s="103"/>
      <c r="MA41" s="103"/>
      <c r="MB41" s="103"/>
      <c r="MC41" s="103"/>
      <c r="MD41" s="103"/>
      <c r="ME41" s="103"/>
      <c r="MF41" s="103"/>
      <c r="MG41" s="103"/>
      <c r="MH41" s="103"/>
      <c r="MI41" s="103"/>
      <c r="MJ41" s="103"/>
      <c r="MK41" s="103"/>
      <c r="ML41" s="103"/>
      <c r="MM41" s="103"/>
      <c r="MN41" s="103"/>
      <c r="MO41" s="103"/>
      <c r="MP41" s="103"/>
      <c r="MQ41" s="103"/>
      <c r="MR41" s="103"/>
      <c r="MS41" s="103"/>
      <c r="MT41" s="103"/>
      <c r="MU41" s="103"/>
      <c r="MV41" s="103"/>
      <c r="MW41" s="103"/>
      <c r="MX41" s="103"/>
      <c r="MY41" s="103"/>
      <c r="MZ41" s="103"/>
      <c r="NA41" s="103"/>
      <c r="NB41" s="103"/>
      <c r="NC41" s="103"/>
      <c r="ND41" s="103"/>
      <c r="NE41" s="103"/>
      <c r="NF41" s="103"/>
      <c r="NG41" s="103"/>
      <c r="NH41" s="103"/>
      <c r="NI41" s="103"/>
      <c r="NJ41" s="103"/>
      <c r="NK41" s="103"/>
      <c r="NL41" s="103"/>
      <c r="NM41" s="103"/>
      <c r="NN41" s="103"/>
      <c r="NO41" s="103"/>
      <c r="NP41" s="103"/>
      <c r="NQ41" s="103"/>
      <c r="NR41" s="103"/>
      <c r="NS41" s="103"/>
      <c r="NT41" s="103"/>
      <c r="NU41" s="103"/>
      <c r="NV41" s="103"/>
      <c r="NW41" s="103"/>
      <c r="NX41" s="103"/>
      <c r="NY41" s="103"/>
      <c r="NZ41" s="103"/>
      <c r="OA41" s="103"/>
      <c r="OB41" s="103"/>
      <c r="OC41" s="103"/>
      <c r="OD41" s="103"/>
      <c r="OE41" s="103"/>
      <c r="OF41" s="103"/>
      <c r="OG41" s="103"/>
      <c r="OH41" s="103"/>
      <c r="OI41" s="103"/>
      <c r="OJ41" s="103"/>
      <c r="OK41" s="103"/>
      <c r="OL41" s="103"/>
      <c r="OM41" s="103"/>
      <c r="ON41" s="103"/>
      <c r="OO41" s="103"/>
      <c r="OP41" s="103"/>
      <c r="OQ41" s="103"/>
      <c r="OR41" s="103"/>
      <c r="OS41" s="103"/>
      <c r="OT41" s="103"/>
      <c r="OU41" s="103"/>
      <c r="OV41" s="103"/>
      <c r="OW41" s="103"/>
      <c r="OX41" s="103"/>
      <c r="OY41" s="103"/>
      <c r="OZ41" s="103"/>
      <c r="PA41" s="103"/>
      <c r="PB41" s="103"/>
      <c r="PC41" s="103"/>
      <c r="PD41" s="103"/>
      <c r="PE41" s="103"/>
      <c r="PF41" s="103"/>
      <c r="PG41" s="103"/>
      <c r="PH41" s="103"/>
      <c r="PI41" s="103"/>
      <c r="PJ41" s="103"/>
      <c r="PK41" s="103"/>
      <c r="PL41" s="103"/>
      <c r="PM41" s="103"/>
      <c r="PN41" s="103"/>
      <c r="PO41" s="103"/>
      <c r="PP41" s="103"/>
      <c r="PQ41" s="103"/>
      <c r="PR41" s="103"/>
      <c r="PS41" s="103"/>
      <c r="PT41" s="103"/>
      <c r="PU41" s="103"/>
      <c r="PV41" s="103"/>
      <c r="PW41" s="103"/>
      <c r="PX41" s="103"/>
      <c r="PY41" s="103"/>
      <c r="PZ41" s="103"/>
      <c r="QA41" s="103"/>
      <c r="QB41" s="103"/>
      <c r="QC41" s="103"/>
      <c r="QD41" s="103"/>
      <c r="QE41" s="103"/>
      <c r="QF41" s="103"/>
      <c r="QG41" s="103"/>
      <c r="QH41" s="103"/>
      <c r="QI41" s="103"/>
      <c r="QJ41" s="103"/>
      <c r="QK41" s="103"/>
      <c r="QL41" s="103"/>
      <c r="QM41" s="103"/>
      <c r="QN41" s="103"/>
      <c r="QO41" s="103"/>
      <c r="QP41" s="103"/>
      <c r="QQ41" s="103"/>
      <c r="QR41" s="103"/>
      <c r="QS41" s="103"/>
      <c r="QT41" s="103"/>
      <c r="QU41" s="103"/>
      <c r="QV41" s="103"/>
      <c r="QW41" s="103"/>
      <c r="QX41" s="103"/>
      <c r="QY41" s="103"/>
      <c r="QZ41" s="103"/>
      <c r="RA41" s="103"/>
      <c r="RB41" s="103"/>
      <c r="RC41" s="103"/>
      <c r="RD41" s="103"/>
      <c r="RE41" s="103"/>
      <c r="RF41" s="103"/>
      <c r="RG41" s="103"/>
      <c r="RH41" s="103"/>
      <c r="RI41" s="103"/>
      <c r="RJ41" s="103"/>
      <c r="RK41" s="103"/>
      <c r="RL41" s="103"/>
      <c r="RM41" s="103"/>
      <c r="RN41" s="103"/>
      <c r="RO41" s="103"/>
      <c r="RP41" s="103"/>
      <c r="RQ41" s="103"/>
      <c r="RR41" s="103"/>
      <c r="RS41" s="103"/>
      <c r="RT41" s="103"/>
      <c r="RU41" s="103"/>
      <c r="RV41" s="103"/>
      <c r="RW41" s="103"/>
      <c r="RX41" s="103"/>
      <c r="RY41" s="103"/>
      <c r="RZ41" s="103"/>
      <c r="SA41" s="103"/>
      <c r="SB41" s="103"/>
      <c r="SC41" s="103"/>
      <c r="SD41" s="103"/>
      <c r="SE41" s="103"/>
      <c r="SF41" s="103"/>
      <c r="SG41" s="103"/>
      <c r="SH41" s="103"/>
      <c r="SI41" s="103"/>
      <c r="SJ41" s="103"/>
      <c r="SK41" s="103"/>
      <c r="SL41" s="103"/>
      <c r="SM41" s="103"/>
      <c r="SN41" s="103"/>
      <c r="SO41" s="103"/>
      <c r="SP41" s="103"/>
      <c r="SQ41" s="103"/>
      <c r="SR41" s="103"/>
      <c r="SS41" s="103"/>
      <c r="ST41" s="103"/>
      <c r="SU41" s="103"/>
      <c r="SV41" s="103"/>
      <c r="SW41" s="103"/>
      <c r="SX41" s="103"/>
      <c r="SY41" s="103"/>
      <c r="SZ41" s="103"/>
      <c r="TA41" s="103"/>
      <c r="TB41" s="103"/>
      <c r="TC41" s="103"/>
      <c r="TD41" s="103"/>
      <c r="TE41" s="103"/>
      <c r="TF41" s="103"/>
      <c r="TG41" s="103"/>
      <c r="TH41" s="103"/>
      <c r="TI41" s="103"/>
      <c r="TJ41" s="103"/>
      <c r="TK41" s="103"/>
      <c r="TL41" s="103"/>
      <c r="TM41" s="103"/>
      <c r="TN41" s="103"/>
      <c r="TO41" s="103"/>
      <c r="TP41" s="103"/>
      <c r="TQ41" s="103"/>
      <c r="TR41" s="103"/>
      <c r="TS41" s="103"/>
      <c r="TT41" s="103"/>
      <c r="TU41" s="103"/>
      <c r="TV41" s="103"/>
      <c r="TW41" s="103"/>
      <c r="TX41" s="103"/>
      <c r="TY41" s="103"/>
      <c r="TZ41" s="103"/>
      <c r="UA41" s="103"/>
      <c r="UB41" s="103"/>
      <c r="UC41" s="103"/>
      <c r="UD41" s="103"/>
      <c r="UE41" s="103"/>
      <c r="UF41" s="103"/>
      <c r="UG41" s="103"/>
      <c r="UH41" s="103"/>
      <c r="UI41" s="103"/>
      <c r="UJ41" s="103"/>
      <c r="UK41" s="103"/>
      <c r="UL41" s="103"/>
      <c r="UM41" s="103"/>
      <c r="UN41" s="103"/>
      <c r="UO41" s="103"/>
      <c r="UP41" s="103"/>
      <c r="UQ41" s="103"/>
      <c r="UR41" s="103"/>
      <c r="US41" s="103"/>
    </row>
    <row r="42" spans="194:565" x14ac:dyDescent="0.2">
      <c r="GL42" s="120">
        <v>43154</v>
      </c>
      <c r="GM42" s="103"/>
      <c r="GN42" s="129">
        <v>3</v>
      </c>
      <c r="GO42" s="129" t="s">
        <v>6</v>
      </c>
      <c r="GP42" s="129">
        <v>2012</v>
      </c>
      <c r="GQ42" s="113">
        <v>175</v>
      </c>
      <c r="GR42" s="103"/>
      <c r="GS42" s="103"/>
      <c r="GT42" s="103"/>
      <c r="GU42" s="103"/>
      <c r="GV42" s="123"/>
      <c r="GW42" s="123"/>
      <c r="GX42" s="123"/>
      <c r="GY42" s="123"/>
      <c r="GZ42" s="123"/>
      <c r="HA42" s="123"/>
      <c r="HB42" s="123"/>
      <c r="HC42" s="123"/>
      <c r="HD42" s="123"/>
      <c r="HE42" s="123"/>
      <c r="HF42" s="123"/>
      <c r="HG42" s="123"/>
      <c r="HH42" s="103"/>
      <c r="HI42" s="103"/>
      <c r="HJ42" s="103"/>
      <c r="HK42" s="103"/>
      <c r="HL42" s="103"/>
      <c r="HM42" s="103"/>
      <c r="HN42" s="103"/>
      <c r="HO42" s="103"/>
      <c r="HP42" s="103"/>
      <c r="HQ42" s="103"/>
      <c r="HR42" s="103"/>
      <c r="HS42" s="103"/>
      <c r="HT42" s="103"/>
      <c r="HU42" s="103"/>
      <c r="HV42" s="103"/>
      <c r="HW42" s="103"/>
      <c r="HX42" s="103"/>
      <c r="HY42" s="103"/>
      <c r="HZ42" s="103"/>
      <c r="IA42" s="123"/>
      <c r="IB42" s="123"/>
      <c r="IC42" s="123"/>
      <c r="ID42" s="123"/>
      <c r="IE42" s="123"/>
      <c r="IF42" s="123"/>
      <c r="IG42" s="123"/>
      <c r="IH42" s="123"/>
      <c r="II42" s="123"/>
      <c r="IJ42" s="123"/>
      <c r="IK42" s="123"/>
      <c r="IL42" s="123"/>
      <c r="IM42" s="103"/>
      <c r="IN42" s="103"/>
      <c r="IO42" s="103"/>
      <c r="IP42" s="103"/>
      <c r="IQ42" s="103"/>
      <c r="IR42" s="103"/>
      <c r="IS42" s="103"/>
      <c r="IT42" s="103"/>
      <c r="IU42" s="103"/>
      <c r="IV42" s="103"/>
      <c r="IW42" s="103"/>
      <c r="IX42" s="103"/>
      <c r="IY42" s="130"/>
      <c r="IZ42" s="130"/>
      <c r="JA42" s="130"/>
      <c r="JB42" s="130"/>
      <c r="JC42" s="130"/>
      <c r="JD42" s="130"/>
      <c r="JE42" s="130"/>
      <c r="JF42" s="130"/>
      <c r="JG42" s="130"/>
      <c r="JH42" s="130"/>
      <c r="JI42" s="130"/>
      <c r="JJ42" s="130"/>
      <c r="JK42" s="130"/>
      <c r="JL42" s="130"/>
      <c r="JM42" s="130"/>
      <c r="JN42" s="130"/>
      <c r="JO42" s="130"/>
      <c r="JP42" s="130"/>
      <c r="JQ42" s="130"/>
      <c r="JR42" s="130"/>
      <c r="JS42" s="130"/>
      <c r="JT42" s="130"/>
      <c r="JU42" s="130"/>
      <c r="JV42" s="130"/>
      <c r="JW42" s="130"/>
      <c r="JX42" s="130"/>
      <c r="JY42" s="130"/>
      <c r="JZ42" s="130"/>
      <c r="KA42" s="130"/>
      <c r="KB42" s="130"/>
      <c r="KC42" s="130"/>
      <c r="KD42" s="130"/>
      <c r="KE42" s="130"/>
      <c r="KF42" s="130"/>
      <c r="KG42" s="130"/>
      <c r="KH42" s="130"/>
      <c r="KI42" s="130"/>
      <c r="KJ42" s="130"/>
      <c r="KK42" s="130"/>
      <c r="KL42" s="130"/>
      <c r="KM42" s="130"/>
      <c r="KN42" s="130"/>
      <c r="KO42" s="130"/>
      <c r="KP42" s="130"/>
      <c r="KQ42" s="130"/>
      <c r="KR42" s="130"/>
      <c r="KS42" s="130"/>
      <c r="KT42" s="130"/>
      <c r="KU42" s="130"/>
      <c r="KV42" s="130"/>
      <c r="KW42" s="130"/>
      <c r="KX42" s="130"/>
      <c r="KY42" s="130"/>
      <c r="KZ42" s="130"/>
      <c r="LA42" s="130"/>
      <c r="LB42" s="130"/>
      <c r="LC42" s="130"/>
      <c r="LD42" s="130"/>
      <c r="LE42" s="130"/>
      <c r="LF42" s="130"/>
      <c r="LG42" s="130"/>
      <c r="LH42" s="130"/>
      <c r="LI42" s="130"/>
      <c r="LJ42" s="130"/>
      <c r="LK42" s="130"/>
      <c r="LL42" s="130"/>
      <c r="LM42" s="103"/>
      <c r="LN42" s="103"/>
      <c r="LO42" s="103"/>
      <c r="LP42" s="103"/>
      <c r="LQ42" s="103"/>
      <c r="LR42" s="103"/>
      <c r="LS42" s="103"/>
      <c r="LT42" s="103"/>
      <c r="LU42" s="103"/>
      <c r="LV42" s="103"/>
      <c r="LW42" s="103"/>
      <c r="LX42" s="103"/>
      <c r="LY42" s="103"/>
      <c r="LZ42" s="103"/>
      <c r="MA42" s="103"/>
      <c r="MB42" s="103"/>
      <c r="MC42" s="103"/>
      <c r="MD42" s="103"/>
      <c r="ME42" s="103"/>
      <c r="MF42" s="103"/>
      <c r="MG42" s="103"/>
      <c r="MH42" s="103"/>
      <c r="MI42" s="103"/>
      <c r="MJ42" s="103"/>
      <c r="MK42" s="103"/>
      <c r="ML42" s="103"/>
      <c r="MM42" s="103"/>
      <c r="MN42" s="103"/>
      <c r="MO42" s="103"/>
      <c r="MP42" s="103"/>
      <c r="MQ42" s="103"/>
      <c r="MR42" s="103"/>
      <c r="MS42" s="103"/>
      <c r="MT42" s="103"/>
      <c r="MU42" s="103"/>
      <c r="MV42" s="103"/>
      <c r="MW42" s="103"/>
      <c r="MX42" s="103"/>
      <c r="MY42" s="103"/>
      <c r="MZ42" s="103"/>
      <c r="NA42" s="103"/>
      <c r="NB42" s="103"/>
      <c r="NC42" s="103"/>
      <c r="ND42" s="103"/>
      <c r="NE42" s="103"/>
      <c r="NF42" s="103"/>
      <c r="NG42" s="103"/>
      <c r="NH42" s="103"/>
      <c r="NI42" s="103"/>
      <c r="NJ42" s="103"/>
      <c r="NK42" s="103"/>
      <c r="NL42" s="103"/>
      <c r="NM42" s="103"/>
      <c r="NN42" s="103"/>
      <c r="NO42" s="103"/>
      <c r="NP42" s="103"/>
      <c r="NQ42" s="103"/>
      <c r="NR42" s="103"/>
      <c r="NS42" s="103"/>
      <c r="NT42" s="103"/>
      <c r="NU42" s="103"/>
      <c r="NV42" s="103"/>
      <c r="NW42" s="103"/>
      <c r="NX42" s="103"/>
      <c r="NY42" s="103"/>
      <c r="NZ42" s="103"/>
      <c r="OA42" s="103"/>
      <c r="OB42" s="103"/>
      <c r="OC42" s="103"/>
      <c r="OD42" s="103"/>
      <c r="OE42" s="103"/>
      <c r="OF42" s="103"/>
      <c r="OG42" s="103"/>
      <c r="OH42" s="103"/>
      <c r="OI42" s="103"/>
      <c r="OJ42" s="103"/>
      <c r="OK42" s="103"/>
      <c r="OL42" s="103"/>
      <c r="OM42" s="103"/>
      <c r="ON42" s="103"/>
      <c r="OO42" s="103"/>
      <c r="OP42" s="103"/>
      <c r="OQ42" s="103"/>
      <c r="OR42" s="103"/>
      <c r="OS42" s="103"/>
      <c r="OT42" s="103"/>
      <c r="OU42" s="103"/>
      <c r="OV42" s="103"/>
      <c r="OW42" s="103"/>
      <c r="OX42" s="103"/>
      <c r="OY42" s="103"/>
      <c r="OZ42" s="103"/>
      <c r="PA42" s="103"/>
      <c r="PB42" s="103"/>
      <c r="PC42" s="103"/>
      <c r="PD42" s="103"/>
      <c r="PE42" s="103"/>
      <c r="PF42" s="103"/>
      <c r="PG42" s="103"/>
      <c r="PH42" s="103"/>
      <c r="PI42" s="103"/>
      <c r="PJ42" s="103"/>
      <c r="PK42" s="103"/>
      <c r="PL42" s="103"/>
      <c r="PM42" s="103"/>
      <c r="PN42" s="103"/>
      <c r="PO42" s="103"/>
      <c r="PP42" s="103"/>
      <c r="PQ42" s="103"/>
      <c r="PR42" s="103"/>
      <c r="PS42" s="103"/>
      <c r="PT42" s="103"/>
      <c r="PU42" s="103"/>
      <c r="PV42" s="103"/>
      <c r="PW42" s="103"/>
      <c r="PX42" s="103"/>
      <c r="PY42" s="103"/>
      <c r="PZ42" s="103"/>
      <c r="QA42" s="103"/>
      <c r="QB42" s="103"/>
      <c r="QC42" s="103"/>
      <c r="QD42" s="103"/>
      <c r="QE42" s="103"/>
      <c r="QF42" s="103"/>
      <c r="QG42" s="103"/>
      <c r="QH42" s="103"/>
      <c r="QI42" s="103"/>
      <c r="QJ42" s="103"/>
      <c r="QK42" s="103"/>
      <c r="QL42" s="103"/>
      <c r="QM42" s="103"/>
      <c r="QN42" s="103"/>
      <c r="QO42" s="103"/>
      <c r="QP42" s="103"/>
      <c r="QQ42" s="103"/>
      <c r="QR42" s="103"/>
      <c r="QS42" s="103"/>
      <c r="QT42" s="103"/>
      <c r="QU42" s="103"/>
      <c r="QV42" s="103"/>
      <c r="QW42" s="103"/>
      <c r="QX42" s="103"/>
      <c r="QY42" s="103"/>
      <c r="QZ42" s="103"/>
      <c r="RA42" s="103"/>
      <c r="RB42" s="103"/>
      <c r="RC42" s="103"/>
      <c r="RD42" s="103"/>
      <c r="RE42" s="103"/>
      <c r="RF42" s="103"/>
      <c r="RG42" s="103"/>
      <c r="RH42" s="103"/>
      <c r="RI42" s="103"/>
      <c r="RJ42" s="103"/>
      <c r="RK42" s="103"/>
      <c r="RL42" s="103"/>
      <c r="RM42" s="103"/>
      <c r="RN42" s="103"/>
      <c r="RO42" s="103"/>
      <c r="RP42" s="103"/>
      <c r="RQ42" s="103"/>
      <c r="RR42" s="103"/>
      <c r="RS42" s="103"/>
      <c r="RT42" s="103"/>
      <c r="RU42" s="103"/>
      <c r="RV42" s="103"/>
      <c r="RW42" s="103"/>
      <c r="RX42" s="103"/>
      <c r="RY42" s="103"/>
      <c r="RZ42" s="103"/>
      <c r="SA42" s="103"/>
      <c r="SB42" s="103"/>
      <c r="SC42" s="103"/>
      <c r="SD42" s="103"/>
      <c r="SE42" s="103"/>
      <c r="SF42" s="103"/>
      <c r="SG42" s="103"/>
      <c r="SH42" s="103"/>
      <c r="SI42" s="103"/>
      <c r="SJ42" s="103"/>
      <c r="SK42" s="103"/>
      <c r="SL42" s="103"/>
      <c r="SM42" s="103"/>
      <c r="SN42" s="103"/>
      <c r="SO42" s="103"/>
      <c r="SP42" s="103"/>
      <c r="SQ42" s="103"/>
      <c r="SR42" s="103"/>
      <c r="SS42" s="103"/>
      <c r="ST42" s="103"/>
      <c r="SU42" s="103"/>
      <c r="SV42" s="103"/>
      <c r="SW42" s="103"/>
      <c r="SX42" s="103"/>
      <c r="SY42" s="103"/>
      <c r="SZ42" s="103"/>
      <c r="TA42" s="103"/>
      <c r="TB42" s="103"/>
      <c r="TC42" s="103"/>
      <c r="TD42" s="103"/>
      <c r="TE42" s="103"/>
      <c r="TF42" s="103"/>
      <c r="TG42" s="103"/>
      <c r="TH42" s="103"/>
      <c r="TI42" s="103"/>
      <c r="TJ42" s="103"/>
      <c r="TK42" s="103"/>
      <c r="TL42" s="103"/>
      <c r="TM42" s="103"/>
      <c r="TN42" s="103"/>
      <c r="TO42" s="103"/>
      <c r="TP42" s="103"/>
      <c r="TQ42" s="103"/>
      <c r="TR42" s="103"/>
      <c r="TS42" s="103"/>
      <c r="TT42" s="103"/>
      <c r="TU42" s="103"/>
      <c r="TV42" s="103"/>
      <c r="TW42" s="103"/>
      <c r="TX42" s="103"/>
      <c r="TY42" s="103"/>
      <c r="TZ42" s="103"/>
      <c r="UA42" s="103"/>
      <c r="UB42" s="103"/>
      <c r="UC42" s="103"/>
      <c r="UD42" s="103"/>
      <c r="UE42" s="103"/>
      <c r="UF42" s="103"/>
      <c r="UG42" s="103"/>
      <c r="UH42" s="103"/>
      <c r="UI42" s="103"/>
      <c r="UJ42" s="103"/>
      <c r="UK42" s="103"/>
      <c r="UL42" s="103"/>
      <c r="UM42" s="103"/>
      <c r="UN42" s="103"/>
      <c r="UO42" s="103"/>
      <c r="UP42" s="103"/>
      <c r="UQ42" s="103"/>
      <c r="UR42" s="103"/>
      <c r="US42" s="103"/>
    </row>
    <row r="43" spans="194:565" x14ac:dyDescent="0.2">
      <c r="GL43" s="120">
        <v>43167</v>
      </c>
      <c r="GM43" s="103"/>
      <c r="GN43" s="129">
        <v>4</v>
      </c>
      <c r="GO43" s="129" t="s">
        <v>13</v>
      </c>
      <c r="GP43" s="129">
        <v>2013</v>
      </c>
      <c r="GQ43" s="113">
        <v>160</v>
      </c>
      <c r="GR43" s="103"/>
      <c r="GS43" s="103"/>
      <c r="GT43" s="103"/>
      <c r="GU43" s="103"/>
      <c r="GV43" s="123"/>
      <c r="GW43" s="123"/>
      <c r="GX43" s="123"/>
      <c r="GY43" s="123"/>
      <c r="GZ43" s="123"/>
      <c r="HA43" s="123"/>
      <c r="HB43" s="123"/>
      <c r="HC43" s="123"/>
      <c r="HD43" s="123"/>
      <c r="HE43" s="123"/>
      <c r="HF43" s="123"/>
      <c r="HG43" s="123"/>
      <c r="HH43" s="103"/>
      <c r="HI43" s="103"/>
      <c r="HJ43" s="103"/>
      <c r="HK43" s="103"/>
      <c r="HL43" s="103"/>
      <c r="HM43" s="103"/>
      <c r="HN43" s="103"/>
      <c r="HO43" s="103"/>
      <c r="HP43" s="103"/>
      <c r="HQ43" s="103"/>
      <c r="HR43" s="103"/>
      <c r="HS43" s="103"/>
      <c r="HT43" s="103"/>
      <c r="HU43" s="103"/>
      <c r="HV43" s="103"/>
      <c r="HW43" s="103"/>
      <c r="HX43" s="103"/>
      <c r="HY43" s="103"/>
      <c r="HZ43" s="103"/>
      <c r="IA43" s="123"/>
      <c r="IB43" s="123"/>
      <c r="IC43" s="123"/>
      <c r="ID43" s="123"/>
      <c r="IE43" s="123"/>
      <c r="IF43" s="123"/>
      <c r="IG43" s="123"/>
      <c r="IH43" s="123"/>
      <c r="II43" s="123"/>
      <c r="IJ43" s="123"/>
      <c r="IK43" s="123"/>
      <c r="IL43" s="123"/>
      <c r="IM43" s="103"/>
      <c r="IN43" s="103"/>
      <c r="IO43" s="103"/>
      <c r="IP43" s="103"/>
      <c r="IQ43" s="103"/>
      <c r="IR43" s="103"/>
      <c r="IS43" s="103"/>
      <c r="IT43" s="103"/>
      <c r="IU43" s="103"/>
      <c r="IV43" s="103"/>
      <c r="IW43" s="103"/>
      <c r="IX43" s="103"/>
      <c r="IY43" s="123"/>
      <c r="IZ43" s="123"/>
      <c r="JA43" s="123"/>
      <c r="JB43" s="123"/>
      <c r="JC43" s="123"/>
      <c r="JD43" s="123"/>
      <c r="JE43" s="123"/>
      <c r="JF43" s="123"/>
      <c r="JG43" s="123"/>
      <c r="JH43" s="123"/>
      <c r="JI43" s="123"/>
      <c r="JJ43" s="123"/>
      <c r="JK43" s="123"/>
      <c r="JL43" s="123"/>
      <c r="JM43" s="123"/>
      <c r="JN43" s="123"/>
      <c r="JO43" s="123"/>
      <c r="JP43" s="123"/>
      <c r="JQ43" s="123"/>
      <c r="JR43" s="123"/>
      <c r="JS43" s="123"/>
      <c r="JT43" s="123"/>
      <c r="JU43" s="123"/>
      <c r="JV43" s="123"/>
      <c r="JW43" s="123"/>
      <c r="JX43" s="123"/>
      <c r="JY43" s="123"/>
      <c r="JZ43" s="123"/>
      <c r="KA43" s="123"/>
      <c r="KB43" s="123"/>
      <c r="KC43" s="123"/>
      <c r="KD43" s="123"/>
      <c r="KE43" s="123"/>
      <c r="KF43" s="123"/>
      <c r="KG43" s="123"/>
      <c r="KH43" s="123"/>
      <c r="KI43" s="123"/>
      <c r="KJ43" s="123"/>
      <c r="KK43" s="123"/>
      <c r="KL43" s="123"/>
      <c r="KM43" s="123"/>
      <c r="KN43" s="123"/>
      <c r="KO43" s="123"/>
      <c r="KP43" s="123"/>
      <c r="KQ43" s="123"/>
      <c r="KR43" s="123"/>
      <c r="KS43" s="123"/>
      <c r="KT43" s="123"/>
      <c r="KU43" s="123"/>
      <c r="KV43" s="123"/>
      <c r="KW43" s="123"/>
      <c r="KX43" s="123"/>
      <c r="KY43" s="123"/>
      <c r="KZ43" s="123"/>
      <c r="LA43" s="123"/>
      <c r="LB43" s="123"/>
      <c r="LC43" s="123"/>
      <c r="LD43" s="123"/>
      <c r="LE43" s="123"/>
      <c r="LF43" s="123"/>
      <c r="LG43" s="123"/>
      <c r="LH43" s="123"/>
      <c r="LI43" s="123"/>
      <c r="LJ43" s="123"/>
      <c r="LK43" s="123"/>
      <c r="LL43" s="123"/>
      <c r="LM43" s="103"/>
      <c r="LN43" s="103"/>
      <c r="LO43" s="103"/>
      <c r="LP43" s="103"/>
      <c r="LQ43" s="103"/>
      <c r="LR43" s="103"/>
      <c r="LS43" s="103"/>
      <c r="LT43" s="103"/>
      <c r="LU43" s="103"/>
      <c r="LV43" s="103"/>
      <c r="LW43" s="103"/>
      <c r="LX43" s="103"/>
      <c r="LY43" s="103"/>
      <c r="LZ43" s="103"/>
      <c r="MA43" s="103"/>
      <c r="MB43" s="103"/>
      <c r="MC43" s="103"/>
      <c r="MD43" s="103"/>
      <c r="ME43" s="103"/>
      <c r="MF43" s="103"/>
      <c r="MG43" s="103"/>
      <c r="MH43" s="103"/>
      <c r="MI43" s="103"/>
      <c r="MJ43" s="103"/>
      <c r="MK43" s="103"/>
      <c r="ML43" s="103"/>
      <c r="MM43" s="103"/>
      <c r="MN43" s="103"/>
      <c r="MO43" s="103"/>
      <c r="MP43" s="103"/>
      <c r="MQ43" s="103"/>
      <c r="MR43" s="103"/>
      <c r="MS43" s="103"/>
      <c r="MT43" s="103"/>
      <c r="MU43" s="103"/>
      <c r="MV43" s="103"/>
      <c r="MW43" s="103"/>
      <c r="MX43" s="103"/>
      <c r="MY43" s="103"/>
      <c r="MZ43" s="103"/>
      <c r="NA43" s="103"/>
      <c r="NB43" s="103"/>
      <c r="NC43" s="103"/>
      <c r="ND43" s="103"/>
      <c r="NE43" s="103"/>
      <c r="NF43" s="103"/>
      <c r="NG43" s="103"/>
      <c r="NH43" s="103"/>
      <c r="NI43" s="103"/>
      <c r="NJ43" s="103"/>
      <c r="NK43" s="103"/>
      <c r="NL43" s="103"/>
      <c r="NM43" s="103"/>
      <c r="NN43" s="103"/>
      <c r="NO43" s="103"/>
      <c r="NP43" s="103"/>
      <c r="NQ43" s="103"/>
      <c r="NR43" s="103"/>
      <c r="NS43" s="103"/>
      <c r="NT43" s="103"/>
      <c r="NU43" s="103"/>
      <c r="NV43" s="103"/>
      <c r="NW43" s="103"/>
      <c r="NX43" s="103"/>
      <c r="NY43" s="103"/>
      <c r="NZ43" s="103"/>
      <c r="OA43" s="103"/>
      <c r="OB43" s="103"/>
      <c r="OC43" s="103"/>
      <c r="OD43" s="103"/>
      <c r="OE43" s="103"/>
      <c r="OF43" s="103"/>
      <c r="OG43" s="103"/>
      <c r="OH43" s="103"/>
      <c r="OI43" s="103"/>
      <c r="OJ43" s="103"/>
      <c r="OK43" s="103"/>
      <c r="OL43" s="103"/>
      <c r="OM43" s="103"/>
      <c r="ON43" s="103"/>
      <c r="OO43" s="103"/>
      <c r="OP43" s="103"/>
      <c r="OQ43" s="103"/>
      <c r="OR43" s="103"/>
      <c r="OS43" s="103"/>
      <c r="OT43" s="103"/>
      <c r="OU43" s="103"/>
      <c r="OV43" s="103"/>
      <c r="OW43" s="103"/>
      <c r="OX43" s="103"/>
      <c r="OY43" s="103"/>
      <c r="OZ43" s="103"/>
      <c r="PA43" s="103"/>
      <c r="PB43" s="103"/>
      <c r="PC43" s="103"/>
      <c r="PD43" s="103"/>
      <c r="PE43" s="103"/>
      <c r="PF43" s="103"/>
      <c r="PG43" s="103"/>
      <c r="PH43" s="103"/>
      <c r="PI43" s="103"/>
      <c r="PJ43" s="103"/>
      <c r="PK43" s="103"/>
      <c r="PL43" s="103"/>
      <c r="PM43" s="103"/>
      <c r="PN43" s="103"/>
      <c r="PO43" s="103"/>
      <c r="PP43" s="103"/>
      <c r="PQ43" s="103"/>
      <c r="PR43" s="103"/>
      <c r="PS43" s="103"/>
      <c r="PT43" s="103"/>
      <c r="PU43" s="103"/>
      <c r="PV43" s="103"/>
      <c r="PW43" s="103"/>
      <c r="PX43" s="103"/>
      <c r="PY43" s="103"/>
      <c r="PZ43" s="103"/>
      <c r="QA43" s="103"/>
      <c r="QB43" s="103"/>
      <c r="QC43" s="103"/>
      <c r="QD43" s="103"/>
      <c r="QE43" s="103"/>
      <c r="QF43" s="103"/>
      <c r="QG43" s="103"/>
      <c r="QH43" s="103"/>
      <c r="QI43" s="103"/>
      <c r="QJ43" s="103"/>
      <c r="QK43" s="103"/>
      <c r="QL43" s="103"/>
      <c r="QM43" s="103"/>
      <c r="QN43" s="103"/>
      <c r="QO43" s="103"/>
      <c r="QP43" s="103"/>
      <c r="QQ43" s="103"/>
      <c r="QR43" s="103"/>
      <c r="QS43" s="103"/>
      <c r="QT43" s="103"/>
      <c r="QU43" s="103"/>
      <c r="QV43" s="103"/>
      <c r="QW43" s="103"/>
      <c r="QX43" s="103"/>
      <c r="QY43" s="103"/>
      <c r="QZ43" s="103"/>
      <c r="RA43" s="103"/>
      <c r="RB43" s="103"/>
      <c r="RC43" s="103"/>
      <c r="RD43" s="103"/>
      <c r="RE43" s="103"/>
      <c r="RF43" s="103"/>
      <c r="RG43" s="103"/>
      <c r="RH43" s="103"/>
      <c r="RI43" s="103"/>
      <c r="RJ43" s="103"/>
      <c r="RK43" s="103"/>
      <c r="RL43" s="103"/>
      <c r="RM43" s="103"/>
      <c r="RN43" s="103"/>
      <c r="RO43" s="103"/>
      <c r="RP43" s="103"/>
      <c r="RQ43" s="103"/>
      <c r="RR43" s="103"/>
      <c r="RS43" s="103"/>
      <c r="RT43" s="103"/>
      <c r="RU43" s="103"/>
      <c r="RV43" s="103"/>
      <c r="RW43" s="103"/>
      <c r="RX43" s="103"/>
      <c r="RY43" s="103"/>
      <c r="RZ43" s="103"/>
      <c r="SA43" s="103"/>
      <c r="SB43" s="103"/>
      <c r="SC43" s="103"/>
      <c r="SD43" s="103"/>
      <c r="SE43" s="103"/>
      <c r="SF43" s="103"/>
      <c r="SG43" s="103"/>
      <c r="SH43" s="103"/>
      <c r="SI43" s="103"/>
      <c r="SJ43" s="103"/>
      <c r="SK43" s="103"/>
      <c r="SL43" s="103"/>
      <c r="SM43" s="103"/>
      <c r="SN43" s="103"/>
      <c r="SO43" s="103"/>
      <c r="SP43" s="103"/>
      <c r="SQ43" s="103"/>
      <c r="SR43" s="103"/>
      <c r="SS43" s="103"/>
      <c r="ST43" s="103"/>
      <c r="SU43" s="103"/>
      <c r="SV43" s="103"/>
      <c r="SW43" s="103"/>
      <c r="SX43" s="103"/>
      <c r="SY43" s="103"/>
      <c r="SZ43" s="103"/>
      <c r="TA43" s="103"/>
      <c r="TB43" s="103"/>
      <c r="TC43" s="103"/>
      <c r="TD43" s="103"/>
      <c r="TE43" s="103"/>
      <c r="TF43" s="103"/>
      <c r="TG43" s="103"/>
      <c r="TH43" s="103"/>
      <c r="TI43" s="103"/>
      <c r="TJ43" s="103"/>
      <c r="TK43" s="103"/>
      <c r="TL43" s="103"/>
      <c r="TM43" s="103"/>
      <c r="TN43" s="103"/>
      <c r="TO43" s="103"/>
      <c r="TP43" s="103"/>
      <c r="TQ43" s="103"/>
      <c r="TR43" s="103"/>
      <c r="TS43" s="103"/>
      <c r="TT43" s="103"/>
      <c r="TU43" s="103"/>
      <c r="TV43" s="103"/>
      <c r="TW43" s="103"/>
      <c r="TX43" s="103"/>
      <c r="TY43" s="103"/>
      <c r="TZ43" s="103"/>
      <c r="UA43" s="103"/>
      <c r="UB43" s="103"/>
      <c r="UC43" s="103"/>
      <c r="UD43" s="103"/>
      <c r="UE43" s="103"/>
      <c r="UF43" s="103"/>
      <c r="UG43" s="103"/>
      <c r="UH43" s="103"/>
      <c r="UI43" s="103"/>
      <c r="UJ43" s="103"/>
      <c r="UK43" s="103"/>
      <c r="UL43" s="103"/>
      <c r="UM43" s="103"/>
      <c r="UN43" s="103"/>
      <c r="UO43" s="103"/>
      <c r="UP43" s="103"/>
      <c r="UQ43" s="103"/>
      <c r="UR43" s="103"/>
      <c r="US43" s="103"/>
    </row>
    <row r="44" spans="194:565" x14ac:dyDescent="0.2">
      <c r="GL44" s="120">
        <v>43221</v>
      </c>
      <c r="GM44" s="103"/>
      <c r="GN44" s="129">
        <v>5</v>
      </c>
      <c r="GO44" s="129" t="s">
        <v>14</v>
      </c>
      <c r="GP44" s="129">
        <v>2014</v>
      </c>
      <c r="GQ44" s="113">
        <v>160</v>
      </c>
      <c r="GR44" s="103"/>
      <c r="GS44" s="103"/>
      <c r="GT44" s="103"/>
      <c r="GU44" s="103"/>
      <c r="GV44" s="123"/>
      <c r="GW44" s="123"/>
      <c r="GX44" s="123"/>
      <c r="GY44" s="123"/>
      <c r="GZ44" s="123"/>
      <c r="HA44" s="123"/>
      <c r="HB44" s="123"/>
      <c r="HC44" s="123"/>
      <c r="HD44" s="123"/>
      <c r="HE44" s="123"/>
      <c r="HF44" s="123"/>
      <c r="HG44" s="123"/>
      <c r="HH44" s="123"/>
      <c r="HI44" s="123"/>
      <c r="HJ44" s="123"/>
      <c r="HK44" s="123"/>
      <c r="HL44" s="123"/>
      <c r="HM44" s="123"/>
      <c r="HN44" s="123"/>
      <c r="HO44" s="123"/>
      <c r="HP44" s="123"/>
      <c r="HQ44" s="123"/>
      <c r="HR44" s="123"/>
      <c r="HS44" s="123"/>
      <c r="HT44" s="123"/>
      <c r="HU44" s="123"/>
      <c r="HV44" s="123"/>
      <c r="HW44" s="103"/>
      <c r="HX44" s="103"/>
      <c r="HY44" s="103"/>
      <c r="HZ44" s="103"/>
      <c r="IA44" s="123"/>
      <c r="IB44" s="123"/>
      <c r="IC44" s="123"/>
      <c r="ID44" s="123"/>
      <c r="IE44" s="123"/>
      <c r="IF44" s="123"/>
      <c r="IG44" s="123"/>
      <c r="IH44" s="123"/>
      <c r="II44" s="123"/>
      <c r="IJ44" s="123"/>
      <c r="IK44" s="123"/>
      <c r="IL44" s="123"/>
      <c r="IM44" s="123"/>
      <c r="IN44" s="123"/>
      <c r="IO44" s="123"/>
      <c r="IP44" s="123"/>
      <c r="IQ44" s="123"/>
      <c r="IR44" s="123"/>
      <c r="IS44" s="123"/>
      <c r="IT44" s="123"/>
      <c r="IU44" s="123"/>
      <c r="IV44" s="123"/>
      <c r="IW44" s="123"/>
      <c r="IX44" s="123"/>
      <c r="IY44" s="103"/>
      <c r="IZ44" s="103"/>
      <c r="JA44" s="103"/>
      <c r="JB44" s="103"/>
      <c r="JC44" s="103"/>
      <c r="JD44" s="103"/>
      <c r="JE44" s="103"/>
      <c r="JF44" s="103"/>
      <c r="JG44" s="103"/>
      <c r="JH44" s="103"/>
      <c r="JI44" s="103"/>
      <c r="JJ44" s="103"/>
      <c r="JK44" s="103"/>
      <c r="JL44" s="103"/>
      <c r="JM44" s="103"/>
      <c r="JN44" s="103"/>
      <c r="JO44" s="103"/>
      <c r="JP44" s="103"/>
      <c r="JQ44" s="103"/>
      <c r="JR44" s="103"/>
      <c r="JS44" s="103"/>
      <c r="JT44" s="103"/>
      <c r="JU44" s="103"/>
      <c r="JV44" s="103"/>
      <c r="JW44" s="103"/>
      <c r="JX44" s="103"/>
      <c r="JY44" s="103"/>
      <c r="JZ44" s="103"/>
      <c r="KA44" s="103"/>
      <c r="KB44" s="103"/>
      <c r="KC44" s="103"/>
      <c r="KD44" s="103"/>
      <c r="KE44" s="103"/>
      <c r="KF44" s="103"/>
      <c r="KG44" s="103"/>
      <c r="KH44" s="103"/>
      <c r="KI44" s="103"/>
      <c r="KJ44" s="103"/>
      <c r="KK44" s="103"/>
      <c r="KL44" s="103"/>
      <c r="KM44" s="103"/>
      <c r="KN44" s="103"/>
      <c r="KO44" s="103"/>
      <c r="KP44" s="103"/>
      <c r="KQ44" s="103"/>
      <c r="KR44" s="103"/>
      <c r="KS44" s="103"/>
      <c r="KT44" s="103"/>
      <c r="KU44" s="103"/>
      <c r="KV44" s="103"/>
      <c r="KW44" s="103"/>
      <c r="KX44" s="103"/>
      <c r="KY44" s="103"/>
      <c r="KZ44" s="103"/>
      <c r="LA44" s="103"/>
      <c r="LB44" s="103"/>
      <c r="LC44" s="103"/>
      <c r="LD44" s="103"/>
      <c r="LE44" s="103"/>
      <c r="LF44" s="103"/>
      <c r="LG44" s="103"/>
      <c r="LH44" s="103"/>
      <c r="LI44" s="103"/>
      <c r="LJ44" s="103"/>
      <c r="LK44" s="103"/>
      <c r="LL44" s="103"/>
      <c r="LM44" s="103"/>
      <c r="LN44" s="103"/>
      <c r="LO44" s="103"/>
      <c r="LP44" s="103"/>
      <c r="LQ44" s="103"/>
      <c r="LR44" s="103"/>
      <c r="LS44" s="103"/>
      <c r="LT44" s="103"/>
      <c r="LU44" s="103"/>
      <c r="LV44" s="103"/>
      <c r="LW44" s="103"/>
      <c r="LX44" s="103"/>
      <c r="LY44" s="103"/>
      <c r="LZ44" s="103"/>
      <c r="MA44" s="103"/>
      <c r="MB44" s="103"/>
      <c r="MC44" s="103"/>
      <c r="MD44" s="103"/>
      <c r="ME44" s="103"/>
      <c r="MF44" s="103"/>
      <c r="MG44" s="103"/>
      <c r="MH44" s="103"/>
      <c r="MI44" s="103"/>
      <c r="MJ44" s="103"/>
      <c r="MK44" s="103"/>
      <c r="ML44" s="103"/>
      <c r="MM44" s="103"/>
      <c r="MN44" s="103"/>
      <c r="MO44" s="103"/>
      <c r="MP44" s="103"/>
      <c r="MQ44" s="103"/>
      <c r="MR44" s="103"/>
      <c r="MS44" s="103"/>
      <c r="MT44" s="103"/>
      <c r="MU44" s="103"/>
      <c r="MV44" s="103"/>
      <c r="MW44" s="103"/>
      <c r="MX44" s="103"/>
      <c r="MY44" s="103"/>
      <c r="MZ44" s="103"/>
      <c r="NA44" s="103"/>
      <c r="NB44" s="103"/>
      <c r="NC44" s="103"/>
      <c r="ND44" s="103"/>
      <c r="NE44" s="103"/>
      <c r="NF44" s="103"/>
      <c r="NG44" s="103"/>
      <c r="NH44" s="103"/>
      <c r="NI44" s="103"/>
      <c r="NJ44" s="103"/>
      <c r="NK44" s="103"/>
      <c r="NL44" s="103"/>
      <c r="NM44" s="103"/>
      <c r="NN44" s="103"/>
      <c r="NO44" s="103"/>
      <c r="NP44" s="103"/>
      <c r="NQ44" s="103"/>
      <c r="NR44" s="103"/>
      <c r="NS44" s="103"/>
      <c r="NT44" s="103"/>
      <c r="NU44" s="103"/>
      <c r="NV44" s="103"/>
      <c r="NW44" s="103"/>
      <c r="NX44" s="103"/>
      <c r="NY44" s="103"/>
      <c r="NZ44" s="103"/>
      <c r="OA44" s="103"/>
      <c r="OB44" s="103"/>
      <c r="OC44" s="103"/>
      <c r="OD44" s="103"/>
      <c r="OE44" s="103"/>
      <c r="OF44" s="103"/>
      <c r="OG44" s="103"/>
      <c r="OH44" s="103"/>
      <c r="OI44" s="103"/>
      <c r="OJ44" s="103"/>
      <c r="OK44" s="103"/>
      <c r="OL44" s="103"/>
      <c r="OM44" s="103"/>
      <c r="ON44" s="103"/>
      <c r="OO44" s="103"/>
      <c r="OP44" s="103"/>
      <c r="OQ44" s="103"/>
      <c r="OR44" s="103"/>
      <c r="OS44" s="103"/>
      <c r="OT44" s="103"/>
      <c r="OU44" s="103"/>
      <c r="OV44" s="103"/>
      <c r="OW44" s="103"/>
      <c r="OX44" s="103"/>
      <c r="OY44" s="103"/>
      <c r="OZ44" s="103"/>
      <c r="PA44" s="103"/>
      <c r="PB44" s="103"/>
      <c r="PC44" s="103"/>
      <c r="PD44" s="103"/>
      <c r="PE44" s="103"/>
      <c r="PF44" s="103"/>
      <c r="PG44" s="103"/>
      <c r="PH44" s="103"/>
      <c r="PI44" s="103"/>
      <c r="PJ44" s="103"/>
      <c r="PK44" s="103"/>
      <c r="PL44" s="103"/>
      <c r="PM44" s="103"/>
      <c r="PN44" s="103"/>
      <c r="PO44" s="103"/>
      <c r="PP44" s="103"/>
      <c r="PQ44" s="103"/>
      <c r="PR44" s="103"/>
      <c r="PS44" s="103"/>
      <c r="PT44" s="103"/>
      <c r="PU44" s="103"/>
      <c r="PV44" s="103"/>
      <c r="PW44" s="103"/>
      <c r="PX44" s="103"/>
      <c r="PY44" s="103"/>
      <c r="PZ44" s="103"/>
      <c r="QA44" s="103"/>
      <c r="QB44" s="103"/>
      <c r="QC44" s="103"/>
      <c r="QD44" s="103"/>
      <c r="QE44" s="103"/>
      <c r="QF44" s="103"/>
      <c r="QG44" s="103"/>
      <c r="QH44" s="103"/>
      <c r="QI44" s="103"/>
      <c r="QJ44" s="103"/>
      <c r="QK44" s="103"/>
      <c r="QL44" s="103"/>
      <c r="QM44" s="103"/>
      <c r="QN44" s="103"/>
      <c r="QO44" s="103"/>
      <c r="QP44" s="103"/>
      <c r="QQ44" s="103"/>
      <c r="QR44" s="103"/>
      <c r="QS44" s="103"/>
      <c r="QT44" s="103"/>
      <c r="QU44" s="103"/>
      <c r="QV44" s="103"/>
      <c r="QW44" s="103"/>
      <c r="QX44" s="103"/>
      <c r="QY44" s="103"/>
      <c r="QZ44" s="103"/>
      <c r="RA44" s="103"/>
      <c r="RB44" s="103"/>
      <c r="RC44" s="103"/>
      <c r="RD44" s="103"/>
      <c r="RE44" s="103"/>
      <c r="RF44" s="103"/>
      <c r="RG44" s="103"/>
      <c r="RH44" s="103"/>
      <c r="RI44" s="103"/>
      <c r="RJ44" s="103"/>
      <c r="RK44" s="103"/>
      <c r="RL44" s="103"/>
      <c r="RM44" s="103"/>
      <c r="RN44" s="103"/>
      <c r="RO44" s="103"/>
      <c r="RP44" s="103"/>
      <c r="RQ44" s="103"/>
      <c r="RR44" s="103"/>
      <c r="RS44" s="103"/>
      <c r="RT44" s="103"/>
      <c r="RU44" s="103"/>
      <c r="RV44" s="103"/>
      <c r="RW44" s="103"/>
      <c r="RX44" s="103"/>
      <c r="RY44" s="103"/>
      <c r="RZ44" s="103"/>
      <c r="SA44" s="103"/>
      <c r="SB44" s="103"/>
      <c r="SC44" s="103"/>
      <c r="SD44" s="103"/>
      <c r="SE44" s="103"/>
      <c r="SF44" s="103"/>
      <c r="SG44" s="103"/>
      <c r="SH44" s="103"/>
      <c r="SI44" s="103"/>
      <c r="SJ44" s="103"/>
      <c r="SK44" s="103"/>
      <c r="SL44" s="103"/>
      <c r="SM44" s="103"/>
      <c r="SN44" s="103"/>
      <c r="SO44" s="103"/>
      <c r="SP44" s="103"/>
      <c r="SQ44" s="103"/>
      <c r="SR44" s="103"/>
      <c r="SS44" s="103"/>
      <c r="ST44" s="103"/>
      <c r="SU44" s="103"/>
      <c r="SV44" s="103"/>
      <c r="SW44" s="103"/>
      <c r="SX44" s="103"/>
      <c r="SY44" s="103"/>
      <c r="SZ44" s="103"/>
      <c r="TA44" s="103"/>
      <c r="TB44" s="103"/>
      <c r="TC44" s="103"/>
      <c r="TD44" s="103"/>
      <c r="TE44" s="103"/>
      <c r="TF44" s="103"/>
      <c r="TG44" s="103"/>
      <c r="TH44" s="103"/>
      <c r="TI44" s="103"/>
      <c r="TJ44" s="103"/>
      <c r="TK44" s="103"/>
      <c r="TL44" s="103"/>
      <c r="TM44" s="103"/>
      <c r="TN44" s="103"/>
      <c r="TO44" s="103"/>
      <c r="TP44" s="103"/>
      <c r="TQ44" s="103"/>
      <c r="TR44" s="103"/>
      <c r="TS44" s="103"/>
      <c r="TT44" s="103"/>
      <c r="TU44" s="103"/>
      <c r="TV44" s="103"/>
      <c r="TW44" s="103"/>
      <c r="TX44" s="103"/>
      <c r="TY44" s="103"/>
      <c r="TZ44" s="103"/>
      <c r="UA44" s="103"/>
      <c r="UB44" s="103"/>
      <c r="UC44" s="103"/>
      <c r="UD44" s="103"/>
      <c r="UE44" s="103"/>
      <c r="UF44" s="103"/>
      <c r="UG44" s="103"/>
      <c r="UH44" s="103"/>
      <c r="UI44" s="103"/>
      <c r="UJ44" s="103"/>
      <c r="UK44" s="103"/>
      <c r="UL44" s="103"/>
      <c r="UM44" s="103"/>
      <c r="UN44" s="103"/>
      <c r="UO44" s="103"/>
      <c r="UP44" s="103"/>
      <c r="UQ44" s="103"/>
      <c r="UR44" s="103"/>
      <c r="US44" s="103"/>
    </row>
    <row r="45" spans="194:565" x14ac:dyDescent="0.2">
      <c r="GL45" s="120">
        <v>43229</v>
      </c>
      <c r="GM45" s="103"/>
      <c r="GN45" s="129">
        <v>6</v>
      </c>
      <c r="GO45" s="129" t="s">
        <v>7</v>
      </c>
      <c r="GP45" s="129">
        <v>2015</v>
      </c>
      <c r="GQ45" s="113">
        <v>168</v>
      </c>
      <c r="GR45" s="103"/>
      <c r="GS45" s="103"/>
      <c r="GT45" s="103"/>
      <c r="GU45" s="103"/>
      <c r="GV45" s="123"/>
      <c r="GW45" s="123"/>
      <c r="GX45" s="123"/>
      <c r="GY45" s="123"/>
      <c r="GZ45" s="123"/>
      <c r="HA45" s="123"/>
      <c r="HB45" s="123"/>
      <c r="HC45" s="123"/>
      <c r="HD45" s="123"/>
      <c r="HE45" s="123"/>
      <c r="HF45" s="123"/>
      <c r="HG45" s="123"/>
      <c r="HH45" s="123"/>
      <c r="HI45" s="123"/>
      <c r="HJ45" s="123"/>
      <c r="HK45" s="123"/>
      <c r="HL45" s="123"/>
      <c r="HM45" s="123"/>
      <c r="HN45" s="123"/>
      <c r="HO45" s="123"/>
      <c r="HP45" s="123"/>
      <c r="HQ45" s="123"/>
      <c r="HR45" s="123"/>
      <c r="HS45" s="123"/>
      <c r="HT45" s="123"/>
      <c r="HU45" s="123"/>
      <c r="HV45" s="123"/>
      <c r="HW45" s="103"/>
      <c r="HX45" s="103"/>
      <c r="HY45" s="103"/>
      <c r="HZ45" s="103"/>
      <c r="IA45" s="123"/>
      <c r="IB45" s="123"/>
      <c r="IC45" s="123"/>
      <c r="ID45" s="123"/>
      <c r="IE45" s="123"/>
      <c r="IF45" s="123"/>
      <c r="IG45" s="123"/>
      <c r="IH45" s="123"/>
      <c r="II45" s="123"/>
      <c r="IJ45" s="123"/>
      <c r="IK45" s="123"/>
      <c r="IL45" s="123"/>
      <c r="IM45" s="123"/>
      <c r="IN45" s="123"/>
      <c r="IO45" s="123"/>
      <c r="IP45" s="123"/>
      <c r="IQ45" s="123"/>
      <c r="IR45" s="123"/>
      <c r="IS45" s="123"/>
      <c r="IT45" s="123"/>
      <c r="IU45" s="123"/>
      <c r="IV45" s="123"/>
      <c r="IW45" s="123"/>
      <c r="IX45" s="123"/>
      <c r="IY45" s="123"/>
      <c r="IZ45" s="123"/>
      <c r="JA45" s="123"/>
      <c r="JB45" s="123"/>
      <c r="JC45" s="123"/>
      <c r="JD45" s="123"/>
      <c r="JE45" s="123"/>
      <c r="JF45" s="123"/>
      <c r="JG45" s="123"/>
      <c r="JH45" s="123"/>
      <c r="JI45" s="123"/>
      <c r="JJ45" s="123"/>
      <c r="JK45" s="123"/>
      <c r="JL45" s="123"/>
      <c r="JM45" s="123"/>
      <c r="JN45" s="123"/>
      <c r="JO45" s="103"/>
      <c r="JP45" s="103"/>
      <c r="JQ45" s="103"/>
      <c r="JR45" s="103"/>
      <c r="JS45" s="103"/>
      <c r="JT45" s="103"/>
      <c r="JU45" s="103"/>
      <c r="JV45" s="103"/>
      <c r="JW45" s="103"/>
      <c r="JX45" s="103"/>
      <c r="JY45" s="103"/>
      <c r="JZ45" s="103"/>
      <c r="KA45" s="103"/>
      <c r="KB45" s="103"/>
      <c r="KC45" s="103"/>
      <c r="KD45" s="123"/>
      <c r="KE45" s="123"/>
      <c r="KF45" s="123"/>
      <c r="KG45" s="123"/>
      <c r="KH45" s="123"/>
      <c r="KI45" s="123"/>
      <c r="KJ45" s="123"/>
      <c r="KK45" s="123"/>
      <c r="KL45" s="123"/>
      <c r="KM45" s="123"/>
      <c r="KN45" s="123"/>
      <c r="KO45" s="123"/>
      <c r="KP45" s="123"/>
      <c r="KQ45" s="123"/>
      <c r="KR45" s="123"/>
      <c r="KS45" s="123"/>
      <c r="KT45" s="103"/>
      <c r="KU45" s="103"/>
      <c r="KV45" s="103"/>
      <c r="KW45" s="103"/>
      <c r="KX45" s="103"/>
      <c r="KY45" s="103"/>
      <c r="KZ45" s="103"/>
      <c r="LA45" s="103"/>
      <c r="LB45" s="103"/>
      <c r="LC45" s="103"/>
      <c r="LD45" s="103"/>
      <c r="LE45" s="103"/>
      <c r="LF45" s="103"/>
      <c r="LG45" s="103"/>
      <c r="LH45" s="103"/>
      <c r="LI45" s="103"/>
      <c r="LJ45" s="103"/>
      <c r="LK45" s="103"/>
      <c r="LL45" s="103"/>
      <c r="LM45" s="103"/>
      <c r="LN45" s="103"/>
      <c r="LO45" s="103"/>
      <c r="LP45" s="103"/>
      <c r="LQ45" s="103"/>
      <c r="LR45" s="103"/>
      <c r="LS45" s="103"/>
      <c r="LT45" s="103"/>
      <c r="LU45" s="103"/>
      <c r="LV45" s="103"/>
      <c r="LW45" s="103"/>
      <c r="LX45" s="103"/>
      <c r="LY45" s="103"/>
      <c r="LZ45" s="103"/>
      <c r="MA45" s="103"/>
      <c r="MB45" s="103"/>
      <c r="MC45" s="103"/>
      <c r="MD45" s="103"/>
      <c r="ME45" s="103"/>
      <c r="MF45" s="103"/>
      <c r="MG45" s="103"/>
      <c r="MH45" s="103"/>
      <c r="MI45" s="103"/>
      <c r="MJ45" s="103"/>
      <c r="MK45" s="103"/>
      <c r="ML45" s="103"/>
      <c r="MM45" s="103"/>
      <c r="MN45" s="103"/>
      <c r="MO45" s="103"/>
      <c r="MP45" s="103"/>
      <c r="MQ45" s="103"/>
      <c r="MR45" s="103"/>
      <c r="MS45" s="103"/>
      <c r="MT45" s="103"/>
      <c r="MU45" s="103"/>
      <c r="MV45" s="103"/>
      <c r="MW45" s="103"/>
      <c r="MX45" s="103"/>
      <c r="MY45" s="103"/>
      <c r="MZ45" s="103"/>
      <c r="NA45" s="103"/>
      <c r="NB45" s="103"/>
      <c r="NC45" s="103"/>
      <c r="ND45" s="103"/>
      <c r="NE45" s="103"/>
      <c r="NF45" s="103"/>
      <c r="NG45" s="103"/>
      <c r="NH45" s="103"/>
      <c r="NI45" s="103"/>
      <c r="NJ45" s="103"/>
      <c r="NK45" s="103"/>
      <c r="NL45" s="103"/>
      <c r="NM45" s="103"/>
      <c r="NN45" s="103"/>
      <c r="NO45" s="103"/>
      <c r="NP45" s="103"/>
      <c r="NQ45" s="103"/>
      <c r="NR45" s="103"/>
      <c r="NS45" s="103"/>
      <c r="NT45" s="103"/>
      <c r="NU45" s="103"/>
      <c r="NV45" s="103"/>
      <c r="NW45" s="103"/>
      <c r="NX45" s="103"/>
      <c r="NY45" s="103"/>
      <c r="NZ45" s="103"/>
      <c r="OA45" s="103"/>
      <c r="OB45" s="103"/>
      <c r="OC45" s="103"/>
      <c r="OD45" s="103"/>
      <c r="OE45" s="103"/>
      <c r="OF45" s="103"/>
      <c r="OG45" s="103"/>
      <c r="OH45" s="103"/>
      <c r="OI45" s="103"/>
      <c r="OJ45" s="103"/>
      <c r="OK45" s="103"/>
      <c r="OL45" s="103"/>
      <c r="OM45" s="103"/>
      <c r="ON45" s="103"/>
      <c r="OO45" s="103"/>
      <c r="OP45" s="103"/>
      <c r="OQ45" s="103"/>
      <c r="OR45" s="103"/>
      <c r="OS45" s="103"/>
      <c r="OT45" s="103"/>
      <c r="OU45" s="103"/>
      <c r="OV45" s="103"/>
      <c r="OW45" s="103"/>
      <c r="OX45" s="103"/>
      <c r="OY45" s="103"/>
      <c r="OZ45" s="103"/>
      <c r="PA45" s="103"/>
      <c r="PB45" s="103"/>
      <c r="PC45" s="103"/>
      <c r="PD45" s="103"/>
      <c r="PE45" s="103"/>
      <c r="PF45" s="103"/>
      <c r="PG45" s="103"/>
      <c r="PH45" s="103"/>
      <c r="PI45" s="103"/>
      <c r="PJ45" s="103"/>
      <c r="PK45" s="103"/>
      <c r="PL45" s="103"/>
      <c r="PM45" s="103"/>
      <c r="PN45" s="103"/>
      <c r="PO45" s="103"/>
      <c r="PP45" s="103"/>
      <c r="PQ45" s="103"/>
      <c r="PR45" s="103"/>
      <c r="PS45" s="103"/>
      <c r="PT45" s="103"/>
      <c r="PU45" s="103"/>
      <c r="PV45" s="103"/>
      <c r="PW45" s="103"/>
      <c r="PX45" s="103"/>
      <c r="PY45" s="103"/>
      <c r="PZ45" s="103"/>
      <c r="QA45" s="103"/>
      <c r="QB45" s="103"/>
      <c r="QC45" s="103"/>
      <c r="QD45" s="103"/>
      <c r="QE45" s="103"/>
      <c r="QF45" s="103"/>
      <c r="QG45" s="103"/>
      <c r="QH45" s="103"/>
      <c r="QI45" s="103"/>
      <c r="QJ45" s="103"/>
      <c r="QK45" s="103"/>
      <c r="QL45" s="103"/>
      <c r="QM45" s="103"/>
      <c r="QN45" s="103"/>
      <c r="QO45" s="103"/>
      <c r="QP45" s="103"/>
      <c r="QQ45" s="103"/>
      <c r="QR45" s="103"/>
      <c r="QS45" s="103"/>
      <c r="QT45" s="103"/>
      <c r="QU45" s="103"/>
      <c r="QV45" s="103"/>
      <c r="QW45" s="103"/>
      <c r="QX45" s="103"/>
      <c r="QY45" s="103"/>
      <c r="QZ45" s="103"/>
      <c r="RA45" s="103"/>
      <c r="RB45" s="103"/>
      <c r="RC45" s="103"/>
      <c r="RD45" s="103"/>
      <c r="RE45" s="103"/>
      <c r="RF45" s="103"/>
      <c r="RG45" s="103"/>
      <c r="RH45" s="103"/>
      <c r="RI45" s="103"/>
      <c r="RJ45" s="103"/>
      <c r="RK45" s="103"/>
      <c r="RL45" s="103"/>
      <c r="RM45" s="103"/>
      <c r="RN45" s="103"/>
      <c r="RO45" s="103"/>
      <c r="RP45" s="103"/>
      <c r="RQ45" s="103"/>
      <c r="RR45" s="103"/>
      <c r="RS45" s="103"/>
      <c r="RT45" s="103"/>
      <c r="RU45" s="103"/>
      <c r="RV45" s="103"/>
      <c r="RW45" s="103"/>
      <c r="RX45" s="103"/>
      <c r="RY45" s="103"/>
      <c r="RZ45" s="103"/>
      <c r="SA45" s="103"/>
      <c r="SB45" s="103"/>
      <c r="SC45" s="103"/>
      <c r="SD45" s="103"/>
      <c r="SE45" s="103"/>
      <c r="SF45" s="103"/>
      <c r="SG45" s="103"/>
      <c r="SH45" s="103"/>
      <c r="SI45" s="103"/>
      <c r="SJ45" s="103"/>
      <c r="SK45" s="103"/>
      <c r="SL45" s="103"/>
      <c r="SM45" s="103"/>
      <c r="SN45" s="103"/>
      <c r="SO45" s="103"/>
      <c r="SP45" s="103"/>
      <c r="SQ45" s="103"/>
      <c r="SR45" s="103"/>
      <c r="SS45" s="103"/>
      <c r="ST45" s="103"/>
      <c r="SU45" s="103"/>
      <c r="SV45" s="103"/>
      <c r="SW45" s="103"/>
      <c r="SX45" s="103"/>
      <c r="SY45" s="103"/>
      <c r="SZ45" s="103"/>
      <c r="TA45" s="103"/>
      <c r="TB45" s="103"/>
      <c r="TC45" s="103"/>
      <c r="TD45" s="103"/>
      <c r="TE45" s="103"/>
      <c r="TF45" s="103"/>
      <c r="TG45" s="103"/>
      <c r="TH45" s="103"/>
      <c r="TI45" s="103"/>
      <c r="TJ45" s="103"/>
      <c r="TK45" s="103"/>
      <c r="TL45" s="103"/>
      <c r="TM45" s="103"/>
      <c r="TN45" s="103"/>
      <c r="TO45" s="103"/>
      <c r="TP45" s="103"/>
      <c r="TQ45" s="103"/>
      <c r="TR45" s="103"/>
      <c r="TS45" s="103"/>
      <c r="TT45" s="103"/>
      <c r="TU45" s="103"/>
      <c r="TV45" s="103"/>
      <c r="TW45" s="103"/>
      <c r="TX45" s="103"/>
      <c r="TY45" s="103"/>
      <c r="TZ45" s="103"/>
      <c r="UA45" s="103"/>
      <c r="UB45" s="103"/>
      <c r="UC45" s="103"/>
      <c r="UD45" s="103"/>
      <c r="UE45" s="103"/>
      <c r="UF45" s="103"/>
      <c r="UG45" s="103"/>
      <c r="UH45" s="103"/>
      <c r="UI45" s="103"/>
      <c r="UJ45" s="103"/>
      <c r="UK45" s="103"/>
      <c r="UL45" s="103"/>
      <c r="UM45" s="103"/>
      <c r="UN45" s="103"/>
      <c r="UO45" s="103"/>
      <c r="UP45" s="103"/>
      <c r="UQ45" s="103"/>
      <c r="UR45" s="103"/>
      <c r="US45" s="103"/>
    </row>
    <row r="46" spans="194:565" x14ac:dyDescent="0.2">
      <c r="GL46" s="120">
        <v>43263</v>
      </c>
      <c r="GM46" s="103"/>
      <c r="GN46" s="129">
        <v>7</v>
      </c>
      <c r="GO46" s="129" t="s">
        <v>8</v>
      </c>
      <c r="GP46" s="129">
        <v>2016</v>
      </c>
      <c r="GQ46" s="113">
        <v>168</v>
      </c>
      <c r="GR46" s="103"/>
      <c r="GS46" s="103"/>
      <c r="GT46" s="103"/>
      <c r="GU46" s="103"/>
      <c r="GV46" s="123"/>
      <c r="GW46" s="123"/>
      <c r="GX46" s="123"/>
      <c r="GY46" s="123"/>
      <c r="GZ46" s="123"/>
      <c r="HA46" s="123"/>
      <c r="HB46" s="123"/>
      <c r="HC46" s="123"/>
      <c r="HD46" s="123"/>
      <c r="HE46" s="123"/>
      <c r="HF46" s="123"/>
      <c r="HG46" s="123"/>
      <c r="HH46" s="123"/>
      <c r="HI46" s="123"/>
      <c r="HJ46" s="123"/>
      <c r="HK46" s="123"/>
      <c r="HL46" s="123"/>
      <c r="HM46" s="123"/>
      <c r="HN46" s="123"/>
      <c r="HO46" s="123"/>
      <c r="HP46" s="123"/>
      <c r="HQ46" s="123"/>
      <c r="HR46" s="123"/>
      <c r="HS46" s="123"/>
      <c r="HT46" s="123"/>
      <c r="HU46" s="123"/>
      <c r="HV46" s="123"/>
      <c r="HW46" s="103"/>
      <c r="HX46" s="103"/>
      <c r="HY46" s="103"/>
      <c r="HZ46" s="103"/>
      <c r="IA46" s="123"/>
      <c r="IB46" s="123"/>
      <c r="IC46" s="123"/>
      <c r="ID46" s="123"/>
      <c r="IE46" s="123"/>
      <c r="IF46" s="123"/>
      <c r="IG46" s="123"/>
      <c r="IH46" s="123"/>
      <c r="II46" s="123"/>
      <c r="IJ46" s="123"/>
      <c r="IK46" s="123"/>
      <c r="IL46" s="123"/>
      <c r="IM46" s="123"/>
      <c r="IN46" s="123"/>
      <c r="IO46" s="123"/>
      <c r="IP46" s="123"/>
      <c r="IQ46" s="123"/>
      <c r="IR46" s="123"/>
      <c r="IS46" s="123"/>
      <c r="IT46" s="123"/>
      <c r="IU46" s="123"/>
      <c r="IV46" s="123"/>
      <c r="IW46" s="123"/>
      <c r="IX46" s="123"/>
      <c r="IY46" s="103"/>
      <c r="IZ46" s="103"/>
      <c r="JA46" s="103"/>
      <c r="JB46" s="103"/>
      <c r="JC46" s="103"/>
      <c r="JD46" s="103"/>
      <c r="JE46" s="103"/>
      <c r="JF46" s="103"/>
      <c r="JG46" s="103"/>
      <c r="JH46" s="103"/>
      <c r="JI46" s="103"/>
      <c r="JJ46" s="103"/>
      <c r="JK46" s="103"/>
      <c r="JL46" s="103"/>
      <c r="JM46" s="103"/>
      <c r="JN46" s="103"/>
      <c r="JO46" s="103"/>
      <c r="JP46" s="103"/>
      <c r="JQ46" s="103"/>
      <c r="JR46" s="103"/>
      <c r="JS46" s="103"/>
      <c r="JT46" s="103"/>
      <c r="JU46" s="103"/>
      <c r="JV46" s="103"/>
      <c r="JW46" s="103"/>
      <c r="JX46" s="103"/>
      <c r="JY46" s="103"/>
      <c r="JZ46" s="103"/>
      <c r="KA46" s="103"/>
      <c r="KB46" s="103"/>
      <c r="KC46" s="103"/>
      <c r="KD46" s="103"/>
      <c r="KE46" s="103"/>
      <c r="KF46" s="103"/>
      <c r="KG46" s="103"/>
      <c r="KH46" s="103"/>
      <c r="KI46" s="103"/>
      <c r="KJ46" s="103"/>
      <c r="KK46" s="103"/>
      <c r="KL46" s="103"/>
      <c r="KM46" s="103"/>
      <c r="KN46" s="103"/>
      <c r="KO46" s="103"/>
      <c r="KP46" s="103"/>
      <c r="KQ46" s="103"/>
      <c r="KR46" s="103"/>
      <c r="KS46" s="103"/>
      <c r="KT46" s="103"/>
      <c r="KU46" s="103"/>
      <c r="KV46" s="103"/>
      <c r="KW46" s="103"/>
      <c r="KX46" s="103"/>
      <c r="KY46" s="103"/>
      <c r="KZ46" s="103"/>
      <c r="LA46" s="103"/>
      <c r="LB46" s="103"/>
      <c r="LC46" s="103"/>
      <c r="LD46" s="103"/>
      <c r="LE46" s="103"/>
      <c r="LF46" s="103"/>
      <c r="LG46" s="103"/>
      <c r="LH46" s="103"/>
      <c r="LI46" s="103"/>
      <c r="LJ46" s="103"/>
      <c r="LK46" s="103"/>
      <c r="LL46" s="103"/>
      <c r="LM46" s="103"/>
      <c r="LN46" s="103"/>
      <c r="LO46" s="103"/>
      <c r="LP46" s="103"/>
      <c r="LQ46" s="103"/>
      <c r="LR46" s="103"/>
      <c r="LS46" s="103"/>
      <c r="LT46" s="103"/>
      <c r="LU46" s="103"/>
      <c r="LV46" s="103"/>
      <c r="LW46" s="103"/>
      <c r="LX46" s="103"/>
      <c r="LY46" s="103"/>
      <c r="LZ46" s="103"/>
      <c r="MA46" s="103"/>
      <c r="MB46" s="103"/>
      <c r="MC46" s="103"/>
      <c r="MD46" s="103"/>
      <c r="ME46" s="103"/>
      <c r="MF46" s="103"/>
      <c r="MG46" s="103"/>
      <c r="MH46" s="103"/>
      <c r="MI46" s="103"/>
      <c r="MJ46" s="103"/>
      <c r="MK46" s="103"/>
      <c r="ML46" s="103"/>
      <c r="MM46" s="103"/>
      <c r="MN46" s="103"/>
      <c r="MO46" s="103"/>
      <c r="MP46" s="103"/>
      <c r="MQ46" s="103"/>
      <c r="MR46" s="103"/>
      <c r="MS46" s="103"/>
      <c r="MT46" s="103"/>
      <c r="MU46" s="103"/>
      <c r="MV46" s="103"/>
      <c r="MW46" s="103"/>
      <c r="MX46" s="103"/>
      <c r="MY46" s="103"/>
      <c r="MZ46" s="103"/>
      <c r="NA46" s="103"/>
      <c r="NB46" s="103"/>
      <c r="NC46" s="103"/>
      <c r="ND46" s="103"/>
      <c r="NE46" s="103"/>
      <c r="NF46" s="103"/>
      <c r="NG46" s="103"/>
      <c r="NH46" s="103"/>
      <c r="NI46" s="103"/>
      <c r="NJ46" s="103"/>
      <c r="NK46" s="103"/>
      <c r="NL46" s="103"/>
      <c r="NM46" s="103"/>
      <c r="NN46" s="103"/>
      <c r="NO46" s="103"/>
      <c r="NP46" s="103"/>
      <c r="NQ46" s="103"/>
      <c r="NR46" s="103"/>
      <c r="NS46" s="103"/>
      <c r="NT46" s="103"/>
      <c r="NU46" s="103"/>
      <c r="NV46" s="103"/>
      <c r="NW46" s="103"/>
      <c r="NX46" s="103"/>
      <c r="NY46" s="103"/>
      <c r="NZ46" s="103"/>
      <c r="OA46" s="103"/>
      <c r="OB46" s="103"/>
      <c r="OC46" s="103"/>
      <c r="OD46" s="103"/>
      <c r="OE46" s="103"/>
      <c r="OF46" s="103"/>
      <c r="OG46" s="103"/>
      <c r="OH46" s="103"/>
      <c r="OI46" s="103"/>
      <c r="OJ46" s="103"/>
      <c r="OK46" s="103"/>
      <c r="OL46" s="103"/>
      <c r="OM46" s="103"/>
      <c r="ON46" s="103"/>
      <c r="OO46" s="103"/>
      <c r="OP46" s="103"/>
      <c r="OQ46" s="103"/>
      <c r="OR46" s="103"/>
      <c r="OS46" s="103"/>
      <c r="OT46" s="103"/>
      <c r="OU46" s="103"/>
      <c r="OV46" s="103"/>
      <c r="OW46" s="103"/>
      <c r="OX46" s="103"/>
      <c r="OY46" s="103"/>
      <c r="OZ46" s="103"/>
      <c r="PA46" s="103"/>
      <c r="PB46" s="103"/>
      <c r="PC46" s="103"/>
      <c r="PD46" s="103"/>
      <c r="PE46" s="103"/>
      <c r="PF46" s="103"/>
      <c r="PG46" s="103"/>
      <c r="PH46" s="103"/>
      <c r="PI46" s="103"/>
      <c r="PJ46" s="103"/>
      <c r="PK46" s="103"/>
      <c r="PL46" s="103"/>
      <c r="PM46" s="103"/>
      <c r="PN46" s="103"/>
      <c r="PO46" s="103"/>
      <c r="PP46" s="103"/>
      <c r="PQ46" s="103"/>
      <c r="PR46" s="103"/>
      <c r="PS46" s="103"/>
      <c r="PT46" s="103"/>
      <c r="PU46" s="103"/>
      <c r="PV46" s="103"/>
      <c r="PW46" s="103"/>
      <c r="PX46" s="103"/>
      <c r="PY46" s="103"/>
      <c r="PZ46" s="103"/>
      <c r="QA46" s="103"/>
      <c r="QB46" s="103"/>
      <c r="QC46" s="103"/>
      <c r="QD46" s="103"/>
      <c r="QE46" s="103"/>
      <c r="QF46" s="103"/>
      <c r="QG46" s="103"/>
      <c r="QH46" s="103"/>
      <c r="QI46" s="103"/>
      <c r="QJ46" s="103"/>
      <c r="QK46" s="103"/>
      <c r="QL46" s="103"/>
      <c r="QM46" s="103"/>
      <c r="QN46" s="103"/>
      <c r="QO46" s="103"/>
      <c r="QP46" s="103"/>
      <c r="QQ46" s="103"/>
      <c r="QR46" s="103"/>
      <c r="QS46" s="103"/>
      <c r="QT46" s="103"/>
      <c r="QU46" s="103"/>
      <c r="QV46" s="103"/>
      <c r="QW46" s="103"/>
      <c r="QX46" s="103"/>
      <c r="QY46" s="103"/>
      <c r="QZ46" s="103"/>
      <c r="RA46" s="103"/>
      <c r="RB46" s="103"/>
      <c r="RC46" s="103"/>
      <c r="RD46" s="103"/>
      <c r="RE46" s="103"/>
      <c r="RF46" s="103"/>
      <c r="RG46" s="103"/>
      <c r="RH46" s="103"/>
      <c r="RI46" s="103"/>
      <c r="RJ46" s="103"/>
      <c r="RK46" s="103"/>
      <c r="RL46" s="103"/>
      <c r="RM46" s="103"/>
      <c r="RN46" s="103"/>
      <c r="RO46" s="103"/>
      <c r="RP46" s="103"/>
      <c r="RQ46" s="103"/>
      <c r="RR46" s="103"/>
      <c r="RS46" s="103"/>
      <c r="RT46" s="103"/>
      <c r="RU46" s="103"/>
      <c r="RV46" s="103"/>
      <c r="RW46" s="103"/>
      <c r="RX46" s="103"/>
      <c r="RY46" s="103"/>
      <c r="RZ46" s="103"/>
      <c r="SA46" s="103"/>
      <c r="SB46" s="103"/>
      <c r="SC46" s="103"/>
      <c r="SD46" s="103"/>
      <c r="SE46" s="103"/>
      <c r="SF46" s="103"/>
      <c r="SG46" s="103"/>
      <c r="SH46" s="103"/>
      <c r="SI46" s="103"/>
      <c r="SJ46" s="103"/>
      <c r="SK46" s="103"/>
      <c r="SL46" s="103"/>
      <c r="SM46" s="103"/>
      <c r="SN46" s="103"/>
      <c r="SO46" s="103"/>
      <c r="SP46" s="103"/>
      <c r="SQ46" s="103"/>
      <c r="SR46" s="103"/>
      <c r="SS46" s="103"/>
      <c r="ST46" s="103"/>
      <c r="SU46" s="103"/>
      <c r="SV46" s="103"/>
      <c r="SW46" s="103"/>
      <c r="SX46" s="103"/>
      <c r="SY46" s="103"/>
      <c r="SZ46" s="103"/>
      <c r="TA46" s="103"/>
      <c r="TB46" s="103"/>
      <c r="TC46" s="103"/>
      <c r="TD46" s="103"/>
      <c r="TE46" s="103"/>
      <c r="TF46" s="103"/>
      <c r="TG46" s="103"/>
      <c r="TH46" s="103"/>
      <c r="TI46" s="103"/>
      <c r="TJ46" s="103"/>
      <c r="TK46" s="103"/>
      <c r="TL46" s="103"/>
      <c r="TM46" s="103"/>
      <c r="TN46" s="103"/>
      <c r="TO46" s="103"/>
      <c r="TP46" s="103"/>
      <c r="TQ46" s="103"/>
      <c r="TR46" s="103"/>
      <c r="TS46" s="103"/>
      <c r="TT46" s="103"/>
      <c r="TU46" s="103"/>
      <c r="TV46" s="103"/>
      <c r="TW46" s="103"/>
      <c r="TX46" s="103"/>
      <c r="TY46" s="103"/>
      <c r="TZ46" s="103"/>
      <c r="UA46" s="103"/>
      <c r="UB46" s="103"/>
      <c r="UC46" s="103"/>
      <c r="UD46" s="103"/>
      <c r="UE46" s="103"/>
      <c r="UF46" s="103"/>
      <c r="UG46" s="103"/>
      <c r="UH46" s="103"/>
      <c r="UI46" s="103"/>
      <c r="UJ46" s="103"/>
      <c r="UK46" s="103"/>
      <c r="UL46" s="103"/>
      <c r="UM46" s="103"/>
      <c r="UN46" s="103"/>
      <c r="UO46" s="103"/>
      <c r="UP46" s="103"/>
      <c r="UQ46" s="103"/>
      <c r="UR46" s="103"/>
      <c r="US46" s="103"/>
    </row>
    <row r="47" spans="194:565" x14ac:dyDescent="0.2">
      <c r="GL47" s="131">
        <v>43408</v>
      </c>
      <c r="GM47" s="103"/>
      <c r="GN47" s="129">
        <v>8</v>
      </c>
      <c r="GO47" s="129" t="s">
        <v>9</v>
      </c>
      <c r="GP47" s="129">
        <v>2017</v>
      </c>
      <c r="GQ47" s="113">
        <v>184</v>
      </c>
      <c r="GR47" s="103"/>
      <c r="GS47" s="103"/>
      <c r="GT47" s="103"/>
      <c r="GU47" s="103"/>
      <c r="GV47" s="123"/>
      <c r="GW47" s="123"/>
      <c r="GX47" s="123"/>
      <c r="GY47" s="123"/>
      <c r="GZ47" s="123"/>
      <c r="HA47" s="123"/>
      <c r="HB47" s="123"/>
      <c r="HC47" s="123"/>
      <c r="HD47" s="123"/>
      <c r="HE47" s="123"/>
      <c r="HF47" s="123"/>
      <c r="HG47" s="123"/>
      <c r="HH47" s="123"/>
      <c r="HI47" s="123"/>
      <c r="HJ47" s="123"/>
      <c r="HK47" s="123"/>
      <c r="HL47" s="123"/>
      <c r="HM47" s="123"/>
      <c r="HN47" s="123"/>
      <c r="HO47" s="123"/>
      <c r="HP47" s="123"/>
      <c r="HQ47" s="123"/>
      <c r="HR47" s="123"/>
      <c r="HS47" s="123"/>
      <c r="HT47" s="123"/>
      <c r="HU47" s="123"/>
      <c r="HV47" s="123"/>
      <c r="HW47" s="103"/>
      <c r="HX47" s="103"/>
      <c r="HY47" s="103"/>
      <c r="HZ47" s="103"/>
      <c r="IA47" s="123"/>
      <c r="IB47" s="123"/>
      <c r="IC47" s="123"/>
      <c r="ID47" s="123"/>
      <c r="IE47" s="123"/>
      <c r="IF47" s="123"/>
      <c r="IG47" s="123"/>
      <c r="IH47" s="123"/>
      <c r="II47" s="123"/>
      <c r="IJ47" s="123"/>
      <c r="IK47" s="123"/>
      <c r="IL47" s="123"/>
      <c r="IM47" s="123"/>
      <c r="IN47" s="123"/>
      <c r="IO47" s="123"/>
      <c r="IP47" s="123"/>
      <c r="IQ47" s="123"/>
      <c r="IR47" s="123"/>
      <c r="IS47" s="123"/>
      <c r="IT47" s="123"/>
      <c r="IU47" s="123"/>
      <c r="IV47" s="123"/>
      <c r="IW47" s="123"/>
      <c r="IX47" s="123"/>
      <c r="IY47" s="123"/>
      <c r="IZ47" s="123"/>
      <c r="JA47" s="123"/>
      <c r="JB47" s="123"/>
      <c r="JC47" s="123"/>
      <c r="JD47" s="123"/>
      <c r="JE47" s="123"/>
      <c r="JF47" s="123"/>
      <c r="JG47" s="123"/>
      <c r="JH47" s="123"/>
      <c r="JI47" s="123"/>
      <c r="JJ47" s="123"/>
      <c r="JK47" s="123"/>
      <c r="JL47" s="123"/>
      <c r="JM47" s="123"/>
      <c r="JN47" s="123"/>
      <c r="JO47" s="103"/>
      <c r="JP47" s="103"/>
      <c r="JQ47" s="103"/>
      <c r="JR47" s="103"/>
      <c r="JS47" s="103"/>
      <c r="JT47" s="103"/>
      <c r="JU47" s="103"/>
      <c r="JV47" s="103"/>
      <c r="JW47" s="103"/>
      <c r="JX47" s="103"/>
      <c r="JY47" s="103"/>
      <c r="JZ47" s="103"/>
      <c r="KA47" s="103"/>
      <c r="KB47" s="103"/>
      <c r="KC47" s="103"/>
      <c r="KD47" s="123"/>
      <c r="KE47" s="123"/>
      <c r="KF47" s="123"/>
      <c r="KG47" s="123"/>
      <c r="KH47" s="123"/>
      <c r="KI47" s="123"/>
      <c r="KJ47" s="123"/>
      <c r="KK47" s="123"/>
      <c r="KL47" s="123"/>
      <c r="KM47" s="123"/>
      <c r="KN47" s="123"/>
      <c r="KO47" s="123"/>
      <c r="KP47" s="123"/>
      <c r="KQ47" s="123"/>
      <c r="KR47" s="123"/>
      <c r="KS47" s="123"/>
      <c r="KT47" s="103"/>
      <c r="KU47" s="103"/>
      <c r="KV47" s="103"/>
      <c r="KW47" s="103"/>
      <c r="KX47" s="103"/>
      <c r="KY47" s="103"/>
      <c r="KZ47" s="103"/>
      <c r="LA47" s="103"/>
      <c r="LB47" s="103"/>
      <c r="LC47" s="103"/>
      <c r="LD47" s="103"/>
      <c r="LE47" s="103"/>
      <c r="LF47" s="103"/>
      <c r="LG47" s="103"/>
      <c r="LH47" s="103"/>
      <c r="LI47" s="103"/>
      <c r="LJ47" s="103"/>
      <c r="LK47" s="103"/>
      <c r="LL47" s="103"/>
      <c r="LM47" s="103"/>
      <c r="LN47" s="103"/>
      <c r="LO47" s="103"/>
      <c r="LP47" s="103"/>
      <c r="LQ47" s="103"/>
      <c r="LR47" s="103"/>
      <c r="LS47" s="103"/>
      <c r="LT47" s="103"/>
      <c r="LU47" s="103"/>
      <c r="LV47" s="103"/>
      <c r="LW47" s="103"/>
      <c r="LX47" s="103"/>
      <c r="LY47" s="103"/>
      <c r="LZ47" s="103"/>
      <c r="MA47" s="103"/>
      <c r="MB47" s="103"/>
      <c r="MC47" s="103"/>
      <c r="MD47" s="103"/>
      <c r="ME47" s="103"/>
      <c r="MF47" s="103"/>
      <c r="MG47" s="103"/>
      <c r="MH47" s="103"/>
      <c r="MI47" s="103"/>
      <c r="MJ47" s="103"/>
      <c r="MK47" s="103"/>
      <c r="ML47" s="103"/>
      <c r="MM47" s="103"/>
      <c r="MN47" s="103"/>
      <c r="MO47" s="103"/>
      <c r="MP47" s="103"/>
      <c r="MQ47" s="103"/>
      <c r="MR47" s="103"/>
      <c r="MS47" s="103"/>
      <c r="MT47" s="103"/>
      <c r="MU47" s="103"/>
      <c r="MV47" s="103"/>
      <c r="MW47" s="103"/>
      <c r="MX47" s="103"/>
      <c r="MY47" s="103"/>
      <c r="MZ47" s="103"/>
      <c r="NA47" s="103"/>
      <c r="NB47" s="103"/>
      <c r="NC47" s="103"/>
      <c r="ND47" s="103"/>
      <c r="NE47" s="103"/>
      <c r="NF47" s="103"/>
      <c r="NG47" s="103"/>
      <c r="NH47" s="103"/>
      <c r="NI47" s="103"/>
      <c r="NJ47" s="103"/>
      <c r="NK47" s="103"/>
      <c r="NL47" s="103"/>
      <c r="NM47" s="103"/>
      <c r="NN47" s="103"/>
      <c r="NO47" s="103"/>
      <c r="NP47" s="103"/>
      <c r="NQ47" s="103"/>
      <c r="NR47" s="103"/>
      <c r="NS47" s="103"/>
      <c r="NT47" s="103"/>
      <c r="NU47" s="103"/>
      <c r="NV47" s="103"/>
      <c r="NW47" s="103"/>
      <c r="NX47" s="103"/>
      <c r="NY47" s="103"/>
      <c r="NZ47" s="103"/>
      <c r="OA47" s="103"/>
      <c r="OB47" s="103"/>
      <c r="OC47" s="103"/>
      <c r="OD47" s="103"/>
      <c r="OE47" s="103"/>
      <c r="OF47" s="103"/>
      <c r="OG47" s="103"/>
      <c r="OH47" s="103"/>
      <c r="OI47" s="103"/>
      <c r="OJ47" s="103"/>
      <c r="OK47" s="103"/>
      <c r="OL47" s="103"/>
      <c r="OM47" s="103"/>
      <c r="ON47" s="103"/>
      <c r="OO47" s="103"/>
      <c r="OP47" s="103"/>
      <c r="OQ47" s="103"/>
      <c r="OR47" s="103"/>
      <c r="OS47" s="103"/>
      <c r="OT47" s="103"/>
      <c r="OU47" s="103"/>
      <c r="OV47" s="103"/>
      <c r="OW47" s="103"/>
      <c r="OX47" s="103"/>
      <c r="OY47" s="103"/>
      <c r="OZ47" s="103"/>
      <c r="PA47" s="103"/>
      <c r="PB47" s="103"/>
      <c r="PC47" s="103"/>
      <c r="PD47" s="103"/>
      <c r="PE47" s="103"/>
      <c r="PF47" s="103"/>
      <c r="PG47" s="103"/>
      <c r="PH47" s="103"/>
      <c r="PI47" s="103"/>
      <c r="PJ47" s="103"/>
      <c r="PK47" s="103"/>
      <c r="PL47" s="103"/>
      <c r="PM47" s="103"/>
      <c r="PN47" s="103"/>
      <c r="PO47" s="103"/>
      <c r="PP47" s="103"/>
      <c r="PQ47" s="103"/>
      <c r="PR47" s="103"/>
      <c r="PS47" s="103"/>
      <c r="PT47" s="103"/>
      <c r="PU47" s="103"/>
      <c r="PV47" s="103"/>
      <c r="PW47" s="103"/>
      <c r="PX47" s="103"/>
      <c r="PY47" s="103"/>
      <c r="PZ47" s="103"/>
      <c r="QA47" s="103"/>
      <c r="QB47" s="103"/>
      <c r="QC47" s="103"/>
      <c r="QD47" s="103"/>
      <c r="QE47" s="103"/>
      <c r="QF47" s="103"/>
      <c r="QG47" s="103"/>
      <c r="QH47" s="103"/>
      <c r="QI47" s="103"/>
      <c r="QJ47" s="103"/>
      <c r="QK47" s="103"/>
      <c r="QL47" s="103"/>
      <c r="QM47" s="103"/>
      <c r="QN47" s="103"/>
      <c r="QO47" s="103"/>
      <c r="QP47" s="103"/>
      <c r="QQ47" s="103"/>
      <c r="QR47" s="103"/>
      <c r="QS47" s="103"/>
      <c r="QT47" s="103"/>
      <c r="QU47" s="103"/>
      <c r="QV47" s="103"/>
      <c r="QW47" s="103"/>
      <c r="QX47" s="103"/>
      <c r="QY47" s="103"/>
      <c r="QZ47" s="103"/>
      <c r="RA47" s="103"/>
      <c r="RB47" s="103"/>
      <c r="RC47" s="103"/>
      <c r="RD47" s="103"/>
      <c r="RE47" s="103"/>
      <c r="RF47" s="103"/>
      <c r="RG47" s="103"/>
      <c r="RH47" s="103"/>
      <c r="RI47" s="103"/>
      <c r="RJ47" s="103"/>
      <c r="RK47" s="103"/>
      <c r="RL47" s="103"/>
      <c r="RM47" s="103"/>
      <c r="RN47" s="103"/>
      <c r="RO47" s="103"/>
      <c r="RP47" s="103"/>
      <c r="RQ47" s="103"/>
      <c r="RR47" s="103"/>
      <c r="RS47" s="103"/>
      <c r="RT47" s="103"/>
      <c r="RU47" s="103"/>
      <c r="RV47" s="103"/>
      <c r="RW47" s="103"/>
      <c r="RX47" s="103"/>
      <c r="RY47" s="103"/>
      <c r="RZ47" s="103"/>
      <c r="SA47" s="103"/>
      <c r="SB47" s="103"/>
      <c r="SC47" s="103"/>
      <c r="SD47" s="103"/>
      <c r="SE47" s="103"/>
      <c r="SF47" s="103"/>
      <c r="SG47" s="103"/>
      <c r="SH47" s="103"/>
      <c r="SI47" s="103"/>
      <c r="SJ47" s="103"/>
      <c r="SK47" s="103"/>
      <c r="SL47" s="103"/>
      <c r="SM47" s="103"/>
      <c r="SN47" s="103"/>
      <c r="SO47" s="103"/>
      <c r="SP47" s="103"/>
      <c r="SQ47" s="103"/>
      <c r="SR47" s="103"/>
      <c r="SS47" s="103"/>
      <c r="ST47" s="103"/>
      <c r="SU47" s="103"/>
      <c r="SV47" s="103"/>
      <c r="SW47" s="103"/>
      <c r="SX47" s="103"/>
      <c r="SY47" s="103"/>
      <c r="SZ47" s="103"/>
      <c r="TA47" s="103"/>
      <c r="TB47" s="103"/>
      <c r="TC47" s="103"/>
      <c r="TD47" s="103"/>
      <c r="TE47" s="103"/>
      <c r="TF47" s="103"/>
      <c r="TG47" s="103"/>
      <c r="TH47" s="103"/>
      <c r="TI47" s="103"/>
      <c r="TJ47" s="103"/>
      <c r="TK47" s="103"/>
      <c r="TL47" s="103"/>
      <c r="TM47" s="103"/>
      <c r="TN47" s="103"/>
      <c r="TO47" s="103"/>
      <c r="TP47" s="103"/>
      <c r="TQ47" s="103"/>
      <c r="TR47" s="103"/>
      <c r="TS47" s="103"/>
      <c r="TT47" s="103"/>
      <c r="TU47" s="103"/>
      <c r="TV47" s="103"/>
      <c r="TW47" s="103"/>
      <c r="TX47" s="103"/>
      <c r="TY47" s="103"/>
      <c r="TZ47" s="103"/>
      <c r="UA47" s="103"/>
      <c r="UB47" s="103"/>
      <c r="UC47" s="103"/>
      <c r="UD47" s="103"/>
      <c r="UE47" s="103"/>
      <c r="UF47" s="103"/>
      <c r="UG47" s="103"/>
      <c r="UH47" s="103"/>
      <c r="UI47" s="103"/>
      <c r="UJ47" s="103"/>
      <c r="UK47" s="103"/>
      <c r="UL47" s="103"/>
      <c r="UM47" s="103"/>
      <c r="UN47" s="103"/>
      <c r="UO47" s="103"/>
      <c r="UP47" s="103"/>
      <c r="UQ47" s="103"/>
      <c r="UR47" s="103"/>
      <c r="US47" s="103"/>
    </row>
    <row r="48" spans="194:565" x14ac:dyDescent="0.2">
      <c r="GL48" s="131"/>
      <c r="GM48" s="103"/>
      <c r="GN48" s="129">
        <v>9</v>
      </c>
      <c r="GO48" s="129" t="s">
        <v>10</v>
      </c>
      <c r="GP48" s="129">
        <v>2018</v>
      </c>
      <c r="GQ48" s="113">
        <v>168</v>
      </c>
      <c r="GR48" s="103"/>
      <c r="GS48" s="103"/>
      <c r="GT48" s="103"/>
      <c r="GU48" s="103"/>
      <c r="GV48" s="123"/>
      <c r="GW48" s="123"/>
      <c r="GX48" s="123"/>
      <c r="GY48" s="123"/>
      <c r="GZ48" s="123"/>
      <c r="HA48" s="123"/>
      <c r="HB48" s="123"/>
      <c r="HC48" s="123"/>
      <c r="HD48" s="123"/>
      <c r="HE48" s="123"/>
      <c r="HF48" s="123"/>
      <c r="HG48" s="123"/>
      <c r="HH48" s="123"/>
      <c r="HI48" s="123"/>
      <c r="HJ48" s="123"/>
      <c r="HK48" s="123"/>
      <c r="HL48" s="123"/>
      <c r="HM48" s="123"/>
      <c r="HN48" s="123"/>
      <c r="HO48" s="123"/>
      <c r="HP48" s="123"/>
      <c r="HQ48" s="123"/>
      <c r="HR48" s="123"/>
      <c r="HS48" s="123"/>
      <c r="HT48" s="123"/>
      <c r="HU48" s="123"/>
      <c r="HV48" s="123"/>
      <c r="HW48" s="103"/>
      <c r="HX48" s="103"/>
      <c r="HY48" s="103"/>
      <c r="HZ48" s="103"/>
      <c r="IA48" s="123"/>
      <c r="IB48" s="123"/>
      <c r="IC48" s="123"/>
      <c r="ID48" s="123"/>
      <c r="IE48" s="123"/>
      <c r="IF48" s="123"/>
      <c r="IG48" s="123"/>
      <c r="IH48" s="123"/>
      <c r="II48" s="123"/>
      <c r="IJ48" s="123"/>
      <c r="IK48" s="123"/>
      <c r="IL48" s="123"/>
      <c r="IM48" s="123"/>
      <c r="IN48" s="123"/>
      <c r="IO48" s="123"/>
      <c r="IP48" s="123"/>
      <c r="IQ48" s="123"/>
      <c r="IR48" s="123"/>
      <c r="IS48" s="123"/>
      <c r="IT48" s="123"/>
      <c r="IU48" s="123"/>
      <c r="IV48" s="123"/>
      <c r="IW48" s="123"/>
      <c r="IX48" s="123"/>
      <c r="IY48" s="123"/>
      <c r="IZ48" s="123"/>
      <c r="JA48" s="123"/>
      <c r="JB48" s="103"/>
      <c r="JC48" s="103"/>
      <c r="JD48" s="103"/>
      <c r="JE48" s="103"/>
      <c r="JF48" s="123"/>
      <c r="JG48" s="123"/>
      <c r="JH48" s="123"/>
      <c r="JI48" s="123"/>
      <c r="JJ48" s="123"/>
      <c r="JK48" s="123"/>
      <c r="JL48" s="123"/>
      <c r="JM48" s="123"/>
      <c r="JN48" s="123"/>
      <c r="JO48" s="123"/>
      <c r="JP48" s="123"/>
      <c r="JQ48" s="123"/>
      <c r="JR48" s="123"/>
      <c r="JS48" s="123"/>
      <c r="JT48" s="123"/>
      <c r="JU48" s="123"/>
      <c r="JV48" s="123"/>
      <c r="JW48" s="123"/>
      <c r="JX48" s="123"/>
      <c r="JY48" s="123"/>
      <c r="JZ48" s="123"/>
      <c r="KA48" s="123"/>
      <c r="KB48" s="123"/>
      <c r="KC48" s="123"/>
      <c r="KD48" s="123"/>
      <c r="KE48" s="123"/>
      <c r="KF48" s="123"/>
      <c r="KG48" s="103"/>
      <c r="KH48" s="103"/>
      <c r="KI48" s="103"/>
      <c r="KJ48" s="103"/>
      <c r="KK48" s="123"/>
      <c r="KL48" s="123"/>
      <c r="KM48" s="123"/>
      <c r="KN48" s="123"/>
      <c r="KO48" s="123"/>
      <c r="KP48" s="123"/>
      <c r="KQ48" s="123"/>
      <c r="KR48" s="123"/>
      <c r="KS48" s="123"/>
      <c r="KT48" s="123"/>
      <c r="KU48" s="123"/>
      <c r="KV48" s="123"/>
      <c r="KW48" s="123"/>
      <c r="KX48" s="123"/>
      <c r="KY48" s="123"/>
      <c r="KZ48" s="123"/>
      <c r="LA48" s="123"/>
      <c r="LB48" s="123"/>
      <c r="LC48" s="123"/>
      <c r="LD48" s="123"/>
      <c r="LE48" s="123"/>
      <c r="LF48" s="123"/>
      <c r="LG48" s="123"/>
      <c r="LH48" s="123"/>
      <c r="LI48" s="123"/>
      <c r="LJ48" s="123"/>
      <c r="LK48" s="123"/>
      <c r="LL48" s="103"/>
      <c r="LM48" s="103"/>
      <c r="LN48" s="103"/>
      <c r="LO48" s="103"/>
      <c r="LP48" s="103"/>
      <c r="LQ48" s="103"/>
      <c r="LR48" s="103"/>
      <c r="LS48" s="103"/>
      <c r="LT48" s="103"/>
      <c r="LU48" s="103"/>
      <c r="LV48" s="103"/>
      <c r="LW48" s="103"/>
      <c r="LX48" s="103"/>
      <c r="LY48" s="103"/>
      <c r="LZ48" s="103"/>
      <c r="MA48" s="103"/>
      <c r="MB48" s="103"/>
      <c r="MC48" s="103"/>
      <c r="MD48" s="103"/>
      <c r="ME48" s="103"/>
      <c r="MF48" s="103"/>
      <c r="MG48" s="103"/>
      <c r="MH48" s="103"/>
      <c r="MI48" s="103"/>
      <c r="MJ48" s="103"/>
      <c r="MK48" s="103"/>
      <c r="ML48" s="103"/>
      <c r="MM48" s="103"/>
      <c r="MN48" s="103"/>
      <c r="MO48" s="103"/>
      <c r="MP48" s="103"/>
      <c r="MQ48" s="103"/>
      <c r="MR48" s="103"/>
      <c r="MS48" s="103"/>
      <c r="MT48" s="103"/>
      <c r="MU48" s="103"/>
      <c r="MV48" s="103"/>
      <c r="MW48" s="103"/>
      <c r="MX48" s="103"/>
      <c r="MY48" s="103"/>
      <c r="MZ48" s="103"/>
      <c r="NA48" s="103"/>
      <c r="NB48" s="103"/>
      <c r="NC48" s="103"/>
      <c r="ND48" s="103"/>
      <c r="NE48" s="103"/>
      <c r="NF48" s="103"/>
      <c r="NG48" s="103"/>
      <c r="NH48" s="103"/>
      <c r="NI48" s="103"/>
      <c r="NJ48" s="103"/>
      <c r="NK48" s="103"/>
      <c r="NL48" s="103"/>
      <c r="NM48" s="103"/>
      <c r="NN48" s="103"/>
      <c r="NO48" s="103"/>
      <c r="NP48" s="103"/>
      <c r="NQ48" s="103"/>
      <c r="NR48" s="103"/>
      <c r="NS48" s="103"/>
      <c r="NT48" s="103"/>
      <c r="NU48" s="103"/>
      <c r="NV48" s="103"/>
      <c r="NW48" s="103"/>
      <c r="NX48" s="103"/>
      <c r="NY48" s="103"/>
      <c r="NZ48" s="103"/>
      <c r="OA48" s="103"/>
      <c r="OB48" s="103"/>
      <c r="OC48" s="103"/>
      <c r="OD48" s="103"/>
      <c r="OE48" s="103"/>
      <c r="OF48" s="103"/>
      <c r="OG48" s="103"/>
      <c r="OH48" s="103"/>
      <c r="OI48" s="103"/>
      <c r="OJ48" s="103"/>
      <c r="OK48" s="103"/>
      <c r="OL48" s="103"/>
      <c r="OM48" s="103"/>
      <c r="ON48" s="103"/>
      <c r="OO48" s="103"/>
      <c r="OP48" s="103"/>
      <c r="OQ48" s="103"/>
      <c r="OR48" s="103"/>
      <c r="OS48" s="103"/>
      <c r="OT48" s="103"/>
      <c r="OU48" s="103"/>
      <c r="OV48" s="103"/>
      <c r="OW48" s="103"/>
      <c r="OX48" s="103"/>
      <c r="OY48" s="103"/>
      <c r="OZ48" s="103"/>
      <c r="PA48" s="103"/>
      <c r="PB48" s="103"/>
      <c r="PC48" s="103"/>
      <c r="PD48" s="103"/>
      <c r="PE48" s="103"/>
      <c r="PF48" s="103"/>
      <c r="PG48" s="103"/>
      <c r="PH48" s="103"/>
      <c r="PI48" s="103"/>
      <c r="PJ48" s="103"/>
      <c r="PK48" s="103"/>
      <c r="PL48" s="103"/>
      <c r="PM48" s="103"/>
      <c r="PN48" s="103"/>
      <c r="PO48" s="103"/>
      <c r="PP48" s="103"/>
      <c r="PQ48" s="103"/>
      <c r="PR48" s="103"/>
      <c r="PS48" s="103"/>
      <c r="PT48" s="103"/>
      <c r="PU48" s="103"/>
      <c r="PV48" s="103"/>
      <c r="PW48" s="103"/>
      <c r="PX48" s="103"/>
      <c r="PY48" s="103"/>
      <c r="PZ48" s="103"/>
      <c r="QA48" s="103"/>
      <c r="QB48" s="103"/>
      <c r="QC48" s="103"/>
      <c r="QD48" s="103"/>
      <c r="QE48" s="103"/>
      <c r="QF48" s="103"/>
      <c r="QG48" s="103"/>
      <c r="QH48" s="103"/>
      <c r="QI48" s="103"/>
      <c r="QJ48" s="103"/>
      <c r="QK48" s="103"/>
      <c r="QL48" s="103"/>
      <c r="QM48" s="103"/>
      <c r="QN48" s="103"/>
      <c r="QO48" s="103"/>
      <c r="QP48" s="103"/>
      <c r="QQ48" s="103"/>
      <c r="QR48" s="103"/>
      <c r="QS48" s="103"/>
      <c r="QT48" s="103"/>
      <c r="QU48" s="103"/>
      <c r="QV48" s="103"/>
      <c r="QW48" s="103"/>
      <c r="QX48" s="103"/>
      <c r="QY48" s="103"/>
      <c r="QZ48" s="103"/>
      <c r="RA48" s="103"/>
      <c r="RB48" s="103"/>
      <c r="RC48" s="103"/>
      <c r="RD48" s="103"/>
      <c r="RE48" s="103"/>
      <c r="RF48" s="103"/>
      <c r="RG48" s="103"/>
      <c r="RH48" s="103"/>
      <c r="RI48" s="103"/>
      <c r="RJ48" s="103"/>
      <c r="RK48" s="103"/>
      <c r="RL48" s="103"/>
      <c r="RM48" s="103"/>
      <c r="RN48" s="103"/>
      <c r="RO48" s="103"/>
      <c r="RP48" s="103"/>
      <c r="RQ48" s="103"/>
      <c r="RR48" s="103"/>
      <c r="RS48" s="103"/>
      <c r="RT48" s="103"/>
      <c r="RU48" s="103"/>
      <c r="RV48" s="103"/>
      <c r="RW48" s="103"/>
      <c r="RX48" s="103"/>
      <c r="RY48" s="103"/>
      <c r="RZ48" s="103"/>
      <c r="SA48" s="103"/>
      <c r="SB48" s="103"/>
      <c r="SC48" s="103"/>
      <c r="SD48" s="103"/>
      <c r="SE48" s="103"/>
      <c r="SF48" s="103"/>
      <c r="SG48" s="103"/>
      <c r="SH48" s="103"/>
      <c r="SI48" s="103"/>
      <c r="SJ48" s="103"/>
      <c r="SK48" s="103"/>
      <c r="SL48" s="103"/>
      <c r="SM48" s="103"/>
      <c r="SN48" s="103"/>
      <c r="SO48" s="103"/>
      <c r="SP48" s="103"/>
      <c r="SQ48" s="103"/>
      <c r="SR48" s="103"/>
      <c r="SS48" s="103"/>
      <c r="ST48" s="103"/>
      <c r="SU48" s="103"/>
      <c r="SV48" s="103"/>
      <c r="SW48" s="103"/>
      <c r="SX48" s="103"/>
      <c r="SY48" s="103"/>
      <c r="SZ48" s="103"/>
      <c r="TA48" s="103"/>
      <c r="TB48" s="103"/>
      <c r="TC48" s="103"/>
      <c r="TD48" s="103"/>
      <c r="TE48" s="103"/>
      <c r="TF48" s="103"/>
      <c r="TG48" s="103"/>
      <c r="TH48" s="103"/>
      <c r="TI48" s="103"/>
      <c r="TJ48" s="103"/>
      <c r="TK48" s="103"/>
      <c r="TL48" s="103"/>
      <c r="TM48" s="103"/>
      <c r="TN48" s="103"/>
      <c r="TO48" s="103"/>
      <c r="TP48" s="103"/>
      <c r="TQ48" s="103"/>
      <c r="TR48" s="103"/>
      <c r="TS48" s="103"/>
      <c r="TT48" s="103"/>
      <c r="TU48" s="103"/>
      <c r="TV48" s="103"/>
      <c r="TW48" s="103"/>
      <c r="TX48" s="103"/>
      <c r="TY48" s="103"/>
      <c r="TZ48" s="103"/>
      <c r="UA48" s="103"/>
      <c r="UB48" s="103"/>
      <c r="UC48" s="103"/>
      <c r="UD48" s="103"/>
      <c r="UE48" s="103"/>
      <c r="UF48" s="103"/>
      <c r="UG48" s="103"/>
      <c r="UH48" s="103"/>
      <c r="UI48" s="103"/>
      <c r="UJ48" s="103"/>
      <c r="UK48" s="103"/>
      <c r="UL48" s="103"/>
      <c r="UM48" s="103"/>
      <c r="UN48" s="103"/>
      <c r="UO48" s="103"/>
      <c r="UP48" s="103"/>
      <c r="UQ48" s="103"/>
      <c r="UR48" s="103"/>
      <c r="US48" s="103"/>
    </row>
    <row r="49" spans="194:565" x14ac:dyDescent="0.2">
      <c r="GL49" s="132"/>
      <c r="GM49" s="103"/>
      <c r="GN49" s="129">
        <v>10</v>
      </c>
      <c r="GO49" s="129" t="s">
        <v>11</v>
      </c>
      <c r="GP49" s="129">
        <v>2019</v>
      </c>
      <c r="GQ49" s="113">
        <v>176</v>
      </c>
      <c r="GR49" s="103"/>
      <c r="GS49" s="103"/>
      <c r="GT49" s="103"/>
      <c r="GU49" s="103"/>
      <c r="GV49" s="103"/>
      <c r="GW49" s="103"/>
      <c r="GX49" s="103"/>
      <c r="GY49" s="103"/>
      <c r="GZ49" s="103"/>
      <c r="HA49" s="103"/>
      <c r="HB49" s="103"/>
      <c r="HC49" s="103"/>
      <c r="HD49" s="103"/>
      <c r="HE49" s="103"/>
      <c r="HF49" s="103"/>
      <c r="HG49" s="103"/>
      <c r="HH49" s="123"/>
      <c r="HI49" s="123"/>
      <c r="HJ49" s="123"/>
      <c r="HK49" s="123"/>
      <c r="HL49" s="123"/>
      <c r="HM49" s="123"/>
      <c r="HN49" s="123"/>
      <c r="HO49" s="123"/>
      <c r="HP49" s="123"/>
      <c r="HQ49" s="123"/>
      <c r="HR49" s="123"/>
      <c r="HS49" s="123"/>
      <c r="HT49" s="123"/>
      <c r="HU49" s="123"/>
      <c r="HV49" s="123"/>
      <c r="HW49" s="103"/>
      <c r="HX49" s="103"/>
      <c r="HY49" s="103"/>
      <c r="HZ49" s="103"/>
      <c r="IA49" s="103"/>
      <c r="IB49" s="103"/>
      <c r="IC49" s="103"/>
      <c r="ID49" s="103"/>
      <c r="IE49" s="103"/>
      <c r="IF49" s="103"/>
      <c r="IG49" s="103"/>
      <c r="IH49" s="103"/>
      <c r="II49" s="103"/>
      <c r="IJ49" s="103"/>
      <c r="IK49" s="103"/>
      <c r="IL49" s="103"/>
      <c r="IM49" s="123"/>
      <c r="IN49" s="123"/>
      <c r="IO49" s="123"/>
      <c r="IP49" s="123"/>
      <c r="IQ49" s="123"/>
      <c r="IR49" s="123"/>
      <c r="IS49" s="123"/>
      <c r="IT49" s="123"/>
      <c r="IU49" s="123"/>
      <c r="IV49" s="123"/>
      <c r="IW49" s="123"/>
      <c r="IX49" s="123"/>
      <c r="IY49" s="123"/>
      <c r="IZ49" s="123"/>
      <c r="JA49" s="123"/>
      <c r="JB49" s="103"/>
      <c r="JC49" s="103"/>
      <c r="JD49" s="103"/>
      <c r="JE49" s="103"/>
      <c r="JF49" s="103"/>
      <c r="JG49" s="103"/>
      <c r="JH49" s="103"/>
      <c r="JI49" s="103"/>
      <c r="JJ49" s="103"/>
      <c r="JK49" s="103"/>
      <c r="JL49" s="103"/>
      <c r="JM49" s="103"/>
      <c r="JN49" s="103"/>
      <c r="JO49" s="103"/>
      <c r="JP49" s="103"/>
      <c r="JQ49" s="103"/>
      <c r="JR49" s="123"/>
      <c r="JS49" s="123"/>
      <c r="JT49" s="123"/>
      <c r="JU49" s="123"/>
      <c r="JV49" s="123"/>
      <c r="JW49" s="123"/>
      <c r="JX49" s="123"/>
      <c r="JY49" s="123"/>
      <c r="JZ49" s="123"/>
      <c r="KA49" s="123"/>
      <c r="KB49" s="123"/>
      <c r="KC49" s="123"/>
      <c r="KD49" s="123"/>
      <c r="KE49" s="123"/>
      <c r="KF49" s="123"/>
      <c r="KG49" s="103"/>
      <c r="KH49" s="103"/>
      <c r="KI49" s="103"/>
      <c r="KJ49" s="103"/>
      <c r="KK49" s="103"/>
      <c r="KL49" s="103"/>
      <c r="KM49" s="103"/>
      <c r="KN49" s="103"/>
      <c r="KO49" s="103"/>
      <c r="KP49" s="103"/>
      <c r="KQ49" s="103"/>
      <c r="KR49" s="103"/>
      <c r="KS49" s="103"/>
      <c r="KT49" s="103"/>
      <c r="KU49" s="103"/>
      <c r="KV49" s="103"/>
      <c r="KW49" s="123"/>
      <c r="KX49" s="123"/>
      <c r="KY49" s="123"/>
      <c r="KZ49" s="123"/>
      <c r="LA49" s="123"/>
      <c r="LB49" s="123"/>
      <c r="LC49" s="123"/>
      <c r="LD49" s="123"/>
      <c r="LE49" s="123"/>
      <c r="LF49" s="123"/>
      <c r="LG49" s="123"/>
      <c r="LH49" s="123"/>
      <c r="LI49" s="123"/>
      <c r="LJ49" s="123"/>
      <c r="LK49" s="123"/>
      <c r="LL49" s="103"/>
      <c r="LM49" s="103"/>
      <c r="LN49" s="103"/>
      <c r="LO49" s="103"/>
      <c r="LP49" s="103"/>
      <c r="LQ49" s="103"/>
      <c r="LR49" s="103"/>
      <c r="LS49" s="103"/>
      <c r="LT49" s="103"/>
      <c r="LU49" s="103"/>
      <c r="LV49" s="103"/>
      <c r="LW49" s="103"/>
      <c r="LX49" s="103"/>
      <c r="LY49" s="103"/>
      <c r="LZ49" s="103"/>
      <c r="MA49" s="103"/>
      <c r="MB49" s="103"/>
      <c r="MC49" s="103"/>
      <c r="MD49" s="103"/>
      <c r="ME49" s="103"/>
      <c r="MF49" s="103"/>
      <c r="MG49" s="103"/>
      <c r="MH49" s="103"/>
      <c r="MI49" s="103"/>
      <c r="MJ49" s="103"/>
      <c r="MK49" s="103"/>
      <c r="ML49" s="103"/>
      <c r="MM49" s="103"/>
      <c r="MN49" s="103"/>
      <c r="MO49" s="103"/>
      <c r="MP49" s="103"/>
      <c r="MQ49" s="103"/>
      <c r="MR49" s="103"/>
      <c r="MS49" s="103"/>
      <c r="MT49" s="103"/>
      <c r="MU49" s="103"/>
      <c r="MV49" s="103"/>
      <c r="MW49" s="103"/>
      <c r="MX49" s="103"/>
      <c r="MY49" s="103"/>
      <c r="MZ49" s="103"/>
      <c r="NA49" s="103"/>
      <c r="NB49" s="103"/>
      <c r="NC49" s="103"/>
      <c r="ND49" s="103"/>
      <c r="NE49" s="103"/>
      <c r="NF49" s="103"/>
      <c r="NG49" s="103"/>
      <c r="NH49" s="103"/>
      <c r="NI49" s="103"/>
      <c r="NJ49" s="103"/>
      <c r="NK49" s="103"/>
      <c r="NL49" s="103"/>
      <c r="NM49" s="103"/>
      <c r="NN49" s="103"/>
      <c r="NO49" s="103"/>
      <c r="NP49" s="103"/>
      <c r="NQ49" s="103"/>
      <c r="NR49" s="103"/>
      <c r="NS49" s="103"/>
      <c r="NT49" s="103"/>
      <c r="NU49" s="103"/>
      <c r="NV49" s="103"/>
      <c r="NW49" s="103"/>
      <c r="NX49" s="103"/>
      <c r="NY49" s="103"/>
      <c r="NZ49" s="103"/>
      <c r="OA49" s="103"/>
      <c r="OB49" s="103"/>
      <c r="OC49" s="103"/>
      <c r="OD49" s="103"/>
      <c r="OE49" s="103"/>
      <c r="OF49" s="103"/>
      <c r="OG49" s="103"/>
      <c r="OH49" s="103"/>
      <c r="OI49" s="103"/>
      <c r="OJ49" s="103"/>
      <c r="OK49" s="103"/>
      <c r="OL49" s="103"/>
      <c r="OM49" s="103"/>
      <c r="ON49" s="103"/>
      <c r="OO49" s="103"/>
      <c r="OP49" s="103"/>
      <c r="OQ49" s="103"/>
      <c r="OR49" s="103"/>
      <c r="OS49" s="103"/>
      <c r="OT49" s="103"/>
      <c r="OU49" s="103"/>
      <c r="OV49" s="103"/>
      <c r="OW49" s="103"/>
      <c r="OX49" s="103"/>
      <c r="OY49" s="103"/>
      <c r="OZ49" s="103"/>
      <c r="PA49" s="103"/>
      <c r="PB49" s="103"/>
      <c r="PC49" s="103"/>
      <c r="PD49" s="103"/>
      <c r="PE49" s="103"/>
      <c r="PF49" s="103"/>
      <c r="PG49" s="103"/>
      <c r="PH49" s="103"/>
      <c r="PI49" s="103"/>
      <c r="PJ49" s="103"/>
      <c r="PK49" s="103"/>
      <c r="PL49" s="103"/>
      <c r="PM49" s="103"/>
      <c r="PN49" s="103"/>
      <c r="PO49" s="103"/>
      <c r="PP49" s="103"/>
      <c r="PQ49" s="103"/>
      <c r="PR49" s="103"/>
      <c r="PS49" s="103"/>
      <c r="PT49" s="103"/>
      <c r="PU49" s="103"/>
      <c r="PV49" s="103"/>
      <c r="PW49" s="103"/>
      <c r="PX49" s="103"/>
      <c r="PY49" s="103"/>
      <c r="PZ49" s="103"/>
      <c r="QA49" s="103"/>
      <c r="QB49" s="103"/>
      <c r="QC49" s="103"/>
      <c r="QD49" s="103"/>
      <c r="QE49" s="103"/>
      <c r="QF49" s="103"/>
      <c r="QG49" s="103"/>
      <c r="QH49" s="103"/>
      <c r="QI49" s="103"/>
      <c r="QJ49" s="103"/>
      <c r="QK49" s="103"/>
      <c r="QL49" s="103"/>
      <c r="QM49" s="103"/>
      <c r="QN49" s="103"/>
      <c r="QO49" s="103"/>
      <c r="QP49" s="103"/>
      <c r="QQ49" s="103"/>
      <c r="QR49" s="103"/>
      <c r="QS49" s="103"/>
      <c r="QT49" s="103"/>
      <c r="QU49" s="103"/>
      <c r="QV49" s="103"/>
      <c r="QW49" s="103"/>
      <c r="QX49" s="103"/>
      <c r="QY49" s="103"/>
      <c r="QZ49" s="103"/>
      <c r="RA49" s="103"/>
      <c r="RB49" s="103"/>
      <c r="RC49" s="103"/>
      <c r="RD49" s="103"/>
      <c r="RE49" s="103"/>
      <c r="RF49" s="103"/>
      <c r="RG49" s="103"/>
      <c r="RH49" s="103"/>
      <c r="RI49" s="103"/>
      <c r="RJ49" s="103"/>
      <c r="RK49" s="103"/>
      <c r="RL49" s="103"/>
      <c r="RM49" s="103"/>
      <c r="RN49" s="103"/>
      <c r="RO49" s="103"/>
      <c r="RP49" s="103"/>
      <c r="RQ49" s="103"/>
      <c r="RR49" s="103"/>
      <c r="RS49" s="103"/>
      <c r="RT49" s="103"/>
      <c r="RU49" s="103"/>
      <c r="RV49" s="103"/>
      <c r="RW49" s="103"/>
      <c r="RX49" s="103"/>
      <c r="RY49" s="103"/>
      <c r="RZ49" s="103"/>
      <c r="SA49" s="103"/>
      <c r="SB49" s="103"/>
      <c r="SC49" s="103"/>
      <c r="SD49" s="103"/>
      <c r="SE49" s="103"/>
      <c r="SF49" s="103"/>
      <c r="SG49" s="103"/>
      <c r="SH49" s="103"/>
      <c r="SI49" s="103"/>
      <c r="SJ49" s="103"/>
      <c r="SK49" s="103"/>
      <c r="SL49" s="103"/>
      <c r="SM49" s="103"/>
      <c r="SN49" s="103"/>
      <c r="SO49" s="103"/>
      <c r="SP49" s="103"/>
      <c r="SQ49" s="103"/>
      <c r="SR49" s="103"/>
      <c r="SS49" s="103"/>
      <c r="ST49" s="103"/>
      <c r="SU49" s="103"/>
      <c r="SV49" s="103"/>
      <c r="SW49" s="103"/>
      <c r="SX49" s="103"/>
      <c r="SY49" s="103"/>
      <c r="SZ49" s="103"/>
      <c r="TA49" s="103"/>
      <c r="TB49" s="103"/>
      <c r="TC49" s="103"/>
      <c r="TD49" s="103"/>
      <c r="TE49" s="103"/>
      <c r="TF49" s="103"/>
      <c r="TG49" s="103"/>
      <c r="TH49" s="103"/>
      <c r="TI49" s="103"/>
      <c r="TJ49" s="103"/>
      <c r="TK49" s="103"/>
      <c r="TL49" s="103"/>
      <c r="TM49" s="103"/>
      <c r="TN49" s="103"/>
      <c r="TO49" s="103"/>
      <c r="TP49" s="103"/>
      <c r="TQ49" s="103"/>
      <c r="TR49" s="103"/>
      <c r="TS49" s="103"/>
      <c r="TT49" s="103"/>
      <c r="TU49" s="103"/>
      <c r="TV49" s="103"/>
      <c r="TW49" s="103"/>
      <c r="TX49" s="103"/>
      <c r="TY49" s="103"/>
      <c r="TZ49" s="103"/>
      <c r="UA49" s="103"/>
      <c r="UB49" s="103"/>
      <c r="UC49" s="103"/>
      <c r="UD49" s="103"/>
      <c r="UE49" s="103"/>
      <c r="UF49" s="103"/>
      <c r="UG49" s="103"/>
      <c r="UH49" s="103"/>
      <c r="UI49" s="103"/>
      <c r="UJ49" s="103"/>
      <c r="UK49" s="103"/>
      <c r="UL49" s="103"/>
      <c r="UM49" s="103"/>
      <c r="UN49" s="103"/>
      <c r="UO49" s="103"/>
      <c r="UP49" s="103"/>
      <c r="UQ49" s="103"/>
      <c r="UR49" s="103"/>
      <c r="US49" s="103"/>
    </row>
    <row r="50" spans="194:565" x14ac:dyDescent="0.2">
      <c r="GL50" s="132"/>
      <c r="GM50" s="103"/>
      <c r="GN50" s="129">
        <v>11</v>
      </c>
      <c r="GO50" s="129" t="s">
        <v>15</v>
      </c>
      <c r="GP50" s="129">
        <v>2020</v>
      </c>
      <c r="GQ50" s="113">
        <v>167</v>
      </c>
      <c r="GR50" s="103"/>
      <c r="GS50" s="103"/>
      <c r="GT50" s="103"/>
      <c r="GU50" s="103"/>
      <c r="GV50" s="103"/>
      <c r="GW50" s="103"/>
      <c r="GX50" s="103"/>
      <c r="GY50" s="103"/>
      <c r="GZ50" s="103"/>
      <c r="HA50" s="103"/>
      <c r="HB50" s="103"/>
      <c r="HC50" s="103"/>
      <c r="HD50" s="103"/>
      <c r="HE50" s="103"/>
      <c r="HF50" s="103"/>
      <c r="HG50" s="103"/>
      <c r="HH50" s="123"/>
      <c r="HI50" s="123"/>
      <c r="HJ50" s="123"/>
      <c r="HK50" s="123"/>
      <c r="HL50" s="123"/>
      <c r="HM50" s="123"/>
      <c r="HN50" s="123"/>
      <c r="HO50" s="123"/>
      <c r="HP50" s="123"/>
      <c r="HQ50" s="123"/>
      <c r="HR50" s="123"/>
      <c r="HS50" s="123"/>
      <c r="HT50" s="123"/>
      <c r="HU50" s="123"/>
      <c r="HV50" s="123"/>
      <c r="HW50" s="103"/>
      <c r="HX50" s="103"/>
      <c r="HY50" s="103"/>
      <c r="HZ50" s="103"/>
      <c r="IA50" s="103"/>
      <c r="IB50" s="103"/>
      <c r="IC50" s="103"/>
      <c r="ID50" s="103"/>
      <c r="IE50" s="103"/>
      <c r="IF50" s="103"/>
      <c r="IG50" s="103"/>
      <c r="IH50" s="103"/>
      <c r="II50" s="103"/>
      <c r="IJ50" s="103"/>
      <c r="IK50" s="103"/>
      <c r="IL50" s="103"/>
      <c r="IM50" s="123"/>
      <c r="IN50" s="123"/>
      <c r="IO50" s="123"/>
      <c r="IP50" s="123"/>
      <c r="IQ50" s="123"/>
      <c r="IR50" s="123"/>
      <c r="IS50" s="123"/>
      <c r="IT50" s="123"/>
      <c r="IU50" s="123"/>
      <c r="IV50" s="123"/>
      <c r="IW50" s="123"/>
      <c r="IX50" s="123"/>
      <c r="IY50" s="123"/>
      <c r="IZ50" s="123"/>
      <c r="JA50" s="123"/>
      <c r="JB50" s="103"/>
      <c r="JC50" s="103"/>
      <c r="JD50" s="103"/>
      <c r="JE50" s="103"/>
      <c r="JF50" s="103"/>
      <c r="JG50" s="103"/>
      <c r="JH50" s="103"/>
      <c r="JI50" s="103"/>
      <c r="JJ50" s="103"/>
      <c r="JK50" s="103"/>
      <c r="JL50" s="103"/>
      <c r="JM50" s="103"/>
      <c r="JN50" s="103"/>
      <c r="JO50" s="103"/>
      <c r="JP50" s="103"/>
      <c r="JQ50" s="103"/>
      <c r="JR50" s="123"/>
      <c r="JS50" s="123"/>
      <c r="JT50" s="123"/>
      <c r="JU50" s="123"/>
      <c r="JV50" s="123"/>
      <c r="JW50" s="123"/>
      <c r="JX50" s="123"/>
      <c r="JY50" s="123"/>
      <c r="JZ50" s="123"/>
      <c r="KA50" s="123"/>
      <c r="KB50" s="123"/>
      <c r="KC50" s="123"/>
      <c r="KD50" s="123"/>
      <c r="KE50" s="123"/>
      <c r="KF50" s="123"/>
      <c r="KG50" s="103"/>
      <c r="KH50" s="103"/>
      <c r="KI50" s="103"/>
      <c r="KJ50" s="103"/>
      <c r="KK50" s="103"/>
      <c r="KL50" s="103"/>
      <c r="KM50" s="103"/>
      <c r="KN50" s="103"/>
      <c r="KO50" s="103"/>
      <c r="KP50" s="103"/>
      <c r="KQ50" s="103"/>
      <c r="KR50" s="103"/>
      <c r="KS50" s="103"/>
      <c r="KT50" s="103"/>
      <c r="KU50" s="103"/>
      <c r="KV50" s="103"/>
      <c r="KW50" s="123"/>
      <c r="KX50" s="123"/>
      <c r="KY50" s="123"/>
      <c r="KZ50" s="123"/>
      <c r="LA50" s="123"/>
      <c r="LB50" s="123"/>
      <c r="LC50" s="123"/>
      <c r="LD50" s="123"/>
      <c r="LE50" s="123"/>
      <c r="LF50" s="123"/>
      <c r="LG50" s="123"/>
      <c r="LH50" s="123"/>
      <c r="LI50" s="123"/>
      <c r="LJ50" s="123"/>
      <c r="LK50" s="123"/>
      <c r="LL50" s="103"/>
      <c r="LM50" s="103"/>
      <c r="LN50" s="103"/>
      <c r="LO50" s="103"/>
      <c r="LP50" s="103"/>
      <c r="LQ50" s="103"/>
      <c r="LR50" s="103"/>
      <c r="LS50" s="103"/>
      <c r="LT50" s="103"/>
      <c r="LU50" s="103"/>
      <c r="LV50" s="103"/>
      <c r="LW50" s="103"/>
      <c r="LX50" s="103"/>
      <c r="LY50" s="103"/>
      <c r="LZ50" s="103"/>
      <c r="MA50" s="103"/>
      <c r="MB50" s="103"/>
      <c r="MC50" s="103"/>
      <c r="MD50" s="103"/>
      <c r="ME50" s="103"/>
      <c r="MF50" s="103"/>
      <c r="MG50" s="103"/>
      <c r="MH50" s="103"/>
      <c r="MI50" s="103"/>
      <c r="MJ50" s="103"/>
      <c r="MK50" s="103"/>
      <c r="ML50" s="103"/>
      <c r="MM50" s="103"/>
      <c r="MN50" s="103"/>
      <c r="MO50" s="103"/>
      <c r="MP50" s="103"/>
      <c r="MQ50" s="103"/>
      <c r="MR50" s="103"/>
      <c r="MS50" s="103"/>
      <c r="MT50" s="103"/>
      <c r="MU50" s="103"/>
      <c r="MV50" s="103"/>
      <c r="MW50" s="103"/>
      <c r="MX50" s="103"/>
      <c r="MY50" s="103"/>
      <c r="MZ50" s="103"/>
      <c r="NA50" s="103"/>
      <c r="NB50" s="103"/>
      <c r="NC50" s="103"/>
      <c r="ND50" s="103"/>
      <c r="NE50" s="103"/>
      <c r="NF50" s="103"/>
      <c r="NG50" s="103"/>
      <c r="NH50" s="103"/>
      <c r="NI50" s="103"/>
      <c r="NJ50" s="103"/>
      <c r="NK50" s="103"/>
      <c r="NL50" s="103"/>
      <c r="NM50" s="103"/>
      <c r="NN50" s="103"/>
      <c r="NO50" s="103"/>
      <c r="NP50" s="103"/>
      <c r="NQ50" s="103"/>
      <c r="NR50" s="103"/>
      <c r="NS50" s="103"/>
      <c r="NT50" s="103"/>
      <c r="NU50" s="103"/>
      <c r="NV50" s="103"/>
      <c r="NW50" s="103"/>
      <c r="NX50" s="103"/>
      <c r="NY50" s="103"/>
      <c r="NZ50" s="103"/>
      <c r="OA50" s="103"/>
      <c r="OB50" s="103"/>
      <c r="OC50" s="103"/>
      <c r="OD50" s="103"/>
      <c r="OE50" s="103"/>
      <c r="OF50" s="103"/>
      <c r="OG50" s="103"/>
      <c r="OH50" s="103"/>
      <c r="OI50" s="103"/>
      <c r="OJ50" s="103"/>
      <c r="OK50" s="103"/>
      <c r="OL50" s="103"/>
      <c r="OM50" s="103"/>
      <c r="ON50" s="103"/>
      <c r="OO50" s="103"/>
      <c r="OP50" s="103"/>
      <c r="OQ50" s="103"/>
      <c r="OR50" s="103"/>
      <c r="OS50" s="103"/>
      <c r="OT50" s="103"/>
      <c r="OU50" s="103"/>
      <c r="OV50" s="103"/>
      <c r="OW50" s="103"/>
      <c r="OX50" s="103"/>
      <c r="OY50" s="103"/>
      <c r="OZ50" s="103"/>
      <c r="PA50" s="103"/>
      <c r="PB50" s="103"/>
      <c r="PC50" s="103"/>
      <c r="PD50" s="103"/>
      <c r="PE50" s="103"/>
      <c r="PF50" s="103"/>
      <c r="PG50" s="103"/>
      <c r="PH50" s="103"/>
      <c r="PI50" s="103"/>
      <c r="PJ50" s="103"/>
      <c r="PK50" s="103"/>
      <c r="PL50" s="103"/>
      <c r="PM50" s="103"/>
      <c r="PN50" s="103"/>
      <c r="PO50" s="103"/>
      <c r="PP50" s="103"/>
      <c r="PQ50" s="103"/>
      <c r="PR50" s="103"/>
      <c r="PS50" s="103"/>
      <c r="PT50" s="103"/>
      <c r="PU50" s="103"/>
      <c r="PV50" s="103"/>
      <c r="PW50" s="103"/>
      <c r="PX50" s="103"/>
      <c r="PY50" s="103"/>
      <c r="PZ50" s="103"/>
      <c r="QA50" s="103"/>
      <c r="QB50" s="103"/>
      <c r="QC50" s="103"/>
      <c r="QD50" s="103"/>
      <c r="QE50" s="103"/>
      <c r="QF50" s="103"/>
      <c r="QG50" s="103"/>
      <c r="QH50" s="103"/>
      <c r="QI50" s="103"/>
      <c r="QJ50" s="103"/>
      <c r="QK50" s="103"/>
      <c r="QL50" s="103"/>
      <c r="QM50" s="103"/>
      <c r="QN50" s="103"/>
      <c r="QO50" s="103"/>
      <c r="QP50" s="103"/>
      <c r="QQ50" s="103"/>
      <c r="QR50" s="103"/>
      <c r="QS50" s="103"/>
      <c r="QT50" s="103"/>
      <c r="QU50" s="103"/>
      <c r="QV50" s="103"/>
      <c r="QW50" s="103"/>
      <c r="QX50" s="103"/>
      <c r="QY50" s="103"/>
      <c r="QZ50" s="103"/>
      <c r="RA50" s="103"/>
      <c r="RB50" s="103"/>
      <c r="RC50" s="103"/>
      <c r="RD50" s="103"/>
      <c r="RE50" s="103"/>
      <c r="RF50" s="103"/>
      <c r="RG50" s="103"/>
      <c r="RH50" s="103"/>
      <c r="RI50" s="103"/>
      <c r="RJ50" s="103"/>
      <c r="RK50" s="103"/>
      <c r="RL50" s="103"/>
      <c r="RM50" s="103"/>
      <c r="RN50" s="103"/>
      <c r="RO50" s="103"/>
      <c r="RP50" s="103"/>
      <c r="RQ50" s="103"/>
      <c r="RR50" s="103"/>
      <c r="RS50" s="103"/>
      <c r="RT50" s="103"/>
      <c r="RU50" s="103"/>
      <c r="RV50" s="103"/>
      <c r="RW50" s="103"/>
      <c r="RX50" s="103"/>
      <c r="RY50" s="103"/>
      <c r="RZ50" s="103"/>
      <c r="SA50" s="103"/>
      <c r="SB50" s="103"/>
      <c r="SC50" s="103"/>
      <c r="SD50" s="103"/>
      <c r="SE50" s="103"/>
      <c r="SF50" s="103"/>
      <c r="SG50" s="103"/>
      <c r="SH50" s="103"/>
      <c r="SI50" s="103"/>
      <c r="SJ50" s="103"/>
      <c r="SK50" s="103"/>
      <c r="SL50" s="103"/>
      <c r="SM50" s="103"/>
      <c r="SN50" s="103"/>
      <c r="SO50" s="103"/>
      <c r="SP50" s="103"/>
      <c r="SQ50" s="103"/>
      <c r="SR50" s="103"/>
      <c r="SS50" s="103"/>
      <c r="ST50" s="103"/>
      <c r="SU50" s="103"/>
      <c r="SV50" s="103"/>
      <c r="SW50" s="103"/>
      <c r="SX50" s="103"/>
      <c r="SY50" s="103"/>
      <c r="SZ50" s="103"/>
      <c r="TA50" s="103"/>
      <c r="TB50" s="103"/>
      <c r="TC50" s="103"/>
      <c r="TD50" s="103"/>
      <c r="TE50" s="103"/>
      <c r="TF50" s="103"/>
      <c r="TG50" s="103"/>
      <c r="TH50" s="103"/>
      <c r="TI50" s="103"/>
      <c r="TJ50" s="103"/>
      <c r="TK50" s="103"/>
      <c r="TL50" s="103"/>
      <c r="TM50" s="103"/>
      <c r="TN50" s="103"/>
      <c r="TO50" s="103"/>
      <c r="TP50" s="103"/>
      <c r="TQ50" s="103"/>
      <c r="TR50" s="103"/>
      <c r="TS50" s="103"/>
      <c r="TT50" s="103"/>
      <c r="TU50" s="103"/>
      <c r="TV50" s="103"/>
      <c r="TW50" s="103"/>
      <c r="TX50" s="103"/>
      <c r="TY50" s="103"/>
      <c r="TZ50" s="103"/>
      <c r="UA50" s="103"/>
      <c r="UB50" s="103"/>
      <c r="UC50" s="103"/>
      <c r="UD50" s="103"/>
      <c r="UE50" s="103"/>
      <c r="UF50" s="103"/>
      <c r="UG50" s="103"/>
      <c r="UH50" s="103"/>
      <c r="UI50" s="103"/>
      <c r="UJ50" s="103"/>
      <c r="UK50" s="103"/>
      <c r="UL50" s="103"/>
      <c r="UM50" s="103"/>
      <c r="UN50" s="103"/>
      <c r="UO50" s="103"/>
      <c r="UP50" s="103"/>
      <c r="UQ50" s="103"/>
      <c r="UR50" s="103"/>
      <c r="US50" s="103"/>
    </row>
    <row r="51" spans="194:565" x14ac:dyDescent="0.2">
      <c r="GL51" s="132"/>
      <c r="GM51" s="103"/>
      <c r="GN51" s="129">
        <v>12</v>
      </c>
      <c r="GO51" s="129" t="s">
        <v>16</v>
      </c>
      <c r="GP51" s="129">
        <v>2021</v>
      </c>
      <c r="GQ51" s="113">
        <v>168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23"/>
      <c r="HI51" s="123"/>
      <c r="HJ51" s="123"/>
      <c r="HK51" s="123"/>
      <c r="HL51" s="123"/>
      <c r="HM51" s="123"/>
      <c r="HN51" s="123"/>
      <c r="HO51" s="123"/>
      <c r="HP51" s="123"/>
      <c r="HQ51" s="123"/>
      <c r="HR51" s="123"/>
      <c r="HS51" s="123"/>
      <c r="HT51" s="123"/>
      <c r="HU51" s="123"/>
      <c r="HV51" s="123"/>
      <c r="HW51" s="103"/>
      <c r="HX51" s="103"/>
      <c r="HY51" s="103"/>
      <c r="HZ51" s="103"/>
      <c r="IA51" s="103"/>
      <c r="IB51" s="103"/>
      <c r="IC51" s="103"/>
      <c r="ID51" s="103"/>
      <c r="IE51" s="103"/>
      <c r="IF51" s="103"/>
      <c r="IG51" s="103"/>
      <c r="IH51" s="103"/>
      <c r="II51" s="103"/>
      <c r="IJ51" s="103"/>
      <c r="IK51" s="103"/>
      <c r="IL51" s="103"/>
      <c r="IM51" s="123"/>
      <c r="IN51" s="123"/>
      <c r="IO51" s="123"/>
      <c r="IP51" s="123"/>
      <c r="IQ51" s="123"/>
      <c r="IR51" s="123"/>
      <c r="IS51" s="123"/>
      <c r="IT51" s="123"/>
      <c r="IU51" s="123"/>
      <c r="IV51" s="123"/>
      <c r="IW51" s="123"/>
      <c r="IX51" s="123"/>
      <c r="IY51" s="123"/>
      <c r="IZ51" s="123"/>
      <c r="JA51" s="123"/>
      <c r="JB51" s="103"/>
      <c r="JC51" s="103"/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23"/>
      <c r="JS51" s="123"/>
      <c r="JT51" s="123"/>
      <c r="JU51" s="123"/>
      <c r="JV51" s="123"/>
      <c r="JW51" s="123"/>
      <c r="JX51" s="123"/>
      <c r="JY51" s="123"/>
      <c r="JZ51" s="123"/>
      <c r="KA51" s="123"/>
      <c r="KB51" s="123"/>
      <c r="KC51" s="123"/>
      <c r="KD51" s="123"/>
      <c r="KE51" s="123"/>
      <c r="KF51" s="123"/>
      <c r="KG51" s="103"/>
      <c r="KH51" s="103"/>
      <c r="KI51" s="103"/>
      <c r="KJ51" s="103"/>
      <c r="KK51" s="103"/>
      <c r="KL51" s="103"/>
      <c r="KM51" s="103"/>
      <c r="KN51" s="103"/>
      <c r="KO51" s="103"/>
      <c r="KP51" s="103"/>
      <c r="KQ51" s="103"/>
      <c r="KR51" s="103"/>
      <c r="KS51" s="103"/>
      <c r="KT51" s="103"/>
      <c r="KU51" s="103"/>
      <c r="KV51" s="103"/>
      <c r="KW51" s="123"/>
      <c r="KX51" s="123"/>
      <c r="KY51" s="123"/>
      <c r="KZ51" s="123"/>
      <c r="LA51" s="123"/>
      <c r="LB51" s="123"/>
      <c r="LC51" s="123"/>
      <c r="LD51" s="123"/>
      <c r="LE51" s="123"/>
      <c r="LF51" s="123"/>
      <c r="LG51" s="123"/>
      <c r="LH51" s="123"/>
      <c r="LI51" s="123"/>
      <c r="LJ51" s="123"/>
      <c r="LK51" s="12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/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103"/>
      <c r="MU51" s="103"/>
      <c r="MV51" s="103"/>
      <c r="MW51" s="103"/>
      <c r="MX51" s="103"/>
      <c r="MY51" s="103"/>
      <c r="MZ51" s="103"/>
      <c r="NA51" s="103"/>
      <c r="NB51" s="103"/>
      <c r="NC51" s="103"/>
      <c r="ND51" s="103"/>
      <c r="NE51" s="103"/>
      <c r="NF51" s="103"/>
      <c r="NG51" s="103"/>
      <c r="NH51" s="103"/>
      <c r="NI51" s="103"/>
      <c r="NJ51" s="103"/>
      <c r="NK51" s="103"/>
      <c r="NL51" s="103"/>
      <c r="NM51" s="103"/>
      <c r="NN51" s="103"/>
      <c r="NO51" s="103"/>
      <c r="NP51" s="103"/>
      <c r="NQ51" s="103"/>
      <c r="NR51" s="103"/>
      <c r="NS51" s="103"/>
      <c r="NT51" s="103"/>
      <c r="NU51" s="103"/>
      <c r="NV51" s="103"/>
      <c r="NW51" s="103"/>
      <c r="NX51" s="103"/>
      <c r="NY51" s="103"/>
      <c r="NZ51" s="103"/>
      <c r="OA51" s="103"/>
      <c r="OB51" s="103"/>
      <c r="OC51" s="103"/>
      <c r="OD51" s="103"/>
      <c r="OE51" s="103"/>
      <c r="OF51" s="103"/>
      <c r="OG51" s="103"/>
      <c r="OH51" s="103"/>
      <c r="OI51" s="103"/>
      <c r="OJ51" s="103"/>
      <c r="OK51" s="103"/>
      <c r="OL51" s="103"/>
      <c r="OM51" s="103"/>
      <c r="ON51" s="103"/>
      <c r="OO51" s="103"/>
      <c r="OP51" s="103"/>
      <c r="OQ51" s="103"/>
      <c r="OR51" s="103"/>
      <c r="OS51" s="103"/>
      <c r="OT51" s="103"/>
      <c r="OU51" s="103"/>
      <c r="OV51" s="103"/>
      <c r="OW51" s="103"/>
      <c r="OX51" s="103"/>
      <c r="OY51" s="103"/>
      <c r="OZ51" s="103"/>
      <c r="PA51" s="103"/>
      <c r="PB51" s="103"/>
      <c r="PC51" s="103"/>
      <c r="PD51" s="103"/>
      <c r="PE51" s="103"/>
      <c r="PF51" s="103"/>
      <c r="PG51" s="103"/>
      <c r="PH51" s="103"/>
      <c r="PI51" s="103"/>
      <c r="PJ51" s="103"/>
      <c r="PK51" s="103"/>
      <c r="PL51" s="103"/>
      <c r="PM51" s="103"/>
      <c r="PN51" s="103"/>
      <c r="PO51" s="103"/>
      <c r="PP51" s="103"/>
      <c r="PQ51" s="103"/>
      <c r="PR51" s="103"/>
      <c r="PS51" s="103"/>
      <c r="PT51" s="103"/>
      <c r="PU51" s="103"/>
      <c r="PV51" s="103"/>
      <c r="PW51" s="103"/>
      <c r="PX51" s="103"/>
      <c r="PY51" s="103"/>
      <c r="PZ51" s="103"/>
      <c r="QA51" s="103"/>
      <c r="QB51" s="103"/>
      <c r="QC51" s="103"/>
      <c r="QD51" s="103"/>
      <c r="QE51" s="103"/>
      <c r="QF51" s="103"/>
      <c r="QG51" s="103"/>
      <c r="QH51" s="103"/>
      <c r="QI51" s="103"/>
      <c r="QJ51" s="103"/>
      <c r="QK51" s="103"/>
      <c r="QL51" s="103"/>
      <c r="QM51" s="103"/>
      <c r="QN51" s="103"/>
      <c r="QO51" s="103"/>
      <c r="QP51" s="103"/>
      <c r="QQ51" s="103"/>
      <c r="QR51" s="103"/>
      <c r="QS51" s="103"/>
      <c r="QT51" s="103"/>
      <c r="QU51" s="103"/>
      <c r="QV51" s="103"/>
      <c r="QW51" s="103"/>
      <c r="QX51" s="103"/>
      <c r="QY51" s="103"/>
      <c r="QZ51" s="103"/>
      <c r="RA51" s="103"/>
      <c r="RB51" s="103"/>
      <c r="RC51" s="103"/>
      <c r="RD51" s="103"/>
      <c r="RE51" s="103"/>
      <c r="RF51" s="103"/>
      <c r="RG51" s="103"/>
      <c r="RH51" s="103"/>
      <c r="RI51" s="103"/>
      <c r="RJ51" s="103"/>
      <c r="RK51" s="103"/>
      <c r="RL51" s="103"/>
      <c r="RM51" s="103"/>
      <c r="RN51" s="103"/>
      <c r="RO51" s="103"/>
      <c r="RP51" s="103"/>
      <c r="RQ51" s="103"/>
      <c r="RR51" s="103"/>
      <c r="RS51" s="103"/>
      <c r="RT51" s="103"/>
      <c r="RU51" s="103"/>
      <c r="RV51" s="103"/>
      <c r="RW51" s="103"/>
      <c r="RX51" s="103"/>
      <c r="RY51" s="103"/>
      <c r="RZ51" s="103"/>
      <c r="SA51" s="103"/>
      <c r="SB51" s="103"/>
      <c r="SC51" s="103"/>
      <c r="SD51" s="103"/>
      <c r="SE51" s="103"/>
      <c r="SF51" s="103"/>
      <c r="SG51" s="103"/>
      <c r="SH51" s="103"/>
      <c r="SI51" s="103"/>
      <c r="SJ51" s="103"/>
      <c r="SK51" s="103"/>
      <c r="SL51" s="103"/>
      <c r="SM51" s="103"/>
      <c r="SN51" s="103"/>
      <c r="SO51" s="103"/>
      <c r="SP51" s="103"/>
      <c r="SQ51" s="103"/>
      <c r="SR51" s="103"/>
      <c r="SS51" s="103"/>
      <c r="ST51" s="103"/>
      <c r="SU51" s="103"/>
      <c r="SV51" s="103"/>
      <c r="SW51" s="103"/>
      <c r="SX51" s="103"/>
      <c r="SY51" s="103"/>
      <c r="SZ51" s="103"/>
      <c r="TA51" s="103"/>
      <c r="TB51" s="103"/>
      <c r="TC51" s="103"/>
      <c r="TD51" s="103"/>
      <c r="TE51" s="103"/>
      <c r="TF51" s="103"/>
      <c r="TG51" s="103"/>
      <c r="TH51" s="103"/>
      <c r="TI51" s="103"/>
      <c r="TJ51" s="103"/>
      <c r="TK51" s="103"/>
      <c r="TL51" s="103"/>
      <c r="TM51" s="103"/>
      <c r="TN51" s="103"/>
      <c r="TO51" s="103"/>
      <c r="TP51" s="103"/>
      <c r="TQ51" s="103"/>
      <c r="TR51" s="103"/>
      <c r="TS51" s="103"/>
      <c r="TT51" s="103"/>
      <c r="TU51" s="103"/>
      <c r="TV51" s="103"/>
      <c r="TW51" s="103"/>
      <c r="TX51" s="103"/>
      <c r="TY51" s="103"/>
      <c r="TZ51" s="103"/>
      <c r="UA51" s="103"/>
      <c r="UB51" s="103"/>
      <c r="UC51" s="103"/>
      <c r="UD51" s="103"/>
      <c r="UE51" s="103"/>
      <c r="UF51" s="103"/>
      <c r="UG51" s="103"/>
      <c r="UH51" s="103"/>
      <c r="UI51" s="103"/>
      <c r="UJ51" s="103"/>
      <c r="UK51" s="103"/>
      <c r="UL51" s="103"/>
      <c r="UM51" s="103"/>
      <c r="UN51" s="103"/>
      <c r="UO51" s="103"/>
      <c r="UP51" s="103"/>
      <c r="UQ51" s="103"/>
      <c r="UR51" s="103"/>
      <c r="US51" s="103"/>
    </row>
    <row r="52" spans="194:565" x14ac:dyDescent="0.2">
      <c r="GL52" s="133"/>
      <c r="GN52" s="134"/>
      <c r="GO52" s="134"/>
      <c r="GP52" s="135"/>
      <c r="GQ52" s="124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R52" s="136"/>
      <c r="JS52" s="136"/>
      <c r="JT52" s="136"/>
      <c r="JU52" s="136"/>
      <c r="JV52" s="136"/>
      <c r="JW52" s="136"/>
      <c r="JX52" s="136"/>
      <c r="JY52" s="136"/>
      <c r="JZ52" s="136"/>
      <c r="KA52" s="136"/>
      <c r="KB52" s="136"/>
      <c r="KC52" s="136"/>
      <c r="KD52" s="136"/>
      <c r="KE52" s="136"/>
      <c r="KF52" s="136"/>
      <c r="KW52" s="136"/>
      <c r="KX52" s="136"/>
      <c r="KY52" s="136"/>
      <c r="KZ52" s="136"/>
      <c r="LA52" s="136"/>
      <c r="LB52" s="136"/>
      <c r="LC52" s="136"/>
      <c r="LD52" s="136"/>
      <c r="LE52" s="136"/>
      <c r="LF52" s="136"/>
      <c r="LG52" s="136"/>
      <c r="LH52" s="136"/>
      <c r="LI52" s="136"/>
      <c r="LJ52" s="136"/>
      <c r="LK52" s="136"/>
    </row>
    <row r="53" spans="194:565" x14ac:dyDescent="0.2">
      <c r="GL53" s="133"/>
      <c r="GN53" s="134" t="s">
        <v>12</v>
      </c>
      <c r="GO53" s="134">
        <v>1</v>
      </c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R53" s="136"/>
      <c r="JS53" s="136"/>
      <c r="JT53" s="136"/>
      <c r="JU53" s="136"/>
      <c r="JV53" s="136"/>
      <c r="JW53" s="136"/>
      <c r="JX53" s="136"/>
      <c r="JY53" s="136"/>
      <c r="JZ53" s="136"/>
      <c r="KA53" s="136"/>
      <c r="KB53" s="136"/>
      <c r="KC53" s="136"/>
      <c r="KD53" s="136"/>
      <c r="KE53" s="136"/>
      <c r="KF53" s="136"/>
      <c r="KW53" s="136"/>
      <c r="KX53" s="136"/>
      <c r="KY53" s="136"/>
      <c r="KZ53" s="136"/>
      <c r="LA53" s="136"/>
      <c r="LB53" s="136"/>
      <c r="LC53" s="136"/>
      <c r="LD53" s="136"/>
      <c r="LE53" s="136"/>
      <c r="LF53" s="136"/>
      <c r="LG53" s="136"/>
      <c r="LH53" s="136"/>
      <c r="LI53" s="136"/>
      <c r="LJ53" s="136"/>
      <c r="LK53" s="136"/>
    </row>
    <row r="54" spans="194:565" x14ac:dyDescent="0.2">
      <c r="GL54" s="137"/>
      <c r="GN54" s="134" t="s">
        <v>4</v>
      </c>
      <c r="GO54" s="134">
        <v>2</v>
      </c>
      <c r="GQ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R54" s="136"/>
      <c r="JS54" s="136"/>
      <c r="JT54" s="136"/>
      <c r="JU54" s="136"/>
      <c r="JV54" s="136"/>
      <c r="JW54" s="136"/>
      <c r="JX54" s="136"/>
      <c r="JY54" s="136"/>
      <c r="JZ54" s="136"/>
      <c r="KA54" s="136"/>
      <c r="KB54" s="136"/>
      <c r="KC54" s="136"/>
      <c r="KD54" s="136"/>
      <c r="KE54" s="136"/>
      <c r="KF54" s="136"/>
      <c r="KW54" s="136"/>
      <c r="KX54" s="136"/>
      <c r="KY54" s="136"/>
      <c r="KZ54" s="136"/>
      <c r="LA54" s="136"/>
      <c r="LB54" s="136"/>
      <c r="LC54" s="136"/>
      <c r="LD54" s="136"/>
      <c r="LE54" s="136"/>
      <c r="LF54" s="136"/>
      <c r="LG54" s="136"/>
      <c r="LH54" s="136"/>
      <c r="LI54" s="136"/>
      <c r="LJ54" s="136"/>
      <c r="LK54" s="136"/>
    </row>
    <row r="55" spans="194:565" x14ac:dyDescent="0.2">
      <c r="GL55" s="137"/>
      <c r="GN55" s="134" t="s">
        <v>6</v>
      </c>
      <c r="GO55" s="134">
        <v>3</v>
      </c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F55" s="136"/>
      <c r="JG55" s="136"/>
      <c r="JH55" s="136"/>
      <c r="JI55" s="136"/>
      <c r="JJ55" s="136"/>
      <c r="JK55" s="136"/>
      <c r="JL55" s="136"/>
      <c r="JM55" s="136"/>
      <c r="JN55" s="136"/>
      <c r="JO55" s="136"/>
      <c r="JP55" s="136"/>
      <c r="JQ55" s="136"/>
      <c r="JR55" s="136"/>
      <c r="JS55" s="136"/>
      <c r="JT55" s="136"/>
      <c r="JU55" s="136"/>
      <c r="JV55" s="136"/>
      <c r="JW55" s="136"/>
      <c r="JX55" s="136"/>
      <c r="JY55" s="136"/>
      <c r="JZ55" s="136"/>
      <c r="KA55" s="136"/>
      <c r="KB55" s="136"/>
      <c r="KC55" s="136"/>
      <c r="KD55" s="136"/>
      <c r="KE55" s="136"/>
      <c r="KF55" s="136"/>
      <c r="KK55" s="136"/>
      <c r="KL55" s="136"/>
      <c r="KM55" s="136"/>
      <c r="KN55" s="136"/>
      <c r="KO55" s="136"/>
      <c r="KP55" s="136"/>
      <c r="KQ55" s="136"/>
      <c r="KR55" s="136"/>
      <c r="KS55" s="136"/>
      <c r="KT55" s="136"/>
      <c r="KU55" s="136"/>
      <c r="KV55" s="136"/>
      <c r="KW55" s="136"/>
      <c r="KX55" s="136"/>
      <c r="KY55" s="136"/>
      <c r="KZ55" s="136"/>
      <c r="LA55" s="136"/>
      <c r="LB55" s="136"/>
      <c r="LC55" s="136"/>
      <c r="LD55" s="136"/>
      <c r="LE55" s="136"/>
      <c r="LF55" s="136"/>
      <c r="LG55" s="136"/>
      <c r="LH55" s="136"/>
      <c r="LI55" s="136"/>
      <c r="LJ55" s="136"/>
      <c r="LK55" s="136"/>
    </row>
    <row r="56" spans="194:565" x14ac:dyDescent="0.2">
      <c r="GL56" s="137"/>
      <c r="GN56" s="134" t="s">
        <v>13</v>
      </c>
      <c r="GO56" s="134">
        <v>4</v>
      </c>
    </row>
    <row r="57" spans="194:565" x14ac:dyDescent="0.2">
      <c r="GL57" s="138"/>
      <c r="GN57" s="134" t="s">
        <v>14</v>
      </c>
      <c r="GO57" s="134">
        <v>5</v>
      </c>
    </row>
    <row r="58" spans="194:565" x14ac:dyDescent="0.2">
      <c r="GL58" s="137"/>
      <c r="GN58" s="134" t="s">
        <v>7</v>
      </c>
      <c r="GO58" s="134">
        <v>6</v>
      </c>
    </row>
    <row r="59" spans="194:565" x14ac:dyDescent="0.2">
      <c r="GL59" s="137"/>
      <c r="GN59" s="134" t="s">
        <v>8</v>
      </c>
      <c r="GO59" s="134">
        <v>7</v>
      </c>
    </row>
    <row r="60" spans="194:565" x14ac:dyDescent="0.2">
      <c r="GL60" s="137"/>
      <c r="GN60" s="134" t="s">
        <v>9</v>
      </c>
      <c r="GO60" s="134">
        <v>8</v>
      </c>
    </row>
    <row r="61" spans="194:565" x14ac:dyDescent="0.2">
      <c r="GL61" s="137"/>
      <c r="GN61" s="134" t="s">
        <v>10</v>
      </c>
      <c r="GO61" s="134">
        <v>9</v>
      </c>
    </row>
    <row r="62" spans="194:565" x14ac:dyDescent="0.2">
      <c r="GL62" s="137"/>
      <c r="GN62" s="134" t="s">
        <v>11</v>
      </c>
      <c r="GO62" s="134">
        <v>10</v>
      </c>
    </row>
    <row r="63" spans="194:565" x14ac:dyDescent="0.2">
      <c r="GL63" s="137"/>
      <c r="GN63" s="134" t="s">
        <v>15</v>
      </c>
      <c r="GO63" s="134">
        <v>11</v>
      </c>
    </row>
    <row r="64" spans="194:565" x14ac:dyDescent="0.2">
      <c r="GN64" s="134" t="s">
        <v>16</v>
      </c>
      <c r="GO64" s="134">
        <v>12</v>
      </c>
    </row>
  </sheetData>
  <dataConsolidate/>
  <conditionalFormatting sqref="GL34:GL46 GL57">
    <cfRule type="cellIs" dxfId="20" priority="9" stopIfTrue="1" operator="equal">
      <formula>0</formula>
    </cfRule>
  </conditionalFormatting>
  <conditionalFormatting sqref="F3 A1:A1048576">
    <cfRule type="cellIs" dxfId="19" priority="8" operator="equal">
      <formula>0</formula>
    </cfRule>
  </conditionalFormatting>
  <conditionalFormatting sqref="L23:GJ23">
    <cfRule type="cellIs" dxfId="18" priority="3" operator="equal">
      <formula>14</formula>
    </cfRule>
    <cfRule type="cellIs" dxfId="17" priority="4" operator="equal">
      <formula>13</formula>
    </cfRule>
  </conditionalFormatting>
  <conditionalFormatting sqref="L3:GK3">
    <cfRule type="expression" dxfId="16" priority="10">
      <formula>OR(GR$35=1,GR$35=7,COUNTIF($GL$33:$GL$57,L3))</formula>
    </cfRule>
  </conditionalFormatting>
  <conditionalFormatting sqref="L4:GJ22">
    <cfRule type="containsText" dxfId="15" priority="166" operator="containsText" text="от">
      <formula>NOT(ISERROR(SEARCH("от",L4)))</formula>
    </cfRule>
    <cfRule type="expression" dxfId="14" priority="167">
      <formula>AND(L$3&gt;=#REF!,L$3&lt;=#REF!)</formula>
    </cfRule>
    <cfRule type="expression" dxfId="13" priority="168">
      <formula>AND(L$3&gt;=#REF!,L$3&lt;=#REF!)</formula>
    </cfRule>
  </conditionalFormatting>
  <conditionalFormatting sqref="F4:F22">
    <cfRule type="cellIs" dxfId="12" priority="2" operator="lessThan">
      <formula>28</formula>
    </cfRule>
  </conditionalFormatting>
  <pageMargins left="0.25" right="0.25" top="0.18" bottom="0.16" header="0.18" footer="0.16"/>
  <pageSetup paperSize="9" scale="31" fitToWidth="0" orientation="landscape" r:id="rId1"/>
  <headerFooter alignWithMargins="0"/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Y31"/>
  <sheetViews>
    <sheetView zoomScale="70" zoomScaleNormal="70" zoomScaleSheetLayoutView="75" workbookViewId="0">
      <pane ySplit="12" topLeftCell="A18" activePane="bottomLeft" state="frozen"/>
      <selection pane="bottomLeft" activeCell="B20" sqref="B20"/>
    </sheetView>
  </sheetViews>
  <sheetFormatPr defaultRowHeight="12.75" x14ac:dyDescent="0.2"/>
  <cols>
    <col min="1" max="1" width="4.140625" style="66" customWidth="1"/>
    <col min="2" max="2" width="11.42578125" style="16" customWidth="1"/>
    <col min="3" max="3" width="9" style="16" customWidth="1"/>
    <col min="4" max="20" width="6" style="17" customWidth="1"/>
    <col min="21" max="21" width="6" style="67" customWidth="1"/>
    <col min="22" max="31" width="6" style="17" customWidth="1"/>
    <col min="32" max="33" width="6" style="53" customWidth="1"/>
    <col min="34" max="34" width="6" style="17" customWidth="1"/>
    <col min="35" max="35" width="7.140625" style="17" customWidth="1"/>
    <col min="36" max="36" width="15.42578125" style="17" customWidth="1"/>
    <col min="37" max="37" width="6.5703125" style="22" customWidth="1"/>
    <col min="38" max="38" width="6.85546875" style="59" customWidth="1"/>
    <col min="39" max="39" width="9" style="17" customWidth="1"/>
    <col min="40" max="40" width="9.140625" style="17" customWidth="1"/>
    <col min="41" max="41" width="9" style="17" customWidth="1"/>
    <col min="42" max="42" width="7.28515625" style="17" customWidth="1"/>
    <col min="43" max="70" width="6.85546875" style="17" customWidth="1"/>
    <col min="71" max="72" width="10.42578125" style="17" customWidth="1"/>
    <col min="73" max="78" width="9.140625" style="17" customWidth="1"/>
    <col min="79" max="16384" width="9.140625" style="17"/>
  </cols>
  <sheetData>
    <row r="1" spans="1:76" ht="13.5" customHeight="1" x14ac:dyDescent="0.2">
      <c r="A1" s="15"/>
      <c r="R1" s="18"/>
      <c r="S1" s="18"/>
      <c r="T1" s="18"/>
      <c r="U1" s="18"/>
      <c r="V1" s="18"/>
      <c r="W1" s="18"/>
      <c r="X1" s="18"/>
      <c r="Y1" s="19"/>
      <c r="Z1" s="20"/>
      <c r="AA1" s="20"/>
      <c r="AD1" s="21" t="s">
        <v>21</v>
      </c>
      <c r="AE1" s="21"/>
      <c r="AF1" s="21"/>
      <c r="AG1" s="21"/>
      <c r="AH1" s="21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76" ht="14.25" customHeight="1" x14ac:dyDescent="0.2">
      <c r="A2" s="15"/>
      <c r="R2" s="18"/>
      <c r="S2" s="18"/>
      <c r="T2" s="18"/>
      <c r="U2" s="18"/>
      <c r="V2" s="18"/>
      <c r="W2" s="18"/>
      <c r="X2" s="18"/>
      <c r="Y2" s="19"/>
      <c r="Z2" s="20"/>
      <c r="AA2" s="20"/>
      <c r="AC2" s="21"/>
      <c r="AD2" s="21"/>
      <c r="AE2" s="21"/>
      <c r="AF2" s="21"/>
      <c r="AG2" s="21"/>
      <c r="AH2" s="21"/>
      <c r="AM2" s="85"/>
      <c r="AN2" s="85"/>
      <c r="AO2" s="85"/>
      <c r="AP2" s="85"/>
      <c r="AQ2" s="85"/>
      <c r="AR2" s="85"/>
      <c r="AS2" s="86"/>
      <c r="AT2" s="87"/>
      <c r="AU2" s="87"/>
      <c r="AV2" s="87"/>
      <c r="AW2" s="87"/>
    </row>
    <row r="3" spans="1:76" ht="14.25" customHeight="1" x14ac:dyDescent="0.2">
      <c r="A3" s="15"/>
      <c r="R3" s="18"/>
      <c r="S3" s="18"/>
      <c r="T3" s="18"/>
      <c r="U3" s="18"/>
      <c r="V3" s="18"/>
      <c r="W3" s="18"/>
      <c r="X3" s="18"/>
      <c r="Y3" s="19"/>
      <c r="Z3" s="20"/>
      <c r="AA3" s="20"/>
      <c r="AC3" s="21"/>
      <c r="AD3" s="21"/>
      <c r="AE3" s="21"/>
      <c r="AF3" s="21"/>
      <c r="AG3" s="21"/>
      <c r="AH3" s="21"/>
      <c r="AM3" s="88"/>
      <c r="AN3" s="53"/>
      <c r="AO3" s="89"/>
      <c r="AP3" s="90"/>
      <c r="AQ3" s="90"/>
      <c r="AR3" s="90"/>
      <c r="AS3" s="86"/>
      <c r="AT3" s="91"/>
      <c r="AU3" s="91"/>
      <c r="AV3" s="91"/>
      <c r="AW3" s="91"/>
    </row>
    <row r="4" spans="1:76" ht="14.25" customHeight="1" x14ac:dyDescent="0.2">
      <c r="A4" s="15"/>
      <c r="R4" s="18"/>
      <c r="S4" s="18"/>
      <c r="U4" s="18"/>
      <c r="V4" s="18"/>
      <c r="W4" s="18"/>
      <c r="X4" s="18"/>
      <c r="Y4" s="19"/>
      <c r="Z4" s="20"/>
      <c r="AA4" s="20"/>
      <c r="AC4" s="21"/>
      <c r="AD4" s="21"/>
      <c r="AE4" s="21"/>
      <c r="AF4" s="21"/>
      <c r="AG4" s="21"/>
      <c r="AH4" s="21"/>
      <c r="AM4" s="18"/>
      <c r="AN4" s="18"/>
      <c r="AO4" s="18"/>
      <c r="AP4" s="18"/>
      <c r="AQ4" s="18"/>
      <c r="AR4" s="18"/>
      <c r="AS4" s="19"/>
      <c r="AT4" s="92"/>
      <c r="AU4" s="92"/>
      <c r="AV4" s="92"/>
      <c r="AW4" s="92"/>
    </row>
    <row r="5" spans="1:76" ht="14.25" customHeight="1" x14ac:dyDescent="0.2">
      <c r="A5" s="15"/>
      <c r="R5" s="18"/>
      <c r="S5" s="18"/>
      <c r="U5" s="18"/>
      <c r="V5" s="18"/>
      <c r="W5" s="18"/>
      <c r="X5" s="18"/>
      <c r="Y5" s="19"/>
      <c r="Z5" s="20"/>
      <c r="AA5" s="20"/>
      <c r="AC5" s="24"/>
      <c r="AD5" s="25"/>
      <c r="AE5" s="25"/>
      <c r="AF5" s="25"/>
      <c r="AG5" s="24"/>
      <c r="AH5" s="26"/>
      <c r="AI5" s="21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</row>
    <row r="6" spans="1:76" ht="14.25" customHeight="1" x14ac:dyDescent="0.2">
      <c r="A6" s="15"/>
      <c r="R6" s="18"/>
      <c r="S6" s="18"/>
      <c r="U6" s="18"/>
      <c r="V6" s="18"/>
      <c r="W6" s="18"/>
      <c r="X6" s="18"/>
      <c r="Y6" s="19"/>
      <c r="Z6" s="20"/>
      <c r="AA6" s="20"/>
      <c r="AC6" s="27"/>
      <c r="AD6" s="28"/>
      <c r="AE6" s="28"/>
      <c r="AF6" s="29"/>
      <c r="AG6" s="29"/>
      <c r="AH6" s="29"/>
      <c r="AI6" s="29"/>
    </row>
    <row r="7" spans="1:76" ht="14.25" customHeight="1" x14ac:dyDescent="0.2">
      <c r="A7" s="15"/>
      <c r="R7" s="18"/>
      <c r="S7" s="18"/>
      <c r="T7" s="18"/>
      <c r="U7" s="18"/>
      <c r="V7" s="18"/>
      <c r="W7" s="18"/>
      <c r="X7" s="18"/>
      <c r="Y7" s="19"/>
      <c r="Z7" s="20"/>
      <c r="AA7" s="20"/>
      <c r="AC7" s="30" t="s">
        <v>22</v>
      </c>
      <c r="AD7" s="24"/>
      <c r="AE7" s="24"/>
      <c r="AF7" s="24"/>
      <c r="AG7" s="24"/>
      <c r="AH7" s="26"/>
      <c r="AI7" s="29" t="s">
        <v>23</v>
      </c>
    </row>
    <row r="8" spans="1:76" ht="14.25" customHeight="1" x14ac:dyDescent="0.2">
      <c r="A8" s="15"/>
      <c r="K8" s="158" t="s">
        <v>24</v>
      </c>
      <c r="L8" s="158"/>
      <c r="M8" s="158"/>
      <c r="N8" s="158"/>
      <c r="O8" s="158"/>
      <c r="P8" s="158"/>
      <c r="Q8" s="158"/>
      <c r="R8" s="158"/>
      <c r="S8" s="158"/>
      <c r="T8" s="158"/>
      <c r="U8" s="18"/>
      <c r="V8" s="18"/>
      <c r="W8" s="18"/>
      <c r="X8" s="18"/>
      <c r="Y8" s="19"/>
      <c r="Z8" s="20"/>
      <c r="AA8" s="20"/>
      <c r="AB8" s="20"/>
      <c r="AC8" s="20"/>
      <c r="AD8" s="31"/>
      <c r="AE8" s="27"/>
      <c r="AF8" s="28"/>
      <c r="AG8" s="28"/>
      <c r="AH8" s="29"/>
      <c r="AI8" s="29"/>
    </row>
    <row r="9" spans="1:76" ht="14.25" customHeight="1" x14ac:dyDescent="0.25">
      <c r="A9" s="32"/>
      <c r="B9" s="33"/>
      <c r="C9" s="33"/>
      <c r="D9" s="34"/>
      <c r="E9" s="35"/>
      <c r="F9" s="35"/>
      <c r="G9" s="35"/>
      <c r="H9" s="35"/>
      <c r="I9" s="35"/>
      <c r="J9" s="35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36"/>
      <c r="V9" s="37"/>
      <c r="W9" s="38"/>
      <c r="X9" s="39"/>
      <c r="Y9" s="38"/>
      <c r="Z9" s="40"/>
      <c r="AA9" s="41"/>
      <c r="AB9" s="42"/>
      <c r="AC9" s="42"/>
      <c r="AD9" s="42"/>
      <c r="AE9" s="43"/>
      <c r="AF9" s="28"/>
      <c r="AG9" s="28"/>
      <c r="AH9" s="29"/>
      <c r="AI9" s="29"/>
    </row>
    <row r="10" spans="1:76" ht="13.5" customHeight="1" x14ac:dyDescent="0.2">
      <c r="A10" s="32"/>
      <c r="B10" s="44"/>
      <c r="C10" s="44"/>
      <c r="D10" s="45"/>
      <c r="E10" s="45"/>
      <c r="F10" s="45"/>
      <c r="G10" s="45"/>
      <c r="H10" s="45"/>
      <c r="I10" s="45"/>
      <c r="J10" s="45"/>
      <c r="K10" s="45"/>
      <c r="L10" s="45"/>
      <c r="M10" s="46" t="s">
        <v>25</v>
      </c>
      <c r="N10" s="47" t="s">
        <v>12</v>
      </c>
      <c r="O10" s="48"/>
      <c r="P10" s="49">
        <v>2018</v>
      </c>
      <c r="Q10" s="35" t="s">
        <v>17</v>
      </c>
      <c r="R10" s="45"/>
      <c r="S10" s="50"/>
      <c r="T10" s="50"/>
      <c r="U10" s="36"/>
      <c r="V10" s="51"/>
      <c r="W10" s="38"/>
      <c r="X10" s="39"/>
      <c r="Y10" s="38"/>
      <c r="Z10" s="38"/>
      <c r="AA10" s="38"/>
      <c r="AB10" s="42"/>
      <c r="AC10" s="42"/>
      <c r="AD10" s="42"/>
      <c r="AE10" s="52"/>
    </row>
    <row r="11" spans="1:76" ht="9.75" customHeight="1" x14ac:dyDescent="0.2">
      <c r="A11" s="32"/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54"/>
      <c r="O11" s="54"/>
      <c r="P11" s="49"/>
      <c r="Q11" s="35"/>
      <c r="R11" s="45"/>
      <c r="S11" s="50"/>
      <c r="T11" s="50"/>
      <c r="U11" s="36"/>
      <c r="V11" s="51"/>
      <c r="W11" s="38"/>
      <c r="X11" s="39"/>
      <c r="Y11" s="38"/>
      <c r="Z11" s="38"/>
      <c r="AA11" s="38"/>
      <c r="AB11" s="42"/>
      <c r="AC11" s="42"/>
      <c r="AD11" s="42"/>
      <c r="AE11" s="52"/>
    </row>
    <row r="12" spans="1:76" s="59" customFormat="1" ht="39.950000000000003" customHeight="1" x14ac:dyDescent="0.2">
      <c r="A12" s="55" t="s">
        <v>2</v>
      </c>
      <c r="B12" s="56" t="s">
        <v>3</v>
      </c>
      <c r="C12" s="56"/>
      <c r="D12" s="57">
        <f>DATE(2018,$AO$19,AT13)</f>
        <v>43101</v>
      </c>
      <c r="E12" s="57">
        <f t="shared" ref="E12:R12" si="0">DATE(2018,$AO$19,AU13)</f>
        <v>43102</v>
      </c>
      <c r="F12" s="57">
        <f t="shared" si="0"/>
        <v>43103</v>
      </c>
      <c r="G12" s="57">
        <f t="shared" si="0"/>
        <v>43104</v>
      </c>
      <c r="H12" s="57">
        <f t="shared" si="0"/>
        <v>43105</v>
      </c>
      <c r="I12" s="57">
        <f t="shared" si="0"/>
        <v>43106</v>
      </c>
      <c r="J12" s="57">
        <f t="shared" si="0"/>
        <v>43107</v>
      </c>
      <c r="K12" s="57">
        <f t="shared" si="0"/>
        <v>43108</v>
      </c>
      <c r="L12" s="57">
        <f t="shared" si="0"/>
        <v>43109</v>
      </c>
      <c r="M12" s="57">
        <f t="shared" si="0"/>
        <v>43110</v>
      </c>
      <c r="N12" s="57">
        <f t="shared" si="0"/>
        <v>43111</v>
      </c>
      <c r="O12" s="57">
        <f t="shared" si="0"/>
        <v>43112</v>
      </c>
      <c r="P12" s="57">
        <f t="shared" si="0"/>
        <v>43113</v>
      </c>
      <c r="Q12" s="57">
        <f t="shared" si="0"/>
        <v>43114</v>
      </c>
      <c r="R12" s="57">
        <f t="shared" si="0"/>
        <v>43115</v>
      </c>
      <c r="S12" s="57">
        <f t="shared" ref="S12:AH12" si="1">DATE(2018,$AO$19,BI13)</f>
        <v>43116</v>
      </c>
      <c r="T12" s="57">
        <f t="shared" si="1"/>
        <v>43117</v>
      </c>
      <c r="U12" s="57">
        <f t="shared" si="1"/>
        <v>43118</v>
      </c>
      <c r="V12" s="57">
        <f t="shared" si="1"/>
        <v>43119</v>
      </c>
      <c r="W12" s="57">
        <f t="shared" si="1"/>
        <v>43120</v>
      </c>
      <c r="X12" s="57">
        <f t="shared" si="1"/>
        <v>43121</v>
      </c>
      <c r="Y12" s="57">
        <f t="shared" si="1"/>
        <v>43122</v>
      </c>
      <c r="Z12" s="57">
        <f t="shared" si="1"/>
        <v>43123</v>
      </c>
      <c r="AA12" s="57">
        <f t="shared" si="1"/>
        <v>43124</v>
      </c>
      <c r="AB12" s="57">
        <f t="shared" si="1"/>
        <v>43125</v>
      </c>
      <c r="AC12" s="57">
        <f t="shared" si="1"/>
        <v>43126</v>
      </c>
      <c r="AD12" s="57">
        <f t="shared" si="1"/>
        <v>43127</v>
      </c>
      <c r="AE12" s="57">
        <f t="shared" si="1"/>
        <v>43128</v>
      </c>
      <c r="AF12" s="57">
        <f t="shared" si="1"/>
        <v>43129</v>
      </c>
      <c r="AG12" s="57">
        <f t="shared" si="1"/>
        <v>43130</v>
      </c>
      <c r="AH12" s="57">
        <f t="shared" si="1"/>
        <v>43131</v>
      </c>
      <c r="AI12" s="73" t="s">
        <v>40</v>
      </c>
      <c r="AJ12" s="74" t="s">
        <v>26</v>
      </c>
      <c r="AK12" s="58"/>
      <c r="AN12" s="156">
        <f>MATCH(DATE(P10,MATCH(N10,AO20:AO31,),1),'2018 (ОТПУСК)'!3:3,)-1</f>
        <v>11</v>
      </c>
    </row>
    <row r="13" spans="1:76" ht="39.950000000000003" customHeight="1" x14ac:dyDescent="0.2">
      <c r="A13" s="72">
        <v>1</v>
      </c>
      <c r="B13" s="60" t="s">
        <v>33</v>
      </c>
      <c r="C13" s="60">
        <f>SUMIF('2018 (ОТПУСК)'!$C$4:$C$22,$B13,'2018 (ОТПУСК)'!$E$4:$E$22)</f>
        <v>9080</v>
      </c>
      <c r="D13" s="102" t="str">
        <f>INDEX('2018 (ОТПУСК)'!4:4,$AN$12+COLUMN(A1))</f>
        <v>В</v>
      </c>
      <c r="E13" s="102" t="str">
        <f>INDEX('2018 (ОТПУСК)'!4:4,$AN$12+COLUMN(B1))</f>
        <v>8.00 24.00</v>
      </c>
      <c r="F13" s="102" t="str">
        <f>INDEX('2018 (ОТПУСК)'!4:4,$AN$12+COLUMN(C1))</f>
        <v>00.00 8.50</v>
      </c>
      <c r="G13" s="102" t="str">
        <f>INDEX('2018 (ОТПУСК)'!4:4,$AN$12+COLUMN(D1))</f>
        <v>В</v>
      </c>
      <c r="H13" s="102" t="str">
        <f>INDEX('2018 (ОТПУСК)'!4:4,$AN$12+COLUMN(E1))</f>
        <v>В</v>
      </c>
      <c r="I13" s="102" t="str">
        <f>INDEX('2018 (ОТПУСК)'!4:4,$AN$12+COLUMN(F1))</f>
        <v>8.00 24.00</v>
      </c>
      <c r="J13" s="102" t="str">
        <f>INDEX('2018 (ОТПУСК)'!4:4,$AN$12+COLUMN(G1))</f>
        <v>00.00 8.50</v>
      </c>
      <c r="K13" s="102" t="str">
        <f>INDEX('2018 (ОТПУСК)'!4:4,$AN$12+COLUMN(H1))</f>
        <v>В</v>
      </c>
      <c r="L13" s="102" t="str">
        <f>INDEX('2018 (ОТПУСК)'!4:4,$AN$12+COLUMN(I1))</f>
        <v>ОТ</v>
      </c>
      <c r="M13" s="102" t="str">
        <f>INDEX('2018 (ОТПУСК)'!4:4,$AN$12+COLUMN(J1))</f>
        <v>ОТ</v>
      </c>
      <c r="N13" s="102" t="str">
        <f>INDEX('2018 (ОТПУСК)'!4:4,$AN$12+COLUMN(K1))</f>
        <v>ОТ</v>
      </c>
      <c r="O13" s="102" t="str">
        <f>INDEX('2018 (ОТПУСК)'!4:4,$AN$12+COLUMN(L1))</f>
        <v>ОТ</v>
      </c>
      <c r="P13" s="102" t="str">
        <f>INDEX('2018 (ОТПУСК)'!4:4,$AN$12+COLUMN(M1))</f>
        <v>ОТ</v>
      </c>
      <c r="Q13" s="102" t="str">
        <f>INDEX('2018 (ОТПУСК)'!4:4,$AN$12+COLUMN(N1))</f>
        <v>ОТ</v>
      </c>
      <c r="R13" s="102" t="str">
        <f>INDEX('2018 (ОТПУСК)'!4:4,$AN$12+COLUMN(O1))</f>
        <v>ОТ</v>
      </c>
      <c r="S13" s="102" t="str">
        <f>INDEX('2018 (ОТПУСК)'!4:4,$AN$12+COLUMN(P1))</f>
        <v>В</v>
      </c>
      <c r="T13" s="102" t="str">
        <f>INDEX('2018 (ОТПУСК)'!4:4,$AN$12+COLUMN(Q1))</f>
        <v>В</v>
      </c>
      <c r="U13" s="102" t="str">
        <f>INDEX('2018 (ОТПУСК)'!4:4,$AN$12+COLUMN(R1))</f>
        <v>8.00 24.00</v>
      </c>
      <c r="V13" s="102" t="str">
        <f>INDEX('2018 (ОТПУСК)'!4:4,$AN$12+COLUMN(S1))</f>
        <v>00.00 8.50</v>
      </c>
      <c r="W13" s="102" t="str">
        <f>INDEX('2018 (ОТПУСК)'!4:4,$AN$12+COLUMN(T1))</f>
        <v>В</v>
      </c>
      <c r="X13" s="102" t="str">
        <f>INDEX('2018 (ОТПУСК)'!4:4,$AN$12+COLUMN(U1))</f>
        <v>В</v>
      </c>
      <c r="Y13" s="102" t="str">
        <f>INDEX('2018 (ОТПУСК)'!4:4,$AN$12+COLUMN(V1))</f>
        <v>8.00 24.00</v>
      </c>
      <c r="Z13" s="102" t="str">
        <f>INDEX('2018 (ОТПУСК)'!4:4,$AN$12+COLUMN(W1))</f>
        <v>00.00 8.50</v>
      </c>
      <c r="AA13" s="102" t="str">
        <f>INDEX('2018 (ОТПУСК)'!4:4,$AN$12+COLUMN(X1))</f>
        <v>В</v>
      </c>
      <c r="AB13" s="102" t="str">
        <f>INDEX('2018 (ОТПУСК)'!4:4,$AN$12+COLUMN(Y1))</f>
        <v>В</v>
      </c>
      <c r="AC13" s="102" t="str">
        <f>INDEX('2018 (ОТПУСК)'!4:4,$AN$12+COLUMN(Z1))</f>
        <v>8.00 24.00</v>
      </c>
      <c r="AD13" s="102" t="str">
        <f>INDEX('2018 (ОТПУСК)'!4:4,$AN$12+COLUMN(AA1))</f>
        <v>00.00 8.50</v>
      </c>
      <c r="AE13" s="102" t="str">
        <f>INDEX('2018 (ОТПУСК)'!4:4,$AN$12+COLUMN(AB1))</f>
        <v>В</v>
      </c>
      <c r="AF13" s="102" t="str">
        <f>INDEX('2018 (ОТПУСК)'!4:4,$AN$12+COLUMN(AC1))</f>
        <v>В</v>
      </c>
      <c r="AG13" s="102" t="str">
        <f>INDEX('2018 (ОТПУСК)'!4:4,$AN$12+COLUMN(AD1))</f>
        <v>8.00 24.00</v>
      </c>
      <c r="AH13" s="102" t="str">
        <f>INDEX('2018 (ОТПУСК)'!4:4,$AN$12+COLUMN(AE1))</f>
        <v>00.00 8.50</v>
      </c>
      <c r="AI13" s="75"/>
      <c r="AJ13" s="76"/>
      <c r="AK13" s="59"/>
      <c r="AL13" s="59">
        <f>COUNTIF(D13:AH13,"ОТ")</f>
        <v>7</v>
      </c>
      <c r="AM13" s="2" t="s">
        <v>28</v>
      </c>
      <c r="AN13" s="61"/>
      <c r="AO13" s="61"/>
      <c r="AP13" s="61"/>
      <c r="AQ13" s="61"/>
      <c r="AR13" s="61"/>
      <c r="AS13" s="5" t="s">
        <v>18</v>
      </c>
      <c r="AT13" s="14">
        <v>1</v>
      </c>
      <c r="AU13" s="14">
        <v>2</v>
      </c>
      <c r="AV13" s="14">
        <v>3</v>
      </c>
      <c r="AW13" s="14">
        <v>4</v>
      </c>
      <c r="AX13" s="14">
        <v>5</v>
      </c>
      <c r="AY13" s="14">
        <v>6</v>
      </c>
      <c r="AZ13" s="14">
        <v>7</v>
      </c>
      <c r="BA13" s="14">
        <v>8</v>
      </c>
      <c r="BB13" s="14">
        <v>9</v>
      </c>
      <c r="BC13" s="14">
        <v>10</v>
      </c>
      <c r="BD13" s="14">
        <v>11</v>
      </c>
      <c r="BE13" s="14">
        <v>12</v>
      </c>
      <c r="BF13" s="14">
        <v>13</v>
      </c>
      <c r="BG13" s="14">
        <v>14</v>
      </c>
      <c r="BH13" s="14">
        <v>15</v>
      </c>
      <c r="BI13" s="14">
        <v>16</v>
      </c>
      <c r="BJ13" s="14">
        <v>17</v>
      </c>
      <c r="BK13" s="14">
        <v>18</v>
      </c>
      <c r="BL13" s="14">
        <v>19</v>
      </c>
      <c r="BM13" s="14">
        <v>20</v>
      </c>
      <c r="BN13" s="14">
        <v>21</v>
      </c>
      <c r="BO13" s="14">
        <v>22</v>
      </c>
      <c r="BP13" s="14">
        <v>23</v>
      </c>
      <c r="BQ13" s="14">
        <v>24</v>
      </c>
      <c r="BR13" s="14">
        <v>25</v>
      </c>
      <c r="BS13" s="14">
        <v>26</v>
      </c>
      <c r="BT13" s="14">
        <v>27</v>
      </c>
      <c r="BU13" s="14">
        <v>28</v>
      </c>
      <c r="BV13" s="14">
        <v>29</v>
      </c>
      <c r="BW13" s="14">
        <v>30</v>
      </c>
      <c r="BX13" s="14">
        <v>31</v>
      </c>
    </row>
    <row r="14" spans="1:76" ht="39.950000000000003" customHeight="1" x14ac:dyDescent="0.2">
      <c r="A14" s="72">
        <v>2</v>
      </c>
      <c r="B14" s="60" t="s">
        <v>58</v>
      </c>
      <c r="C14" s="60">
        <f>SUMIF('2018 (ОТПУСК)'!$C$4:$C$22,$B14,'2018 (ОТПУСК)'!$E$4:$E$22)</f>
        <v>9104</v>
      </c>
      <c r="D14" s="102" t="str">
        <f>INDEX('2018 (ОТПУСК)'!5:5,$AN$12+COLUMN(A2))</f>
        <v>В</v>
      </c>
      <c r="E14" s="102" t="str">
        <f>INDEX('2018 (ОТПУСК)'!5:5,$AN$12+COLUMN(B2))</f>
        <v>8.00 24.00</v>
      </c>
      <c r="F14" s="102" t="str">
        <f>INDEX('2018 (ОТПУСК)'!5:5,$AN$12+COLUMN(C2))</f>
        <v>00.00 8.50</v>
      </c>
      <c r="G14" s="102" t="str">
        <f>INDEX('2018 (ОТПУСК)'!5:5,$AN$12+COLUMN(D2))</f>
        <v>В</v>
      </c>
      <c r="H14" s="102" t="str">
        <f>INDEX('2018 (ОТПУСК)'!5:5,$AN$12+COLUMN(E2))</f>
        <v>В</v>
      </c>
      <c r="I14" s="102" t="str">
        <f>INDEX('2018 (ОТПУСК)'!5:5,$AN$12+COLUMN(F2))</f>
        <v>8.00 24.00</v>
      </c>
      <c r="J14" s="102" t="str">
        <f>INDEX('2018 (ОТПУСК)'!5:5,$AN$12+COLUMN(G2))</f>
        <v>00.00 8.50</v>
      </c>
      <c r="K14" s="102" t="str">
        <f>INDEX('2018 (ОТПУСК)'!5:5,$AN$12+COLUMN(H2))</f>
        <v>В</v>
      </c>
      <c r="L14" s="102" t="str">
        <f>INDEX('2018 (ОТПУСК)'!5:5,$AN$12+COLUMN(I2))</f>
        <v>В</v>
      </c>
      <c r="M14" s="102" t="str">
        <f>INDEX('2018 (ОТПУСК)'!5:5,$AN$12+COLUMN(J2))</f>
        <v>8.00 24.00</v>
      </c>
      <c r="N14" s="102" t="str">
        <f>INDEX('2018 (ОТПУСК)'!5:5,$AN$12+COLUMN(K2))</f>
        <v>00.00 8.50</v>
      </c>
      <c r="O14" s="102" t="str">
        <f>INDEX('2018 (ОТПУСК)'!5:5,$AN$12+COLUMN(L2))</f>
        <v>В</v>
      </c>
      <c r="P14" s="102" t="str">
        <f>INDEX('2018 (ОТПУСК)'!5:5,$AN$12+COLUMN(M2))</f>
        <v>В</v>
      </c>
      <c r="Q14" s="102" t="str">
        <f>INDEX('2018 (ОТПУСК)'!5:5,$AN$12+COLUMN(N2))</f>
        <v>8.00 24.00</v>
      </c>
      <c r="R14" s="102" t="str">
        <f>INDEX('2018 (ОТПУСК)'!5:5,$AN$12+COLUMN(O2))</f>
        <v>00.00 8.50</v>
      </c>
      <c r="S14" s="102" t="str">
        <f>INDEX('2018 (ОТПУСК)'!5:5,$AN$12+COLUMN(P2))</f>
        <v>В</v>
      </c>
      <c r="T14" s="102" t="str">
        <f>INDEX('2018 (ОТПУСК)'!5:5,$AN$12+COLUMN(Q2))</f>
        <v>В</v>
      </c>
      <c r="U14" s="102" t="str">
        <f>INDEX('2018 (ОТПУСК)'!5:5,$AN$12+COLUMN(R2))</f>
        <v>8.00 24.00</v>
      </c>
      <c r="V14" s="102" t="str">
        <f>INDEX('2018 (ОТПУСК)'!5:5,$AN$12+COLUMN(S2))</f>
        <v>00.00 8.50</v>
      </c>
      <c r="W14" s="102" t="str">
        <f>INDEX('2018 (ОТПУСК)'!5:5,$AN$12+COLUMN(T2))</f>
        <v>В</v>
      </c>
      <c r="X14" s="102" t="str">
        <f>INDEX('2018 (ОТПУСК)'!5:5,$AN$12+COLUMN(U2))</f>
        <v>В</v>
      </c>
      <c r="Y14" s="102" t="str">
        <f>INDEX('2018 (ОТПУСК)'!5:5,$AN$12+COLUMN(V2))</f>
        <v>8.00 24.00</v>
      </c>
      <c r="Z14" s="102" t="str">
        <f>INDEX('2018 (ОТПУСК)'!5:5,$AN$12+COLUMN(W2))</f>
        <v>00.00 8.50</v>
      </c>
      <c r="AA14" s="102" t="str">
        <f>INDEX('2018 (ОТПУСК)'!5:5,$AN$12+COLUMN(X2))</f>
        <v>В</v>
      </c>
      <c r="AB14" s="102" t="str">
        <f>INDEX('2018 (ОТПУСК)'!5:5,$AN$12+COLUMN(Y2))</f>
        <v>В</v>
      </c>
      <c r="AC14" s="102" t="str">
        <f>INDEX('2018 (ОТПУСК)'!5:5,$AN$12+COLUMN(Z2))</f>
        <v>8.00 24.00</v>
      </c>
      <c r="AD14" s="102" t="str">
        <f>INDEX('2018 (ОТПУСК)'!5:5,$AN$12+COLUMN(AA2))</f>
        <v>00.00 8.50</v>
      </c>
      <c r="AE14" s="102" t="str">
        <f>INDEX('2018 (ОТПУСК)'!5:5,$AN$12+COLUMN(AB2))</f>
        <v>В</v>
      </c>
      <c r="AF14" s="102" t="str">
        <f>INDEX('2018 (ОТПУСК)'!5:5,$AN$12+COLUMN(AC2))</f>
        <v>В</v>
      </c>
      <c r="AG14" s="102" t="str">
        <f>INDEX('2018 (ОТПУСК)'!5:5,$AN$12+COLUMN(AD2))</f>
        <v>8.00 24.00</v>
      </c>
      <c r="AH14" s="102" t="str">
        <f>INDEX('2018 (ОТПУСК)'!5:5,$AN$12+COLUMN(AE2))</f>
        <v>00.00 8.50</v>
      </c>
      <c r="AI14" s="75"/>
      <c r="AJ14" s="62"/>
      <c r="AK14" s="59"/>
      <c r="AL14" s="59">
        <f t="shared" ref="AL14:AL31" si="2">COUNTIF(D14:AH14,"ОТ")</f>
        <v>0</v>
      </c>
      <c r="AN14" s="58"/>
      <c r="AO14" s="58"/>
      <c r="AP14" s="58"/>
      <c r="AQ14" s="58"/>
      <c r="AR14" s="58"/>
      <c r="AS14" s="1"/>
      <c r="AT14" s="3" t="str">
        <f>IF((WEEKDAY(AT15,2))=1,"Р",IF((WEEKDAY(AT15,2))=2,"Р",IF((WEEKDAY(AT15,2))=3,"Р",IF((WEEKDAY(AT15,2))=4,"Р",IF((WEEKDAY(AT15,2))=5,"Р",IF((WEEKDAY(AT15,2))=6,"В",IF((WEEKDAY(AT15,2))=7,"В")))))))</f>
        <v>Р</v>
      </c>
      <c r="AU14" s="3" t="str">
        <f t="shared" ref="AU14:BH14" si="3">IF((WEEKDAY(AU15,2))=1,"Р",IF((WEEKDAY(AU15,2))=2,"Р",IF((WEEKDAY(AU15,2))=3,"Р",IF((WEEKDAY(AU15,2))=4,"Р",IF((WEEKDAY(AU15,2))=5,"Р",IF((WEEKDAY(AU15,2))=6,"В",IF((WEEKDAY(AU15,2))=7,"В")))))))</f>
        <v>Р</v>
      </c>
      <c r="AV14" s="3" t="str">
        <f t="shared" si="3"/>
        <v>Р</v>
      </c>
      <c r="AW14" s="3" t="str">
        <f t="shared" si="3"/>
        <v>Р</v>
      </c>
      <c r="AX14" s="3" t="str">
        <f t="shared" si="3"/>
        <v>Р</v>
      </c>
      <c r="AY14" s="3" t="str">
        <f t="shared" si="3"/>
        <v>В</v>
      </c>
      <c r="AZ14" s="3" t="str">
        <f t="shared" si="3"/>
        <v>В</v>
      </c>
      <c r="BA14" s="3" t="str">
        <f>IF((WEEKDAY(BA15,2))=1,"Р",IF((WEEKDAY(BA15,2))=2,"Р",IF((WEEKDAY(BA15,2))=3,"Р",IF((WEEKDAY(BA15,2))=4,"Р",IF((WEEKDAY(BA15,2))=5,"Р",IF((WEEKDAY(BA15,2))=6,"В",IF((WEEKDAY(BA15,2))=7,"В")))))))</f>
        <v>Р</v>
      </c>
      <c r="BB14" s="3" t="str">
        <f t="shared" si="3"/>
        <v>Р</v>
      </c>
      <c r="BC14" s="3" t="str">
        <f t="shared" si="3"/>
        <v>Р</v>
      </c>
      <c r="BD14" s="3" t="str">
        <f t="shared" si="3"/>
        <v>Р</v>
      </c>
      <c r="BE14" s="3" t="str">
        <f t="shared" si="3"/>
        <v>Р</v>
      </c>
      <c r="BF14" s="3" t="str">
        <f t="shared" si="3"/>
        <v>В</v>
      </c>
      <c r="BG14" s="3" t="str">
        <f t="shared" si="3"/>
        <v>В</v>
      </c>
      <c r="BH14" s="3" t="str">
        <f t="shared" si="3"/>
        <v>Р</v>
      </c>
      <c r="BI14" s="3" t="str">
        <f t="shared" ref="BI14:BX14" si="4">IF((WEEKDAY(BI15,2))=1,"Р",IF((WEEKDAY(BI15,2))=2,"Р",IF((WEEKDAY(BI15,2))=3,"Р",IF((WEEKDAY(BI15,2))=4,"Р",IF((WEEKDAY(BI15,2))=5,"Р",IF((WEEKDAY(BI15,2))=6,"В",IF((WEEKDAY(BI15,2))=7,"В")))))))</f>
        <v>Р</v>
      </c>
      <c r="BJ14" s="3" t="str">
        <f t="shared" si="4"/>
        <v>Р</v>
      </c>
      <c r="BK14" s="3" t="str">
        <f t="shared" si="4"/>
        <v>Р</v>
      </c>
      <c r="BL14" s="3" t="str">
        <f t="shared" si="4"/>
        <v>Р</v>
      </c>
      <c r="BM14" s="3" t="str">
        <f t="shared" si="4"/>
        <v>В</v>
      </c>
      <c r="BN14" s="3" t="str">
        <f t="shared" si="4"/>
        <v>В</v>
      </c>
      <c r="BO14" s="3" t="str">
        <f t="shared" si="4"/>
        <v>Р</v>
      </c>
      <c r="BP14" s="3" t="str">
        <f t="shared" si="4"/>
        <v>Р</v>
      </c>
      <c r="BQ14" s="3" t="str">
        <f t="shared" si="4"/>
        <v>Р</v>
      </c>
      <c r="BR14" s="3" t="str">
        <f t="shared" si="4"/>
        <v>Р</v>
      </c>
      <c r="BS14" s="3" t="str">
        <f t="shared" si="4"/>
        <v>Р</v>
      </c>
      <c r="BT14" s="3" t="str">
        <f t="shared" si="4"/>
        <v>В</v>
      </c>
      <c r="BU14" s="3" t="str">
        <f t="shared" si="4"/>
        <v>В</v>
      </c>
      <c r="BV14" s="3" t="str">
        <f t="shared" si="4"/>
        <v>Р</v>
      </c>
      <c r="BW14" s="3" t="str">
        <f t="shared" si="4"/>
        <v>Р</v>
      </c>
      <c r="BX14" s="3" t="str">
        <f t="shared" si="4"/>
        <v>Р</v>
      </c>
    </row>
    <row r="15" spans="1:76" ht="39.950000000000003" customHeight="1" x14ac:dyDescent="0.2">
      <c r="A15" s="72">
        <v>3</v>
      </c>
      <c r="B15" s="60" t="s">
        <v>54</v>
      </c>
      <c r="C15" s="60">
        <f>SUMIF('2018 (ОТПУСК)'!$C$4:$C$22,$B15,'2018 (ОТПУСК)'!$E$4:$E$22)</f>
        <v>9092</v>
      </c>
      <c r="D15" s="102" t="str">
        <f>INDEX('2018 (ОТПУСК)'!6:6,$AN$12+COLUMN(A3))</f>
        <v>В</v>
      </c>
      <c r="E15" s="102" t="str">
        <f>INDEX('2018 (ОТПУСК)'!6:6,$AN$12+COLUMN(B3))</f>
        <v>8.00 24.00</v>
      </c>
      <c r="F15" s="102" t="str">
        <f>INDEX('2018 (ОТПУСК)'!6:6,$AN$12+COLUMN(C3))</f>
        <v>00.00 8.50</v>
      </c>
      <c r="G15" s="102" t="str">
        <f>INDEX('2018 (ОТПУСК)'!6:6,$AN$12+COLUMN(D3))</f>
        <v>В</v>
      </c>
      <c r="H15" s="102" t="str">
        <f>INDEX('2018 (ОТПУСК)'!6:6,$AN$12+COLUMN(E3))</f>
        <v>В</v>
      </c>
      <c r="I15" s="102" t="str">
        <f>INDEX('2018 (ОТПУСК)'!6:6,$AN$12+COLUMN(F3))</f>
        <v>8.00 24.00</v>
      </c>
      <c r="J15" s="102" t="str">
        <f>INDEX('2018 (ОТПУСК)'!6:6,$AN$12+COLUMN(G3))</f>
        <v>00.00 8.50</v>
      </c>
      <c r="K15" s="102" t="str">
        <f>INDEX('2018 (ОТПУСК)'!6:6,$AN$12+COLUMN(H3))</f>
        <v>В</v>
      </c>
      <c r="L15" s="102" t="str">
        <f>INDEX('2018 (ОТПУСК)'!6:6,$AN$12+COLUMN(I3))</f>
        <v>В</v>
      </c>
      <c r="M15" s="102" t="str">
        <f>INDEX('2018 (ОТПУСК)'!6:6,$AN$12+COLUMN(J3))</f>
        <v>8.00 24.00</v>
      </c>
      <c r="N15" s="102" t="str">
        <f>INDEX('2018 (ОТПУСК)'!6:6,$AN$12+COLUMN(K3))</f>
        <v>00.00 8.50</v>
      </c>
      <c r="O15" s="102" t="str">
        <f>INDEX('2018 (ОТПУСК)'!6:6,$AN$12+COLUMN(L3))</f>
        <v>В</v>
      </c>
      <c r="P15" s="102" t="str">
        <f>INDEX('2018 (ОТПУСК)'!6:6,$AN$12+COLUMN(M3))</f>
        <v>В</v>
      </c>
      <c r="Q15" s="102" t="str">
        <f>INDEX('2018 (ОТПУСК)'!6:6,$AN$12+COLUMN(N3))</f>
        <v>8.00 24.00</v>
      </c>
      <c r="R15" s="102" t="str">
        <f>INDEX('2018 (ОТПУСК)'!6:6,$AN$12+COLUMN(O3))</f>
        <v>00.00 8.50</v>
      </c>
      <c r="S15" s="102" t="str">
        <f>INDEX('2018 (ОТПУСК)'!6:6,$AN$12+COLUMN(P3))</f>
        <v>В</v>
      </c>
      <c r="T15" s="102" t="str">
        <f>INDEX('2018 (ОТПУСК)'!6:6,$AN$12+COLUMN(Q3))</f>
        <v>В</v>
      </c>
      <c r="U15" s="102" t="str">
        <f>INDEX('2018 (ОТПУСК)'!6:6,$AN$12+COLUMN(R3))</f>
        <v>8.00 24.00</v>
      </c>
      <c r="V15" s="102" t="str">
        <f>INDEX('2018 (ОТПУСК)'!6:6,$AN$12+COLUMN(S3))</f>
        <v>00.00 8.50</v>
      </c>
      <c r="W15" s="102" t="str">
        <f>INDEX('2018 (ОТПУСК)'!6:6,$AN$12+COLUMN(T3))</f>
        <v>В</v>
      </c>
      <c r="X15" s="102" t="str">
        <f>INDEX('2018 (ОТПУСК)'!6:6,$AN$12+COLUMN(U3))</f>
        <v>В</v>
      </c>
      <c r="Y15" s="102" t="str">
        <f>INDEX('2018 (ОТПУСК)'!6:6,$AN$12+COLUMN(V3))</f>
        <v>8.00 24.00</v>
      </c>
      <c r="Z15" s="102" t="str">
        <f>INDEX('2018 (ОТПУСК)'!6:6,$AN$12+COLUMN(W3))</f>
        <v>00.00 8.50</v>
      </c>
      <c r="AA15" s="102" t="str">
        <f>INDEX('2018 (ОТПУСК)'!6:6,$AN$12+COLUMN(X3))</f>
        <v>В</v>
      </c>
      <c r="AB15" s="102" t="str">
        <f>INDEX('2018 (ОТПУСК)'!6:6,$AN$12+COLUMN(Y3))</f>
        <v>В</v>
      </c>
      <c r="AC15" s="102" t="str">
        <f>INDEX('2018 (ОТПУСК)'!6:6,$AN$12+COLUMN(Z3))</f>
        <v>8.00 24.00</v>
      </c>
      <c r="AD15" s="102" t="str">
        <f>INDEX('2018 (ОТПУСК)'!6:6,$AN$12+COLUMN(AA3))</f>
        <v>00.00 8.50</v>
      </c>
      <c r="AE15" s="102" t="str">
        <f>INDEX('2018 (ОТПУСК)'!6:6,$AN$12+COLUMN(AB3))</f>
        <v>В</v>
      </c>
      <c r="AF15" s="102" t="str">
        <f>INDEX('2018 (ОТПУСК)'!6:6,$AN$12+COLUMN(AC3))</f>
        <v>В</v>
      </c>
      <c r="AG15" s="102" t="str">
        <f>INDEX('2018 (ОТПУСК)'!6:6,$AN$12+COLUMN(AD3))</f>
        <v>8.00 24.00</v>
      </c>
      <c r="AH15" s="102" t="str">
        <f>INDEX('2018 (ОТПУСК)'!6:6,$AN$12+COLUMN(AE3))</f>
        <v>00.00 8.50</v>
      </c>
      <c r="AI15" s="75"/>
      <c r="AJ15" s="62"/>
      <c r="AK15" s="59"/>
      <c r="AL15" s="59">
        <f t="shared" si="2"/>
        <v>0</v>
      </c>
      <c r="AN15" s="63"/>
      <c r="AO15" s="63"/>
      <c r="AP15" s="63"/>
      <c r="AQ15" s="63"/>
      <c r="AR15" s="63"/>
      <c r="AS15" s="1" t="s">
        <v>19</v>
      </c>
      <c r="AT15" s="3">
        <f>WEEKDAY(D$12,1)</f>
        <v>2</v>
      </c>
      <c r="AU15" s="3">
        <f t="shared" ref="AU15:BH15" si="5">WEEKDAY(E$12,1)</f>
        <v>3</v>
      </c>
      <c r="AV15" s="3">
        <f t="shared" si="5"/>
        <v>4</v>
      </c>
      <c r="AW15" s="3">
        <f t="shared" si="5"/>
        <v>5</v>
      </c>
      <c r="AX15" s="3">
        <f t="shared" si="5"/>
        <v>6</v>
      </c>
      <c r="AY15" s="3">
        <f t="shared" si="5"/>
        <v>7</v>
      </c>
      <c r="AZ15" s="3">
        <f t="shared" si="5"/>
        <v>1</v>
      </c>
      <c r="BA15" s="3">
        <f t="shared" si="5"/>
        <v>2</v>
      </c>
      <c r="BB15" s="3">
        <f t="shared" si="5"/>
        <v>3</v>
      </c>
      <c r="BC15" s="3">
        <f t="shared" si="5"/>
        <v>4</v>
      </c>
      <c r="BD15" s="3">
        <f t="shared" si="5"/>
        <v>5</v>
      </c>
      <c r="BE15" s="3">
        <f t="shared" si="5"/>
        <v>6</v>
      </c>
      <c r="BF15" s="3">
        <f t="shared" si="5"/>
        <v>7</v>
      </c>
      <c r="BG15" s="3">
        <f t="shared" si="5"/>
        <v>1</v>
      </c>
      <c r="BH15" s="3">
        <f t="shared" si="5"/>
        <v>2</v>
      </c>
      <c r="BI15" s="3">
        <f t="shared" ref="BI15:BX15" si="6">WEEKDAY(S12,1)</f>
        <v>3</v>
      </c>
      <c r="BJ15" s="3">
        <f t="shared" si="6"/>
        <v>4</v>
      </c>
      <c r="BK15" s="3">
        <f t="shared" si="6"/>
        <v>5</v>
      </c>
      <c r="BL15" s="3">
        <f t="shared" si="6"/>
        <v>6</v>
      </c>
      <c r="BM15" s="3">
        <f t="shared" si="6"/>
        <v>7</v>
      </c>
      <c r="BN15" s="3">
        <f t="shared" si="6"/>
        <v>1</v>
      </c>
      <c r="BO15" s="3">
        <f t="shared" si="6"/>
        <v>2</v>
      </c>
      <c r="BP15" s="3">
        <f t="shared" si="6"/>
        <v>3</v>
      </c>
      <c r="BQ15" s="3">
        <f t="shared" si="6"/>
        <v>4</v>
      </c>
      <c r="BR15" s="3">
        <f t="shared" si="6"/>
        <v>5</v>
      </c>
      <c r="BS15" s="3">
        <f t="shared" si="6"/>
        <v>6</v>
      </c>
      <c r="BT15" s="3">
        <f t="shared" si="6"/>
        <v>7</v>
      </c>
      <c r="BU15" s="3">
        <f t="shared" si="6"/>
        <v>1</v>
      </c>
      <c r="BV15" s="3">
        <f t="shared" si="6"/>
        <v>2</v>
      </c>
      <c r="BW15" s="3">
        <f t="shared" si="6"/>
        <v>3</v>
      </c>
      <c r="BX15" s="3">
        <f t="shared" si="6"/>
        <v>4</v>
      </c>
    </row>
    <row r="16" spans="1:76" ht="39.950000000000003" customHeight="1" x14ac:dyDescent="0.2">
      <c r="A16" s="72">
        <v>4</v>
      </c>
      <c r="B16" s="60" t="s">
        <v>63</v>
      </c>
      <c r="C16" s="60">
        <f>SUMIF('2018 (ОТПУСК)'!$C$4:$C$22,$B16,'2018 (ОТПУСК)'!$E$4:$E$22)</f>
        <v>9029</v>
      </c>
      <c r="D16" s="102" t="str">
        <f>INDEX('2018 (ОТПУСК)'!7:7,$AN$12+COLUMN(A4))</f>
        <v>В</v>
      </c>
      <c r="E16" s="102" t="str">
        <f>INDEX('2018 (ОТПУСК)'!7:7,$AN$12+COLUMN(B4))</f>
        <v>8.00 24.00</v>
      </c>
      <c r="F16" s="102" t="str">
        <f>INDEX('2018 (ОТПУСК)'!7:7,$AN$12+COLUMN(C4))</f>
        <v>00.00 8.50</v>
      </c>
      <c r="G16" s="102" t="str">
        <f>INDEX('2018 (ОТПУСК)'!7:7,$AN$12+COLUMN(D4))</f>
        <v>В</v>
      </c>
      <c r="H16" s="102" t="str">
        <f>INDEX('2018 (ОТПУСК)'!7:7,$AN$12+COLUMN(E4))</f>
        <v>В</v>
      </c>
      <c r="I16" s="102" t="str">
        <f>INDEX('2018 (ОТПУСК)'!7:7,$AN$12+COLUMN(F4))</f>
        <v>8.00 24.00</v>
      </c>
      <c r="J16" s="102" t="str">
        <f>INDEX('2018 (ОТПУСК)'!7:7,$AN$12+COLUMN(G4))</f>
        <v>00.00 8.50</v>
      </c>
      <c r="K16" s="102" t="str">
        <f>INDEX('2018 (ОТПУСК)'!7:7,$AN$12+COLUMN(H4))</f>
        <v>В</v>
      </c>
      <c r="L16" s="102" t="str">
        <f>INDEX('2018 (ОТПУСК)'!7:7,$AN$12+COLUMN(I4))</f>
        <v>В</v>
      </c>
      <c r="M16" s="102" t="str">
        <f>INDEX('2018 (ОТПУСК)'!7:7,$AN$12+COLUMN(J4))</f>
        <v>8.00 24.00</v>
      </c>
      <c r="N16" s="102" t="str">
        <f>INDEX('2018 (ОТПУСК)'!7:7,$AN$12+COLUMN(K4))</f>
        <v>00.00 8.50</v>
      </c>
      <c r="O16" s="102" t="str">
        <f>INDEX('2018 (ОТПУСК)'!7:7,$AN$12+COLUMN(L4))</f>
        <v>В</v>
      </c>
      <c r="P16" s="102" t="str">
        <f>INDEX('2018 (ОТПУСК)'!7:7,$AN$12+COLUMN(M4))</f>
        <v>В</v>
      </c>
      <c r="Q16" s="102" t="str">
        <f>INDEX('2018 (ОТПУСК)'!7:7,$AN$12+COLUMN(N4))</f>
        <v>8.00 24.00</v>
      </c>
      <c r="R16" s="102" t="str">
        <f>INDEX('2018 (ОТПУСК)'!7:7,$AN$12+COLUMN(O4))</f>
        <v>00.00 8.50</v>
      </c>
      <c r="S16" s="102" t="str">
        <f>INDEX('2018 (ОТПУСК)'!7:7,$AN$12+COLUMN(P4))</f>
        <v>В</v>
      </c>
      <c r="T16" s="102" t="str">
        <f>INDEX('2018 (ОТПУСК)'!7:7,$AN$12+COLUMN(Q4))</f>
        <v>В</v>
      </c>
      <c r="U16" s="102" t="str">
        <f>INDEX('2018 (ОТПУСК)'!7:7,$AN$12+COLUMN(R4))</f>
        <v>8.00 24.00</v>
      </c>
      <c r="V16" s="102" t="str">
        <f>INDEX('2018 (ОТПУСК)'!7:7,$AN$12+COLUMN(S4))</f>
        <v>00.00 8.50</v>
      </c>
      <c r="W16" s="102" t="str">
        <f>INDEX('2018 (ОТПУСК)'!7:7,$AN$12+COLUMN(T4))</f>
        <v>В</v>
      </c>
      <c r="X16" s="102" t="str">
        <f>INDEX('2018 (ОТПУСК)'!7:7,$AN$12+COLUMN(U4))</f>
        <v>В</v>
      </c>
      <c r="Y16" s="102" t="str">
        <f>INDEX('2018 (ОТПУСК)'!7:7,$AN$12+COLUMN(V4))</f>
        <v>8.00 24.00</v>
      </c>
      <c r="Z16" s="102" t="str">
        <f>INDEX('2018 (ОТПУСК)'!7:7,$AN$12+COLUMN(W4))</f>
        <v>00.00 8.50</v>
      </c>
      <c r="AA16" s="102" t="str">
        <f>INDEX('2018 (ОТПУСК)'!7:7,$AN$12+COLUMN(X4))</f>
        <v>В</v>
      </c>
      <c r="AB16" s="102" t="str">
        <f>INDEX('2018 (ОТПУСК)'!7:7,$AN$12+COLUMN(Y4))</f>
        <v>В</v>
      </c>
      <c r="AC16" s="102" t="str">
        <f>INDEX('2018 (ОТПУСК)'!7:7,$AN$12+COLUMN(Z4))</f>
        <v>8.00 24.00</v>
      </c>
      <c r="AD16" s="102" t="str">
        <f>INDEX('2018 (ОТПУСК)'!7:7,$AN$12+COLUMN(AA4))</f>
        <v>00.00 8.50</v>
      </c>
      <c r="AE16" s="102" t="str">
        <f>INDEX('2018 (ОТПУСК)'!7:7,$AN$12+COLUMN(AB4))</f>
        <v>В</v>
      </c>
      <c r="AF16" s="102" t="str">
        <f>INDEX('2018 (ОТПУСК)'!7:7,$AN$12+COLUMN(AC4))</f>
        <v>В</v>
      </c>
      <c r="AG16" s="102" t="str">
        <f>INDEX('2018 (ОТПУСК)'!7:7,$AN$12+COLUMN(AD4))</f>
        <v>8.00 24.00</v>
      </c>
      <c r="AH16" s="102" t="str">
        <f>INDEX('2018 (ОТПУСК)'!7:7,$AN$12+COLUMN(AE4))</f>
        <v>00.00 8.50</v>
      </c>
      <c r="AI16" s="75"/>
      <c r="AJ16" s="62"/>
      <c r="AK16" s="59"/>
      <c r="AL16" s="59">
        <f t="shared" si="2"/>
        <v>0</v>
      </c>
      <c r="AN16" s="59"/>
      <c r="AO16" s="59"/>
      <c r="AP16" s="59"/>
      <c r="AQ16" s="59"/>
      <c r="AR16" s="59"/>
      <c r="AS16" s="9"/>
      <c r="AT16" s="9"/>
      <c r="AU16" s="9"/>
      <c r="AV16" s="9"/>
      <c r="AW16" s="9"/>
      <c r="AX16" s="9"/>
      <c r="AY16" s="9"/>
      <c r="AZ16" s="9"/>
      <c r="BA16" s="6"/>
      <c r="BB16" s="5"/>
      <c r="BC16" s="5"/>
      <c r="BD16" s="5"/>
      <c r="BE16" s="5"/>
      <c r="BF16" s="5"/>
      <c r="BG16" s="5"/>
      <c r="BH16" s="5"/>
      <c r="BI16" s="5"/>
      <c r="BJ16" s="59"/>
      <c r="BK16" s="59"/>
      <c r="BL16" s="59"/>
      <c r="BM16" s="59"/>
      <c r="BN16" s="59"/>
      <c r="BO16" s="59"/>
      <c r="BP16" s="59"/>
      <c r="BQ16" s="59"/>
      <c r="BR16" s="59"/>
      <c r="BS16" s="63"/>
    </row>
    <row r="17" spans="1:77" ht="39.950000000000003" customHeight="1" x14ac:dyDescent="0.2">
      <c r="A17" s="72">
        <v>5</v>
      </c>
      <c r="B17" s="60" t="s">
        <v>60</v>
      </c>
      <c r="C17" s="60">
        <f>SUMIF('2018 (ОТПУСК)'!$C$4:$C$22,$B17,'2018 (ОТПУСК)'!$E$4:$E$22)</f>
        <v>9113</v>
      </c>
      <c r="D17" s="102" t="str">
        <f>INDEX('2018 (ОТПУСК)'!8:8,$AN$12+COLUMN(A5))</f>
        <v>В</v>
      </c>
      <c r="E17" s="102" t="str">
        <f>INDEX('2018 (ОТПУСК)'!8:8,$AN$12+COLUMN(B5))</f>
        <v>8.00 24.00</v>
      </c>
      <c r="F17" s="102" t="str">
        <f>INDEX('2018 (ОТПУСК)'!8:8,$AN$12+COLUMN(C5))</f>
        <v>00.00 8.50</v>
      </c>
      <c r="G17" s="102" t="str">
        <f>INDEX('2018 (ОТПУСК)'!8:8,$AN$12+COLUMN(D5))</f>
        <v>В</v>
      </c>
      <c r="H17" s="102" t="str">
        <f>INDEX('2018 (ОТПУСК)'!8:8,$AN$12+COLUMN(E5))</f>
        <v>В</v>
      </c>
      <c r="I17" s="102" t="str">
        <f>INDEX('2018 (ОТПУСК)'!8:8,$AN$12+COLUMN(F5))</f>
        <v>8.00 24.00</v>
      </c>
      <c r="J17" s="102" t="str">
        <f>INDEX('2018 (ОТПУСК)'!8:8,$AN$12+COLUMN(G5))</f>
        <v>00.00 8.50</v>
      </c>
      <c r="K17" s="102" t="str">
        <f>INDEX('2018 (ОТПУСК)'!8:8,$AN$12+COLUMN(H5))</f>
        <v>В</v>
      </c>
      <c r="L17" s="102" t="str">
        <f>INDEX('2018 (ОТПУСК)'!8:8,$AN$12+COLUMN(I5))</f>
        <v>В</v>
      </c>
      <c r="M17" s="102" t="str">
        <f>INDEX('2018 (ОТПУСК)'!8:8,$AN$12+COLUMN(J5))</f>
        <v>8.00 24.00</v>
      </c>
      <c r="N17" s="102" t="str">
        <f>INDEX('2018 (ОТПУСК)'!8:8,$AN$12+COLUMN(K5))</f>
        <v>00.00 8.50</v>
      </c>
      <c r="O17" s="102" t="str">
        <f>INDEX('2018 (ОТПУСК)'!8:8,$AN$12+COLUMN(L5))</f>
        <v>В</v>
      </c>
      <c r="P17" s="102" t="str">
        <f>INDEX('2018 (ОТПУСК)'!8:8,$AN$12+COLUMN(M5))</f>
        <v>В</v>
      </c>
      <c r="Q17" s="102" t="str">
        <f>INDEX('2018 (ОТПУСК)'!8:8,$AN$12+COLUMN(N5))</f>
        <v>8.00 24.00</v>
      </c>
      <c r="R17" s="102" t="str">
        <f>INDEX('2018 (ОТПУСК)'!8:8,$AN$12+COLUMN(O5))</f>
        <v>00.00 8.50</v>
      </c>
      <c r="S17" s="102" t="str">
        <f>INDEX('2018 (ОТПУСК)'!8:8,$AN$12+COLUMN(P5))</f>
        <v>В</v>
      </c>
      <c r="T17" s="102" t="str">
        <f>INDEX('2018 (ОТПУСК)'!8:8,$AN$12+COLUMN(Q5))</f>
        <v>В</v>
      </c>
      <c r="U17" s="102" t="str">
        <f>INDEX('2018 (ОТПУСК)'!8:8,$AN$12+COLUMN(R5))</f>
        <v>8.00 24.00</v>
      </c>
      <c r="V17" s="102" t="str">
        <f>INDEX('2018 (ОТПУСК)'!8:8,$AN$12+COLUMN(S5))</f>
        <v>00.00 8.50</v>
      </c>
      <c r="W17" s="102" t="str">
        <f>INDEX('2018 (ОТПУСК)'!8:8,$AN$12+COLUMN(T5))</f>
        <v>В</v>
      </c>
      <c r="X17" s="102" t="str">
        <f>INDEX('2018 (ОТПУСК)'!8:8,$AN$12+COLUMN(U5))</f>
        <v>В</v>
      </c>
      <c r="Y17" s="102" t="str">
        <f>INDEX('2018 (ОТПУСК)'!8:8,$AN$12+COLUMN(V5))</f>
        <v>8.00 24.00</v>
      </c>
      <c r="Z17" s="102" t="str">
        <f>INDEX('2018 (ОТПУСК)'!8:8,$AN$12+COLUMN(W5))</f>
        <v>00.00 8.50</v>
      </c>
      <c r="AA17" s="102" t="str">
        <f>INDEX('2018 (ОТПУСК)'!8:8,$AN$12+COLUMN(X5))</f>
        <v>В</v>
      </c>
      <c r="AB17" s="102" t="str">
        <f>INDEX('2018 (ОТПУСК)'!8:8,$AN$12+COLUMN(Y5))</f>
        <v>В</v>
      </c>
      <c r="AC17" s="102" t="str">
        <f>INDEX('2018 (ОТПУСК)'!8:8,$AN$12+COLUMN(Z5))</f>
        <v>8.00 24.00</v>
      </c>
      <c r="AD17" s="102" t="str">
        <f>INDEX('2018 (ОТПУСК)'!8:8,$AN$12+COLUMN(AA5))</f>
        <v>00.00 8.50</v>
      </c>
      <c r="AE17" s="102" t="str">
        <f>INDEX('2018 (ОТПУСК)'!8:8,$AN$12+COLUMN(AB5))</f>
        <v>В</v>
      </c>
      <c r="AF17" s="102" t="str">
        <f>INDEX('2018 (ОТПУСК)'!8:8,$AN$12+COLUMN(AC5))</f>
        <v>В</v>
      </c>
      <c r="AG17" s="102" t="str">
        <f>INDEX('2018 (ОТПУСК)'!8:8,$AN$12+COLUMN(AD5))</f>
        <v>8.00 24.00</v>
      </c>
      <c r="AH17" s="102" t="str">
        <f>INDEX('2018 (ОТПУСК)'!8:8,$AN$12+COLUMN(AE5))</f>
        <v>00.00 8.50</v>
      </c>
      <c r="AI17" s="75"/>
      <c r="AJ17" s="62"/>
      <c r="AK17" s="59"/>
      <c r="AL17" s="59">
        <f t="shared" si="2"/>
        <v>0</v>
      </c>
      <c r="AN17" s="63"/>
      <c r="AO17" s="63"/>
      <c r="AP17" s="63"/>
      <c r="AQ17" s="63"/>
      <c r="AR17" s="63"/>
      <c r="AS17" s="9"/>
    </row>
    <row r="18" spans="1:77" ht="39.950000000000003" customHeight="1" x14ac:dyDescent="0.2">
      <c r="A18" s="72">
        <v>6</v>
      </c>
      <c r="B18" s="60" t="s">
        <v>35</v>
      </c>
      <c r="C18" s="60">
        <f>SUMIF('2018 (ОТПУСК)'!$C$4:$C$22,$B18,'2018 (ОТПУСК)'!$E$4:$E$22)</f>
        <v>9084</v>
      </c>
      <c r="D18" s="102" t="str">
        <f>INDEX('2018 (ОТПУСК)'!9:9,$AN$12+COLUMN(A6))</f>
        <v>В</v>
      </c>
      <c r="E18" s="102" t="str">
        <f>INDEX('2018 (ОТПУСК)'!9:9,$AN$12+COLUMN(B6))</f>
        <v>8.00 24.00</v>
      </c>
      <c r="F18" s="102" t="str">
        <f>INDEX('2018 (ОТПУСК)'!9:9,$AN$12+COLUMN(C6))</f>
        <v>00.00 8.50</v>
      </c>
      <c r="G18" s="102" t="str">
        <f>INDEX('2018 (ОТПУСК)'!9:9,$AN$12+COLUMN(D6))</f>
        <v>В</v>
      </c>
      <c r="H18" s="102" t="str">
        <f>INDEX('2018 (ОТПУСК)'!9:9,$AN$12+COLUMN(E6))</f>
        <v>В</v>
      </c>
      <c r="I18" s="102" t="str">
        <f>INDEX('2018 (ОТПУСК)'!9:9,$AN$12+COLUMN(F6))</f>
        <v>8.00 24.00</v>
      </c>
      <c r="J18" s="102" t="str">
        <f>INDEX('2018 (ОТПУСК)'!9:9,$AN$12+COLUMN(G6))</f>
        <v>00.00 8.50</v>
      </c>
      <c r="K18" s="102" t="str">
        <f>INDEX('2018 (ОТПУСК)'!9:9,$AN$12+COLUMN(H6))</f>
        <v>В</v>
      </c>
      <c r="L18" s="102" t="str">
        <f>INDEX('2018 (ОТПУСК)'!9:9,$AN$12+COLUMN(I6))</f>
        <v>В</v>
      </c>
      <c r="M18" s="102" t="str">
        <f>INDEX('2018 (ОТПУСК)'!9:9,$AN$12+COLUMN(J6))</f>
        <v>8.00 24.00</v>
      </c>
      <c r="N18" s="102" t="str">
        <f>INDEX('2018 (ОТПУСК)'!9:9,$AN$12+COLUMN(K6))</f>
        <v>00.00 8.50</v>
      </c>
      <c r="O18" s="102" t="str">
        <f>INDEX('2018 (ОТПУСК)'!9:9,$AN$12+COLUMN(L6))</f>
        <v>В</v>
      </c>
      <c r="P18" s="102" t="str">
        <f>INDEX('2018 (ОТПУСК)'!9:9,$AN$12+COLUMN(M6))</f>
        <v>В</v>
      </c>
      <c r="Q18" s="102" t="str">
        <f>INDEX('2018 (ОТПУСК)'!9:9,$AN$12+COLUMN(N6))</f>
        <v>8.00 24.00</v>
      </c>
      <c r="R18" s="102" t="str">
        <f>INDEX('2018 (ОТПУСК)'!9:9,$AN$12+COLUMN(O6))</f>
        <v>00.00 8.50</v>
      </c>
      <c r="S18" s="102" t="str">
        <f>INDEX('2018 (ОТПУСК)'!9:9,$AN$12+COLUMN(P6))</f>
        <v>В</v>
      </c>
      <c r="T18" s="102" t="str">
        <f>INDEX('2018 (ОТПУСК)'!9:9,$AN$12+COLUMN(Q6))</f>
        <v>В</v>
      </c>
      <c r="U18" s="102" t="str">
        <f>INDEX('2018 (ОТПУСК)'!9:9,$AN$12+COLUMN(R6))</f>
        <v>8.00 24.00</v>
      </c>
      <c r="V18" s="102" t="str">
        <f>INDEX('2018 (ОТПУСК)'!9:9,$AN$12+COLUMN(S6))</f>
        <v>00.00 8.50</v>
      </c>
      <c r="W18" s="102" t="str">
        <f>INDEX('2018 (ОТПУСК)'!9:9,$AN$12+COLUMN(T6))</f>
        <v>В</v>
      </c>
      <c r="X18" s="102" t="str">
        <f>INDEX('2018 (ОТПУСК)'!9:9,$AN$12+COLUMN(U6))</f>
        <v>В</v>
      </c>
      <c r="Y18" s="102" t="str">
        <f>INDEX('2018 (ОТПУСК)'!9:9,$AN$12+COLUMN(V6))</f>
        <v>8.00 24.00</v>
      </c>
      <c r="Z18" s="102" t="str">
        <f>INDEX('2018 (ОТПУСК)'!9:9,$AN$12+COLUMN(W6))</f>
        <v>00.00 8.50</v>
      </c>
      <c r="AA18" s="102" t="str">
        <f>INDEX('2018 (ОТПУСК)'!9:9,$AN$12+COLUMN(X6))</f>
        <v>В</v>
      </c>
      <c r="AB18" s="102" t="str">
        <f>INDEX('2018 (ОТПУСК)'!9:9,$AN$12+COLUMN(Y6))</f>
        <v>В</v>
      </c>
      <c r="AC18" s="102" t="str">
        <f>INDEX('2018 (ОТПУСК)'!9:9,$AN$12+COLUMN(Z6))</f>
        <v>8.00 24.00</v>
      </c>
      <c r="AD18" s="102" t="str">
        <f>INDEX('2018 (ОТПУСК)'!9:9,$AN$12+COLUMN(AA6))</f>
        <v>00.00 8.50</v>
      </c>
      <c r="AE18" s="102" t="str">
        <f>INDEX('2018 (ОТПУСК)'!9:9,$AN$12+COLUMN(AB6))</f>
        <v>В</v>
      </c>
      <c r="AF18" s="102" t="str">
        <f>INDEX('2018 (ОТПУСК)'!9:9,$AN$12+COLUMN(AC6))</f>
        <v>В</v>
      </c>
      <c r="AG18" s="102" t="str">
        <f>INDEX('2018 (ОТПУСК)'!9:9,$AN$12+COLUMN(AD6))</f>
        <v>8.00 24.00</v>
      </c>
      <c r="AH18" s="102" t="str">
        <f>INDEX('2018 (ОТПУСК)'!9:9,$AN$12+COLUMN(AE6))</f>
        <v>00.00 8.50</v>
      </c>
      <c r="AI18" s="75"/>
      <c r="AJ18" s="62"/>
      <c r="AK18" s="59"/>
      <c r="AL18" s="59">
        <f t="shared" si="2"/>
        <v>0</v>
      </c>
      <c r="AN18" s="71" t="s">
        <v>29</v>
      </c>
      <c r="AO18" s="71" t="s">
        <v>0</v>
      </c>
      <c r="AP18" s="71" t="s">
        <v>30</v>
      </c>
      <c r="AQ18" s="68"/>
      <c r="AR18" s="63"/>
      <c r="AS18" s="12"/>
    </row>
    <row r="19" spans="1:77" ht="39.950000000000003" customHeight="1" x14ac:dyDescent="0.2">
      <c r="A19" s="72">
        <v>7</v>
      </c>
      <c r="B19" s="60" t="s">
        <v>59</v>
      </c>
      <c r="C19" s="60">
        <f>SUMIF('2018 (ОТПУСК)'!$C$4:$C$22,$B19,'2018 (ОТПУСК)'!$E$4:$E$22)</f>
        <v>9105</v>
      </c>
      <c r="D19" s="102" t="str">
        <f>INDEX('2018 (ОТПУСК)'!10:10,$AN$12+COLUMN(A7))</f>
        <v>В</v>
      </c>
      <c r="E19" s="102" t="str">
        <f>INDEX('2018 (ОТПУСК)'!10:10,$AN$12+COLUMN(B7))</f>
        <v>8.00 24.00</v>
      </c>
      <c r="F19" s="102" t="str">
        <f>INDEX('2018 (ОТПУСК)'!10:10,$AN$12+COLUMN(C7))</f>
        <v>00.00 8.50</v>
      </c>
      <c r="G19" s="102" t="str">
        <f>INDEX('2018 (ОТПУСК)'!10:10,$AN$12+COLUMN(D7))</f>
        <v>В</v>
      </c>
      <c r="H19" s="102" t="str">
        <f>INDEX('2018 (ОТПУСК)'!10:10,$AN$12+COLUMN(E7))</f>
        <v>В</v>
      </c>
      <c r="I19" s="102" t="str">
        <f>INDEX('2018 (ОТПУСК)'!10:10,$AN$12+COLUMN(F7))</f>
        <v>8.00 24.00</v>
      </c>
      <c r="J19" s="102" t="str">
        <f>INDEX('2018 (ОТПУСК)'!10:10,$AN$12+COLUMN(G7))</f>
        <v>00.00 8.50</v>
      </c>
      <c r="K19" s="102" t="str">
        <f>INDEX('2018 (ОТПУСК)'!10:10,$AN$12+COLUMN(H7))</f>
        <v>В</v>
      </c>
      <c r="L19" s="102" t="str">
        <f>INDEX('2018 (ОТПУСК)'!10:10,$AN$12+COLUMN(I7))</f>
        <v>В</v>
      </c>
      <c r="M19" s="102" t="str">
        <f>INDEX('2018 (ОТПУСК)'!10:10,$AN$12+COLUMN(J7))</f>
        <v>8.00 24.00</v>
      </c>
      <c r="N19" s="102" t="str">
        <f>INDEX('2018 (ОТПУСК)'!10:10,$AN$12+COLUMN(K7))</f>
        <v>00.00 8.50</v>
      </c>
      <c r="O19" s="102" t="str">
        <f>INDEX('2018 (ОТПУСК)'!10:10,$AN$12+COLUMN(L7))</f>
        <v>В</v>
      </c>
      <c r="P19" s="102" t="str">
        <f>INDEX('2018 (ОТПУСК)'!10:10,$AN$12+COLUMN(M7))</f>
        <v>В</v>
      </c>
      <c r="Q19" s="102" t="str">
        <f>INDEX('2018 (ОТПУСК)'!10:10,$AN$12+COLUMN(N7))</f>
        <v>8.00 24.00</v>
      </c>
      <c r="R19" s="102" t="str">
        <f>INDEX('2018 (ОТПУСК)'!10:10,$AN$12+COLUMN(O7))</f>
        <v>00.00 8.50</v>
      </c>
      <c r="S19" s="102" t="str">
        <f>INDEX('2018 (ОТПУСК)'!10:10,$AN$12+COLUMN(P7))</f>
        <v>В</v>
      </c>
      <c r="T19" s="102" t="str">
        <f>INDEX('2018 (ОТПУСК)'!10:10,$AN$12+COLUMN(Q7))</f>
        <v>В</v>
      </c>
      <c r="U19" s="102" t="str">
        <f>INDEX('2018 (ОТПУСК)'!10:10,$AN$12+COLUMN(R7))</f>
        <v>8.00 24.00</v>
      </c>
      <c r="V19" s="102" t="str">
        <f>INDEX('2018 (ОТПУСК)'!10:10,$AN$12+COLUMN(S7))</f>
        <v>00.00 8.50</v>
      </c>
      <c r="W19" s="102" t="str">
        <f>INDEX('2018 (ОТПУСК)'!10:10,$AN$12+COLUMN(T7))</f>
        <v>В</v>
      </c>
      <c r="X19" s="102" t="str">
        <f>INDEX('2018 (ОТПУСК)'!10:10,$AN$12+COLUMN(U7))</f>
        <v>В</v>
      </c>
      <c r="Y19" s="102" t="str">
        <f>INDEX('2018 (ОТПУСК)'!10:10,$AN$12+COLUMN(V7))</f>
        <v>8.00 24.00</v>
      </c>
      <c r="Z19" s="102" t="str">
        <f>INDEX('2018 (ОТПУСК)'!10:10,$AN$12+COLUMN(W7))</f>
        <v>00.00 8.50</v>
      </c>
      <c r="AA19" s="102" t="str">
        <f>INDEX('2018 (ОТПУСК)'!10:10,$AN$12+COLUMN(X7))</f>
        <v>В</v>
      </c>
      <c r="AB19" s="102" t="str">
        <f>INDEX('2018 (ОТПУСК)'!10:10,$AN$12+COLUMN(Y7))</f>
        <v>В</v>
      </c>
      <c r="AC19" s="102" t="str">
        <f>INDEX('2018 (ОТПУСК)'!10:10,$AN$12+COLUMN(Z7))</f>
        <v>8.00 24.00</v>
      </c>
      <c r="AD19" s="102" t="str">
        <f>INDEX('2018 (ОТПУСК)'!10:10,$AN$12+COLUMN(AA7))</f>
        <v>00.00 8.50</v>
      </c>
      <c r="AE19" s="102" t="str">
        <f>INDEX('2018 (ОТПУСК)'!10:10,$AN$12+COLUMN(AB7))</f>
        <v>В</v>
      </c>
      <c r="AF19" s="102" t="str">
        <f>INDEX('2018 (ОТПУСК)'!10:10,$AN$12+COLUMN(AC7))</f>
        <v>В</v>
      </c>
      <c r="AG19" s="102" t="str">
        <f>INDEX('2018 (ОТПУСК)'!10:10,$AN$12+COLUMN(AD7))</f>
        <v>8.00 24.00</v>
      </c>
      <c r="AH19" s="102" t="str">
        <f>INDEX('2018 (ОТПУСК)'!10:10,$AN$12+COLUMN(AE7))</f>
        <v>00.00 8.50</v>
      </c>
      <c r="AI19" s="75"/>
      <c r="AJ19" s="62"/>
      <c r="AK19" s="59"/>
      <c r="AL19" s="59">
        <f t="shared" si="2"/>
        <v>0</v>
      </c>
      <c r="AN19" s="10" t="str">
        <f>VLOOKUP($AO$19,AN20:AO31,2,0)</f>
        <v>январь</v>
      </c>
      <c r="AO19" s="23">
        <f>VLOOKUP(N10,AO20:AQ31,3,0)</f>
        <v>1</v>
      </c>
      <c r="AP19" s="143">
        <f>P10</f>
        <v>2018</v>
      </c>
      <c r="AQ19" s="69"/>
      <c r="AR19" s="63"/>
      <c r="AS19" s="13"/>
    </row>
    <row r="20" spans="1:77" s="58" customFormat="1" ht="39.950000000000003" customHeight="1" x14ac:dyDescent="0.2">
      <c r="A20" s="72">
        <v>8</v>
      </c>
      <c r="B20" s="60" t="s">
        <v>68</v>
      </c>
      <c r="C20" s="60">
        <f>SUMIF('2018 (ОТПУСК)'!$C$4:$C$22,$B20,'2018 (ОТПУСК)'!$E$4:$E$22)</f>
        <v>9130</v>
      </c>
      <c r="D20" s="102" t="str">
        <f>INDEX('2018 (ОТПУСК)'!11:11,$AN$12+COLUMN(A8))</f>
        <v>В</v>
      </c>
      <c r="E20" s="102" t="str">
        <f>INDEX('2018 (ОТПУСК)'!11:11,$AN$12+COLUMN(B8))</f>
        <v>8.00 24.00</v>
      </c>
      <c r="F20" s="102" t="str">
        <f>INDEX('2018 (ОТПУСК)'!11:11,$AN$12+COLUMN(C8))</f>
        <v>00.00 8.50</v>
      </c>
      <c r="G20" s="102" t="str">
        <f>INDEX('2018 (ОТПУСК)'!11:11,$AN$12+COLUMN(D8))</f>
        <v>В</v>
      </c>
      <c r="H20" s="102" t="str">
        <f>INDEX('2018 (ОТПУСК)'!11:11,$AN$12+COLUMN(E8))</f>
        <v>В</v>
      </c>
      <c r="I20" s="102" t="str">
        <f>INDEX('2018 (ОТПУСК)'!11:11,$AN$12+COLUMN(F8))</f>
        <v>8.00 24.00</v>
      </c>
      <c r="J20" s="102" t="str">
        <f>INDEX('2018 (ОТПУСК)'!11:11,$AN$12+COLUMN(G8))</f>
        <v>00.00 8.50</v>
      </c>
      <c r="K20" s="102" t="str">
        <f>INDEX('2018 (ОТПУСК)'!11:11,$AN$12+COLUMN(H8))</f>
        <v>В</v>
      </c>
      <c r="L20" s="102" t="str">
        <f>INDEX('2018 (ОТПУСК)'!11:11,$AN$12+COLUMN(I8))</f>
        <v>В</v>
      </c>
      <c r="M20" s="102" t="str">
        <f>INDEX('2018 (ОТПУСК)'!11:11,$AN$12+COLUMN(J8))</f>
        <v>8.00 24.00</v>
      </c>
      <c r="N20" s="102" t="str">
        <f>INDEX('2018 (ОТПУСК)'!11:11,$AN$12+COLUMN(K8))</f>
        <v>00.00 8.50</v>
      </c>
      <c r="O20" s="102" t="str">
        <f>INDEX('2018 (ОТПУСК)'!11:11,$AN$12+COLUMN(L8))</f>
        <v>В</v>
      </c>
      <c r="P20" s="102" t="str">
        <f>INDEX('2018 (ОТПУСК)'!11:11,$AN$12+COLUMN(M8))</f>
        <v>В</v>
      </c>
      <c r="Q20" s="102" t="str">
        <f>INDEX('2018 (ОТПУСК)'!11:11,$AN$12+COLUMN(N8))</f>
        <v>8.00 24.00</v>
      </c>
      <c r="R20" s="102" t="str">
        <f>INDEX('2018 (ОТПУСК)'!11:11,$AN$12+COLUMN(O8))</f>
        <v>00.00 8.50</v>
      </c>
      <c r="S20" s="102" t="str">
        <f>INDEX('2018 (ОТПУСК)'!11:11,$AN$12+COLUMN(P8))</f>
        <v>В</v>
      </c>
      <c r="T20" s="102" t="str">
        <f>INDEX('2018 (ОТПУСК)'!11:11,$AN$12+COLUMN(Q8))</f>
        <v>В</v>
      </c>
      <c r="U20" s="102" t="str">
        <f>INDEX('2018 (ОТПУСК)'!11:11,$AN$12+COLUMN(R8))</f>
        <v>8.00 24.00</v>
      </c>
      <c r="V20" s="102" t="str">
        <f>INDEX('2018 (ОТПУСК)'!11:11,$AN$12+COLUMN(S8))</f>
        <v>00.00 8.50</v>
      </c>
      <c r="W20" s="102" t="str">
        <f>INDEX('2018 (ОТПУСК)'!11:11,$AN$12+COLUMN(T8))</f>
        <v>В</v>
      </c>
      <c r="X20" s="102" t="str">
        <f>INDEX('2018 (ОТПУСК)'!11:11,$AN$12+COLUMN(U8))</f>
        <v>В</v>
      </c>
      <c r="Y20" s="102" t="str">
        <f>INDEX('2018 (ОТПУСК)'!11:11,$AN$12+COLUMN(V8))</f>
        <v>8.00 24.00</v>
      </c>
      <c r="Z20" s="102" t="str">
        <f>INDEX('2018 (ОТПУСК)'!11:11,$AN$12+COLUMN(W8))</f>
        <v>00.00 8.50</v>
      </c>
      <c r="AA20" s="102" t="str">
        <f>INDEX('2018 (ОТПУСК)'!11:11,$AN$12+COLUMN(X8))</f>
        <v>В</v>
      </c>
      <c r="AB20" s="102" t="str">
        <f>INDEX('2018 (ОТПУСК)'!11:11,$AN$12+COLUMN(Y8))</f>
        <v>В</v>
      </c>
      <c r="AC20" s="102" t="str">
        <f>INDEX('2018 (ОТПУСК)'!11:11,$AN$12+COLUMN(Z8))</f>
        <v>8.00 24.00</v>
      </c>
      <c r="AD20" s="102" t="str">
        <f>INDEX('2018 (ОТПУСК)'!11:11,$AN$12+COLUMN(AA8))</f>
        <v>00.00 8.50</v>
      </c>
      <c r="AE20" s="102" t="str">
        <f>INDEX('2018 (ОТПУСК)'!11:11,$AN$12+COLUMN(AB8))</f>
        <v>В</v>
      </c>
      <c r="AF20" s="102" t="str">
        <f>INDEX('2018 (ОТПУСК)'!11:11,$AN$12+COLUMN(AC8))</f>
        <v>В</v>
      </c>
      <c r="AG20" s="102" t="str">
        <f>INDEX('2018 (ОТПУСК)'!11:11,$AN$12+COLUMN(AD8))</f>
        <v>8.00 24.00</v>
      </c>
      <c r="AH20" s="102" t="str">
        <f>INDEX('2018 (ОТПУСК)'!11:11,$AN$12+COLUMN(AE8))</f>
        <v>00.00 8.50</v>
      </c>
      <c r="AI20" s="75"/>
      <c r="AJ20" s="64"/>
      <c r="AK20" s="59"/>
      <c r="AL20" s="59">
        <f t="shared" si="2"/>
        <v>0</v>
      </c>
      <c r="AM20" s="17"/>
      <c r="AN20" s="11">
        <v>1</v>
      </c>
      <c r="AO20" s="11" t="s">
        <v>12</v>
      </c>
      <c r="AP20" s="11">
        <v>2010</v>
      </c>
      <c r="AQ20" s="11">
        <v>1</v>
      </c>
      <c r="AR20" s="63"/>
      <c r="AS20" s="63"/>
      <c r="AT20" s="84"/>
      <c r="AU20" s="84"/>
      <c r="AV20" s="63"/>
      <c r="AW20" s="63"/>
      <c r="AX20" s="63"/>
      <c r="AY20" s="63"/>
      <c r="AZ20" s="63"/>
      <c r="BA20" s="63"/>
      <c r="BB20" s="63"/>
      <c r="BC20" s="63"/>
      <c r="BD20" s="17"/>
    </row>
    <row r="21" spans="1:77" ht="39.950000000000003" customHeight="1" x14ac:dyDescent="0.2">
      <c r="A21" s="72">
        <v>9</v>
      </c>
      <c r="B21" s="60" t="s">
        <v>34</v>
      </c>
      <c r="C21" s="60">
        <f>SUMIF('2018 (ОТПУСК)'!$C$4:$C$22,$B21,'2018 (ОТПУСК)'!$E$4:$E$22)</f>
        <v>9091</v>
      </c>
      <c r="D21" s="102" t="str">
        <f>INDEX('2018 (ОТПУСК)'!12:12,$AN$12+COLUMN(A9))</f>
        <v>В</v>
      </c>
      <c r="E21" s="102" t="str">
        <f>INDEX('2018 (ОТПУСК)'!12:12,$AN$12+COLUMN(B9))</f>
        <v>8.00 24.00</v>
      </c>
      <c r="F21" s="102" t="str">
        <f>INDEX('2018 (ОТПУСК)'!12:12,$AN$12+COLUMN(C9))</f>
        <v>00.00 8.50</v>
      </c>
      <c r="G21" s="102" t="str">
        <f>INDEX('2018 (ОТПУСК)'!12:12,$AN$12+COLUMN(D9))</f>
        <v>В</v>
      </c>
      <c r="H21" s="102" t="str">
        <f>INDEX('2018 (ОТПУСК)'!12:12,$AN$12+COLUMN(E9))</f>
        <v>В</v>
      </c>
      <c r="I21" s="102" t="str">
        <f>INDEX('2018 (ОТПУСК)'!12:12,$AN$12+COLUMN(F9))</f>
        <v>8.00 24.00</v>
      </c>
      <c r="J21" s="102" t="str">
        <f>INDEX('2018 (ОТПУСК)'!12:12,$AN$12+COLUMN(G9))</f>
        <v>00.00 8.50</v>
      </c>
      <c r="K21" s="102" t="str">
        <f>INDEX('2018 (ОТПУСК)'!12:12,$AN$12+COLUMN(H9))</f>
        <v>В</v>
      </c>
      <c r="L21" s="102" t="str">
        <f>INDEX('2018 (ОТПУСК)'!12:12,$AN$12+COLUMN(I9))</f>
        <v>В</v>
      </c>
      <c r="M21" s="102" t="str">
        <f>INDEX('2018 (ОТПУСК)'!12:12,$AN$12+COLUMN(J9))</f>
        <v>ОТ</v>
      </c>
      <c r="N21" s="102" t="str">
        <f>INDEX('2018 (ОТПУСК)'!12:12,$AN$12+COLUMN(K9))</f>
        <v>ОТ</v>
      </c>
      <c r="O21" s="102" t="str">
        <f>INDEX('2018 (ОТПУСК)'!12:12,$AN$12+COLUMN(L9))</f>
        <v>ОТ</v>
      </c>
      <c r="P21" s="102" t="str">
        <f>INDEX('2018 (ОТПУСК)'!12:12,$AN$12+COLUMN(M9))</f>
        <v>ОТ</v>
      </c>
      <c r="Q21" s="102" t="str">
        <f>INDEX('2018 (ОТПУСК)'!12:12,$AN$12+COLUMN(N9))</f>
        <v>ОТ</v>
      </c>
      <c r="R21" s="102" t="str">
        <f>INDEX('2018 (ОТПУСК)'!12:12,$AN$12+COLUMN(O9))</f>
        <v>ОТ</v>
      </c>
      <c r="S21" s="102" t="str">
        <f>INDEX('2018 (ОТПУСК)'!12:12,$AN$12+COLUMN(P9))</f>
        <v>ОТ</v>
      </c>
      <c r="T21" s="102" t="str">
        <f>INDEX('2018 (ОТПУСК)'!12:12,$AN$12+COLUMN(Q9))</f>
        <v>ОТ</v>
      </c>
      <c r="U21" s="102" t="str">
        <f>INDEX('2018 (ОТПУСК)'!12:12,$AN$12+COLUMN(R9))</f>
        <v>ОТ</v>
      </c>
      <c r="V21" s="102" t="str">
        <f>INDEX('2018 (ОТПУСК)'!12:12,$AN$12+COLUMN(S9))</f>
        <v>ОТ</v>
      </c>
      <c r="W21" s="102" t="str">
        <f>INDEX('2018 (ОТПУСК)'!12:12,$AN$12+COLUMN(T9))</f>
        <v>ОТ</v>
      </c>
      <c r="X21" s="102" t="str">
        <f>INDEX('2018 (ОТПУСК)'!12:12,$AN$12+COLUMN(U9))</f>
        <v>ОТ</v>
      </c>
      <c r="Y21" s="102" t="str">
        <f>INDEX('2018 (ОТПУСК)'!12:12,$AN$12+COLUMN(V9))</f>
        <v>ОТ</v>
      </c>
      <c r="Z21" s="102" t="str">
        <f>INDEX('2018 (ОТПУСК)'!12:12,$AN$12+COLUMN(W9))</f>
        <v>ОТ</v>
      </c>
      <c r="AA21" s="102" t="str">
        <f>INDEX('2018 (ОТПУСК)'!12:12,$AN$12+COLUMN(X9))</f>
        <v>В</v>
      </c>
      <c r="AB21" s="102" t="str">
        <f>INDEX('2018 (ОТПУСК)'!12:12,$AN$12+COLUMN(Y9))</f>
        <v>В</v>
      </c>
      <c r="AC21" s="102" t="str">
        <f>INDEX('2018 (ОТПУСК)'!12:12,$AN$12+COLUMN(Z9))</f>
        <v>8.00 24.00</v>
      </c>
      <c r="AD21" s="102" t="str">
        <f>INDEX('2018 (ОТПУСК)'!12:12,$AN$12+COLUMN(AA9))</f>
        <v>00.00 8.50</v>
      </c>
      <c r="AE21" s="102" t="str">
        <f>INDEX('2018 (ОТПУСК)'!12:12,$AN$12+COLUMN(AB9))</f>
        <v>В</v>
      </c>
      <c r="AF21" s="102" t="str">
        <f>INDEX('2018 (ОТПУСК)'!12:12,$AN$12+COLUMN(AC9))</f>
        <v>В</v>
      </c>
      <c r="AG21" s="102" t="str">
        <f>INDEX('2018 (ОТПУСК)'!12:12,$AN$12+COLUMN(AD9))</f>
        <v>8.00 24.00</v>
      </c>
      <c r="AH21" s="102" t="str">
        <f>INDEX('2018 (ОТПУСК)'!12:12,$AN$12+COLUMN(AE9))</f>
        <v>00.00 8.50</v>
      </c>
      <c r="AI21" s="75"/>
      <c r="AJ21" s="65"/>
      <c r="AK21" s="59"/>
      <c r="AL21" s="59">
        <f t="shared" si="2"/>
        <v>14</v>
      </c>
      <c r="AN21" s="11">
        <v>2</v>
      </c>
      <c r="AO21" s="11" t="s">
        <v>4</v>
      </c>
      <c r="AP21" s="11">
        <v>2011</v>
      </c>
      <c r="AQ21" s="11">
        <v>2</v>
      </c>
      <c r="AR21" s="63"/>
      <c r="AS21" s="63"/>
      <c r="AT21" s="84"/>
      <c r="AU21" s="84"/>
      <c r="AV21" s="63"/>
      <c r="AW21" s="63"/>
      <c r="AX21" s="63"/>
      <c r="AY21" s="63"/>
      <c r="AZ21" s="63"/>
      <c r="BA21" s="63"/>
      <c r="BB21" s="63"/>
      <c r="BC21" s="63"/>
    </row>
    <row r="22" spans="1:77" ht="39.950000000000003" customHeight="1" x14ac:dyDescent="0.2">
      <c r="A22" s="72">
        <v>10</v>
      </c>
      <c r="B22" s="60" t="s">
        <v>57</v>
      </c>
      <c r="C22" s="60">
        <f>SUMIF('2018 (ОТПУСК)'!$C$4:$C$22,$B22,'2018 (ОТПУСК)'!$E$4:$E$22)</f>
        <v>9111</v>
      </c>
      <c r="D22" s="102" t="str">
        <f>INDEX('2018 (ОТПУСК)'!13:13,$AN$12+COLUMN(A10))</f>
        <v>В</v>
      </c>
      <c r="E22" s="102" t="str">
        <f>INDEX('2018 (ОТПУСК)'!13:13,$AN$12+COLUMN(B10))</f>
        <v>8.00 24.00</v>
      </c>
      <c r="F22" s="102" t="str">
        <f>INDEX('2018 (ОТПУСК)'!13:13,$AN$12+COLUMN(C10))</f>
        <v>00.00 8.50</v>
      </c>
      <c r="G22" s="102" t="str">
        <f>INDEX('2018 (ОТПУСК)'!13:13,$AN$12+COLUMN(D10))</f>
        <v>В</v>
      </c>
      <c r="H22" s="102" t="str">
        <f>INDEX('2018 (ОТПУСК)'!13:13,$AN$12+COLUMN(E10))</f>
        <v>В</v>
      </c>
      <c r="I22" s="102" t="str">
        <f>INDEX('2018 (ОТПУСК)'!13:13,$AN$12+COLUMN(F10))</f>
        <v>8.00 24.00</v>
      </c>
      <c r="J22" s="102" t="str">
        <f>INDEX('2018 (ОТПУСК)'!13:13,$AN$12+COLUMN(G10))</f>
        <v>00.00 8.50</v>
      </c>
      <c r="K22" s="102" t="str">
        <f>INDEX('2018 (ОТПУСК)'!13:13,$AN$12+COLUMN(H10))</f>
        <v>В</v>
      </c>
      <c r="L22" s="102" t="str">
        <f>INDEX('2018 (ОТПУСК)'!13:13,$AN$12+COLUMN(I10))</f>
        <v>В</v>
      </c>
      <c r="M22" s="102" t="str">
        <f>INDEX('2018 (ОТПУСК)'!13:13,$AN$12+COLUMN(J10))</f>
        <v>8.00 24.00</v>
      </c>
      <c r="N22" s="102" t="str">
        <f>INDEX('2018 (ОТПУСК)'!13:13,$AN$12+COLUMN(K10))</f>
        <v>00.00 8.50</v>
      </c>
      <c r="O22" s="102" t="str">
        <f>INDEX('2018 (ОТПУСК)'!13:13,$AN$12+COLUMN(L10))</f>
        <v>В</v>
      </c>
      <c r="P22" s="102" t="str">
        <f>INDEX('2018 (ОТПУСК)'!13:13,$AN$12+COLUMN(M10))</f>
        <v>В</v>
      </c>
      <c r="Q22" s="102" t="str">
        <f>INDEX('2018 (ОТПУСК)'!13:13,$AN$12+COLUMN(N10))</f>
        <v>8.00 24.00</v>
      </c>
      <c r="R22" s="102" t="str">
        <f>INDEX('2018 (ОТПУСК)'!13:13,$AN$12+COLUMN(O10))</f>
        <v>00.00 8.50</v>
      </c>
      <c r="S22" s="102" t="str">
        <f>INDEX('2018 (ОТПУСК)'!13:13,$AN$12+COLUMN(P10))</f>
        <v>В</v>
      </c>
      <c r="T22" s="102" t="str">
        <f>INDEX('2018 (ОТПУСК)'!13:13,$AN$12+COLUMN(Q10))</f>
        <v>В</v>
      </c>
      <c r="U22" s="102" t="str">
        <f>INDEX('2018 (ОТПУСК)'!13:13,$AN$12+COLUMN(R10))</f>
        <v>8.00 24.00</v>
      </c>
      <c r="V22" s="102" t="str">
        <f>INDEX('2018 (ОТПУСК)'!13:13,$AN$12+COLUMN(S10))</f>
        <v>00.00 8.50</v>
      </c>
      <c r="W22" s="102" t="str">
        <f>INDEX('2018 (ОТПУСК)'!13:13,$AN$12+COLUMN(T10))</f>
        <v>В</v>
      </c>
      <c r="X22" s="102" t="str">
        <f>INDEX('2018 (ОТПУСК)'!13:13,$AN$12+COLUMN(U10))</f>
        <v>В</v>
      </c>
      <c r="Y22" s="102" t="str">
        <f>INDEX('2018 (ОТПУСК)'!13:13,$AN$12+COLUMN(V10))</f>
        <v>8.00 24.00</v>
      </c>
      <c r="Z22" s="102" t="str">
        <f>INDEX('2018 (ОТПУСК)'!13:13,$AN$12+COLUMN(W10))</f>
        <v>00.00 8.50</v>
      </c>
      <c r="AA22" s="102" t="str">
        <f>INDEX('2018 (ОТПУСК)'!13:13,$AN$12+COLUMN(X10))</f>
        <v>В</v>
      </c>
      <c r="AB22" s="102" t="str">
        <f>INDEX('2018 (ОТПУСК)'!13:13,$AN$12+COLUMN(Y10))</f>
        <v>В</v>
      </c>
      <c r="AC22" s="102" t="str">
        <f>INDEX('2018 (ОТПУСК)'!13:13,$AN$12+COLUMN(Z10))</f>
        <v>8.00 24.00</v>
      </c>
      <c r="AD22" s="102" t="str">
        <f>INDEX('2018 (ОТПУСК)'!13:13,$AN$12+COLUMN(AA10))</f>
        <v>00.00 8.50</v>
      </c>
      <c r="AE22" s="102" t="str">
        <f>INDEX('2018 (ОТПУСК)'!13:13,$AN$12+COLUMN(AB10))</f>
        <v>В</v>
      </c>
      <c r="AF22" s="102" t="str">
        <f>INDEX('2018 (ОТПУСК)'!13:13,$AN$12+COLUMN(AC10))</f>
        <v>В</v>
      </c>
      <c r="AG22" s="102" t="str">
        <f>INDEX('2018 (ОТПУСК)'!13:13,$AN$12+COLUMN(AD10))</f>
        <v>8.00 24.00</v>
      </c>
      <c r="AH22" s="102" t="str">
        <f>INDEX('2018 (ОТПУСК)'!13:13,$AN$12+COLUMN(AE10))</f>
        <v>00.00 8.50</v>
      </c>
      <c r="AI22" s="75"/>
      <c r="AJ22" s="65"/>
      <c r="AK22" s="59"/>
      <c r="AL22" s="59">
        <f t="shared" si="2"/>
        <v>0</v>
      </c>
      <c r="AN22" s="11">
        <v>3</v>
      </c>
      <c r="AO22" s="11" t="s">
        <v>6</v>
      </c>
      <c r="AP22" s="11">
        <v>2012</v>
      </c>
      <c r="AQ22" s="11">
        <v>3</v>
      </c>
      <c r="AR22" s="63"/>
      <c r="AS22" s="63"/>
      <c r="AT22" s="84"/>
      <c r="AU22" s="84"/>
      <c r="AV22" s="63"/>
      <c r="AW22" s="63"/>
      <c r="AX22" s="63"/>
      <c r="AY22" s="63"/>
      <c r="AZ22" s="63"/>
      <c r="BA22" s="63"/>
      <c r="BB22" s="63"/>
      <c r="BC22" s="63"/>
    </row>
    <row r="23" spans="1:77" ht="39.950000000000003" customHeight="1" x14ac:dyDescent="0.2">
      <c r="A23" s="72">
        <v>11</v>
      </c>
      <c r="B23" s="60" t="s">
        <v>36</v>
      </c>
      <c r="C23" s="60">
        <f>SUMIF('2018 (ОТПУСК)'!$C$4:$C$22,$B23,'2018 (ОТПУСК)'!$E$4:$E$22)</f>
        <v>9082</v>
      </c>
      <c r="D23" s="102" t="str">
        <f>INDEX('2018 (ОТПУСК)'!14:14,$AN$12+COLUMN(A11))</f>
        <v>В</v>
      </c>
      <c r="E23" s="102" t="str">
        <f>INDEX('2018 (ОТПУСК)'!14:14,$AN$12+COLUMN(B11))</f>
        <v>8.00 24.00</v>
      </c>
      <c r="F23" s="102" t="str">
        <f>INDEX('2018 (ОТПУСК)'!14:14,$AN$12+COLUMN(C11))</f>
        <v>00.00 8.50</v>
      </c>
      <c r="G23" s="102" t="str">
        <f>INDEX('2018 (ОТПУСК)'!14:14,$AN$12+COLUMN(D11))</f>
        <v>В</v>
      </c>
      <c r="H23" s="102" t="str">
        <f>INDEX('2018 (ОТПУСК)'!14:14,$AN$12+COLUMN(E11))</f>
        <v>В</v>
      </c>
      <c r="I23" s="102" t="str">
        <f>INDEX('2018 (ОТПУСК)'!14:14,$AN$12+COLUMN(F11))</f>
        <v>8.00 24.00</v>
      </c>
      <c r="J23" s="102" t="str">
        <f>INDEX('2018 (ОТПУСК)'!14:14,$AN$12+COLUMN(G11))</f>
        <v>00.00 8.50</v>
      </c>
      <c r="K23" s="102" t="str">
        <f>INDEX('2018 (ОТПУСК)'!14:14,$AN$12+COLUMN(H11))</f>
        <v>В</v>
      </c>
      <c r="L23" s="102" t="str">
        <f>INDEX('2018 (ОТПУСК)'!14:14,$AN$12+COLUMN(I11))</f>
        <v>В</v>
      </c>
      <c r="M23" s="102" t="str">
        <f>INDEX('2018 (ОТПУСК)'!14:14,$AN$12+COLUMN(J11))</f>
        <v>8.00 24.00</v>
      </c>
      <c r="N23" s="102" t="str">
        <f>INDEX('2018 (ОТПУСК)'!14:14,$AN$12+COLUMN(K11))</f>
        <v>00.00 8.50</v>
      </c>
      <c r="O23" s="102" t="str">
        <f>INDEX('2018 (ОТПУСК)'!14:14,$AN$12+COLUMN(L11))</f>
        <v>В</v>
      </c>
      <c r="P23" s="102" t="str">
        <f>INDEX('2018 (ОТПУСК)'!14:14,$AN$12+COLUMN(M11))</f>
        <v>В</v>
      </c>
      <c r="Q23" s="102" t="str">
        <f>INDEX('2018 (ОТПУСК)'!14:14,$AN$12+COLUMN(N11))</f>
        <v>8.00 24.00</v>
      </c>
      <c r="R23" s="102" t="str">
        <f>INDEX('2018 (ОТПУСК)'!14:14,$AN$12+COLUMN(O11))</f>
        <v>00.00 8.50</v>
      </c>
      <c r="S23" s="102" t="str">
        <f>INDEX('2018 (ОТПУСК)'!14:14,$AN$12+COLUMN(P11))</f>
        <v>В</v>
      </c>
      <c r="T23" s="102" t="str">
        <f>INDEX('2018 (ОТПУСК)'!14:14,$AN$12+COLUMN(Q11))</f>
        <v>В</v>
      </c>
      <c r="U23" s="102" t="str">
        <f>INDEX('2018 (ОТПУСК)'!14:14,$AN$12+COLUMN(R11))</f>
        <v>8.00 24.00</v>
      </c>
      <c r="V23" s="102" t="str">
        <f>INDEX('2018 (ОТПУСК)'!14:14,$AN$12+COLUMN(S11))</f>
        <v>00.00 8.50</v>
      </c>
      <c r="W23" s="102" t="str">
        <f>INDEX('2018 (ОТПУСК)'!14:14,$AN$12+COLUMN(T11))</f>
        <v>В</v>
      </c>
      <c r="X23" s="102" t="str">
        <f>INDEX('2018 (ОТПУСК)'!14:14,$AN$12+COLUMN(U11))</f>
        <v>В</v>
      </c>
      <c r="Y23" s="102" t="str">
        <f>INDEX('2018 (ОТПУСК)'!14:14,$AN$12+COLUMN(V11))</f>
        <v>8.00 24.00</v>
      </c>
      <c r="Z23" s="102" t="str">
        <f>INDEX('2018 (ОТПУСК)'!14:14,$AN$12+COLUMN(W11))</f>
        <v>00.00 8.50</v>
      </c>
      <c r="AA23" s="102" t="str">
        <f>INDEX('2018 (ОТПУСК)'!14:14,$AN$12+COLUMN(X11))</f>
        <v>В</v>
      </c>
      <c r="AB23" s="102" t="str">
        <f>INDEX('2018 (ОТПУСК)'!14:14,$AN$12+COLUMN(Y11))</f>
        <v>В</v>
      </c>
      <c r="AC23" s="102" t="str">
        <f>INDEX('2018 (ОТПУСК)'!14:14,$AN$12+COLUMN(Z11))</f>
        <v>8.00 24.00</v>
      </c>
      <c r="AD23" s="102" t="str">
        <f>INDEX('2018 (ОТПУСК)'!14:14,$AN$12+COLUMN(AA11))</f>
        <v>00.00 8.50</v>
      </c>
      <c r="AE23" s="102" t="str">
        <f>INDEX('2018 (ОТПУСК)'!14:14,$AN$12+COLUMN(AB11))</f>
        <v>В</v>
      </c>
      <c r="AF23" s="102" t="str">
        <f>INDEX('2018 (ОТПУСК)'!14:14,$AN$12+COLUMN(AC11))</f>
        <v>В</v>
      </c>
      <c r="AG23" s="102" t="str">
        <f>INDEX('2018 (ОТПУСК)'!14:14,$AN$12+COLUMN(AD11))</f>
        <v>8.00 24.00</v>
      </c>
      <c r="AH23" s="102" t="str">
        <f>INDEX('2018 (ОТПУСК)'!14:14,$AN$12+COLUMN(AE11))</f>
        <v>00.00 8.50</v>
      </c>
      <c r="AI23" s="75"/>
      <c r="AJ23" s="65"/>
      <c r="AK23" s="59"/>
      <c r="AL23" s="59">
        <f t="shared" si="2"/>
        <v>0</v>
      </c>
      <c r="AN23" s="11">
        <v>4</v>
      </c>
      <c r="AO23" s="11" t="s">
        <v>13</v>
      </c>
      <c r="AP23" s="11">
        <v>2013</v>
      </c>
      <c r="AQ23" s="11">
        <v>4</v>
      </c>
      <c r="AR23" s="63"/>
      <c r="AS23" s="63"/>
      <c r="AT23" s="84"/>
      <c r="AU23" s="84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</row>
    <row r="24" spans="1:77" ht="39.950000000000003" customHeight="1" x14ac:dyDescent="0.2">
      <c r="A24" s="72">
        <v>12</v>
      </c>
      <c r="B24" s="60" t="s">
        <v>32</v>
      </c>
      <c r="C24" s="60">
        <f>SUMIF('2018 (ОТПУСК)'!$C$4:$C$22,$B24,'2018 (ОТПУСК)'!$E$4:$E$22)</f>
        <v>9053</v>
      </c>
      <c r="D24" s="102" t="str">
        <f>INDEX('2018 (ОТПУСК)'!15:15,$AN$12+COLUMN(A12))</f>
        <v>В</v>
      </c>
      <c r="E24" s="102" t="str">
        <f>INDEX('2018 (ОТПУСК)'!15:15,$AN$12+COLUMN(B12))</f>
        <v>8.00 24.00</v>
      </c>
      <c r="F24" s="102" t="str">
        <f>INDEX('2018 (ОТПУСК)'!15:15,$AN$12+COLUMN(C12))</f>
        <v>00.00 8.50</v>
      </c>
      <c r="G24" s="102" t="str">
        <f>INDEX('2018 (ОТПУСК)'!15:15,$AN$12+COLUMN(D12))</f>
        <v>В</v>
      </c>
      <c r="H24" s="102" t="str">
        <f>INDEX('2018 (ОТПУСК)'!15:15,$AN$12+COLUMN(E12))</f>
        <v>В</v>
      </c>
      <c r="I24" s="102" t="str">
        <f>INDEX('2018 (ОТПУСК)'!15:15,$AN$12+COLUMN(F12))</f>
        <v>8.00 24.00</v>
      </c>
      <c r="J24" s="102" t="str">
        <f>INDEX('2018 (ОТПУСК)'!15:15,$AN$12+COLUMN(G12))</f>
        <v>00.00 8.50</v>
      </c>
      <c r="K24" s="102" t="str">
        <f>INDEX('2018 (ОТПУСК)'!15:15,$AN$12+COLUMN(H12))</f>
        <v>В</v>
      </c>
      <c r="L24" s="102" t="str">
        <f>INDEX('2018 (ОТПУСК)'!15:15,$AN$12+COLUMN(I12))</f>
        <v>В</v>
      </c>
      <c r="M24" s="102" t="str">
        <f>INDEX('2018 (ОТПУСК)'!15:15,$AN$12+COLUMN(J12))</f>
        <v>8.00 24.00</v>
      </c>
      <c r="N24" s="102" t="str">
        <f>INDEX('2018 (ОТПУСК)'!15:15,$AN$12+COLUMN(K12))</f>
        <v>00.00 8.50</v>
      </c>
      <c r="O24" s="102" t="str">
        <f>INDEX('2018 (ОТПУСК)'!15:15,$AN$12+COLUMN(L12))</f>
        <v>В</v>
      </c>
      <c r="P24" s="102" t="str">
        <f>INDEX('2018 (ОТПУСК)'!15:15,$AN$12+COLUMN(M12))</f>
        <v>В</v>
      </c>
      <c r="Q24" s="102" t="str">
        <f>INDEX('2018 (ОТПУСК)'!15:15,$AN$12+COLUMN(N12))</f>
        <v>8.00 24.00</v>
      </c>
      <c r="R24" s="102" t="str">
        <f>INDEX('2018 (ОТПУСК)'!15:15,$AN$12+COLUMN(O12))</f>
        <v>00.00 8.50</v>
      </c>
      <c r="S24" s="102" t="str">
        <f>INDEX('2018 (ОТПУСК)'!15:15,$AN$12+COLUMN(P12))</f>
        <v>В</v>
      </c>
      <c r="T24" s="102" t="str">
        <f>INDEX('2018 (ОТПУСК)'!15:15,$AN$12+COLUMN(Q12))</f>
        <v>В</v>
      </c>
      <c r="U24" s="102" t="str">
        <f>INDEX('2018 (ОТПУСК)'!15:15,$AN$12+COLUMN(R12))</f>
        <v>8.00 24.00</v>
      </c>
      <c r="V24" s="102" t="str">
        <f>INDEX('2018 (ОТПУСК)'!15:15,$AN$12+COLUMN(S12))</f>
        <v>00.00 8.50</v>
      </c>
      <c r="W24" s="102" t="str">
        <f>INDEX('2018 (ОТПУСК)'!15:15,$AN$12+COLUMN(T12))</f>
        <v>В</v>
      </c>
      <c r="X24" s="102" t="str">
        <f>INDEX('2018 (ОТПУСК)'!15:15,$AN$12+COLUMN(U12))</f>
        <v>В</v>
      </c>
      <c r="Y24" s="102" t="str">
        <f>INDEX('2018 (ОТПУСК)'!15:15,$AN$12+COLUMN(V12))</f>
        <v>8.00 24.00</v>
      </c>
      <c r="Z24" s="102" t="str">
        <f>INDEX('2018 (ОТПУСК)'!15:15,$AN$12+COLUMN(W12))</f>
        <v>00.00 8.50</v>
      </c>
      <c r="AA24" s="102" t="str">
        <f>INDEX('2018 (ОТПУСК)'!15:15,$AN$12+COLUMN(X12))</f>
        <v>В</v>
      </c>
      <c r="AB24" s="102" t="str">
        <f>INDEX('2018 (ОТПУСК)'!15:15,$AN$12+COLUMN(Y12))</f>
        <v>В</v>
      </c>
      <c r="AC24" s="102" t="str">
        <f>INDEX('2018 (ОТПУСК)'!15:15,$AN$12+COLUMN(Z12))</f>
        <v>8.00 24.00</v>
      </c>
      <c r="AD24" s="102" t="str">
        <f>INDEX('2018 (ОТПУСК)'!15:15,$AN$12+COLUMN(AA12))</f>
        <v>00.00 8.50</v>
      </c>
      <c r="AE24" s="102" t="str">
        <f>INDEX('2018 (ОТПУСК)'!15:15,$AN$12+COLUMN(AB12))</f>
        <v>В</v>
      </c>
      <c r="AF24" s="102" t="str">
        <f>INDEX('2018 (ОТПУСК)'!15:15,$AN$12+COLUMN(AC12))</f>
        <v>В</v>
      </c>
      <c r="AG24" s="102" t="str">
        <f>INDEX('2018 (ОТПУСК)'!15:15,$AN$12+COLUMN(AD12))</f>
        <v>8.00 24.00</v>
      </c>
      <c r="AH24" s="102" t="str">
        <f>INDEX('2018 (ОТПУСК)'!15:15,$AN$12+COLUMN(AE12))</f>
        <v>00.00 8.50</v>
      </c>
      <c r="AI24" s="75"/>
      <c r="AJ24" s="65"/>
      <c r="AK24" s="59"/>
      <c r="AL24" s="59">
        <f t="shared" si="2"/>
        <v>0</v>
      </c>
      <c r="AN24" s="11">
        <v>5</v>
      </c>
      <c r="AO24" s="11" t="s">
        <v>14</v>
      </c>
      <c r="AP24" s="11">
        <v>2014</v>
      </c>
      <c r="AQ24" s="11">
        <v>5</v>
      </c>
      <c r="AR24" s="63"/>
      <c r="AS24" s="63"/>
      <c r="AT24" s="84"/>
      <c r="AU24" s="84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</row>
    <row r="25" spans="1:77" ht="39.950000000000003" customHeight="1" x14ac:dyDescent="0.2">
      <c r="A25" s="72">
        <v>13</v>
      </c>
      <c r="B25" s="60" t="s">
        <v>62</v>
      </c>
      <c r="C25" s="60">
        <f>SUMIF('2018 (ОТПУСК)'!$C$4:$C$22,$B25,'2018 (ОТПУСК)'!$E$4:$E$22)</f>
        <v>9054</v>
      </c>
      <c r="D25" s="102" t="str">
        <f>INDEX('2018 (ОТПУСК)'!16:16,$AN$12+COLUMN(A13))</f>
        <v>В</v>
      </c>
      <c r="E25" s="102" t="str">
        <f>INDEX('2018 (ОТПУСК)'!16:16,$AN$12+COLUMN(B13))</f>
        <v>8.00 24.00</v>
      </c>
      <c r="F25" s="102" t="str">
        <f>INDEX('2018 (ОТПУСК)'!16:16,$AN$12+COLUMN(C13))</f>
        <v>00.00 8.50</v>
      </c>
      <c r="G25" s="102" t="str">
        <f>INDEX('2018 (ОТПУСК)'!16:16,$AN$12+COLUMN(D13))</f>
        <v>В</v>
      </c>
      <c r="H25" s="102" t="str">
        <f>INDEX('2018 (ОТПУСК)'!16:16,$AN$12+COLUMN(E13))</f>
        <v>В</v>
      </c>
      <c r="I25" s="102" t="str">
        <f>INDEX('2018 (ОТПУСК)'!16:16,$AN$12+COLUMN(F13))</f>
        <v>8.00 24.00</v>
      </c>
      <c r="J25" s="102" t="str">
        <f>INDEX('2018 (ОТПУСК)'!16:16,$AN$12+COLUMN(G13))</f>
        <v>00.00 8.50</v>
      </c>
      <c r="K25" s="102" t="str">
        <f>INDEX('2018 (ОТПУСК)'!16:16,$AN$12+COLUMN(H13))</f>
        <v>В</v>
      </c>
      <c r="L25" s="102" t="str">
        <f>INDEX('2018 (ОТПУСК)'!16:16,$AN$12+COLUMN(I13))</f>
        <v>В</v>
      </c>
      <c r="M25" s="102" t="str">
        <f>INDEX('2018 (ОТПУСК)'!16:16,$AN$12+COLUMN(J13))</f>
        <v>8.00 24.00</v>
      </c>
      <c r="N25" s="102" t="str">
        <f>INDEX('2018 (ОТПУСК)'!16:16,$AN$12+COLUMN(K13))</f>
        <v>00.00 8.50</v>
      </c>
      <c r="O25" s="102" t="str">
        <f>INDEX('2018 (ОТПУСК)'!16:16,$AN$12+COLUMN(L13))</f>
        <v>В</v>
      </c>
      <c r="P25" s="102" t="str">
        <f>INDEX('2018 (ОТПУСК)'!16:16,$AN$12+COLUMN(M13))</f>
        <v>В</v>
      </c>
      <c r="Q25" s="102" t="str">
        <f>INDEX('2018 (ОТПУСК)'!16:16,$AN$12+COLUMN(N13))</f>
        <v>8.00 24.00</v>
      </c>
      <c r="R25" s="102" t="str">
        <f>INDEX('2018 (ОТПУСК)'!16:16,$AN$12+COLUMN(O13))</f>
        <v>00.00 8.50</v>
      </c>
      <c r="S25" s="102" t="str">
        <f>INDEX('2018 (ОТПУСК)'!16:16,$AN$12+COLUMN(P13))</f>
        <v>В</v>
      </c>
      <c r="T25" s="102" t="str">
        <f>INDEX('2018 (ОТПУСК)'!16:16,$AN$12+COLUMN(Q13))</f>
        <v>В</v>
      </c>
      <c r="U25" s="102" t="str">
        <f>INDEX('2018 (ОТПУСК)'!16:16,$AN$12+COLUMN(R13))</f>
        <v>8.00 24.00</v>
      </c>
      <c r="V25" s="102" t="str">
        <f>INDEX('2018 (ОТПУСК)'!16:16,$AN$12+COLUMN(S13))</f>
        <v>00.00 8.50</v>
      </c>
      <c r="W25" s="102" t="str">
        <f>INDEX('2018 (ОТПУСК)'!16:16,$AN$12+COLUMN(T13))</f>
        <v>В</v>
      </c>
      <c r="X25" s="102" t="str">
        <f>INDEX('2018 (ОТПУСК)'!16:16,$AN$12+COLUMN(U13))</f>
        <v>В</v>
      </c>
      <c r="Y25" s="102" t="str">
        <f>INDEX('2018 (ОТПУСК)'!16:16,$AN$12+COLUMN(V13))</f>
        <v>8.00 24.00</v>
      </c>
      <c r="Z25" s="102" t="str">
        <f>INDEX('2018 (ОТПУСК)'!16:16,$AN$12+COLUMN(W13))</f>
        <v>00.00 8.50</v>
      </c>
      <c r="AA25" s="102" t="str">
        <f>INDEX('2018 (ОТПУСК)'!16:16,$AN$12+COLUMN(X13))</f>
        <v>В</v>
      </c>
      <c r="AB25" s="102" t="str">
        <f>INDEX('2018 (ОТПУСК)'!16:16,$AN$12+COLUMN(Y13))</f>
        <v>В</v>
      </c>
      <c r="AC25" s="102" t="str">
        <f>INDEX('2018 (ОТПУСК)'!16:16,$AN$12+COLUMN(Z13))</f>
        <v>8.00 24.00</v>
      </c>
      <c r="AD25" s="102" t="str">
        <f>INDEX('2018 (ОТПУСК)'!16:16,$AN$12+COLUMN(AA13))</f>
        <v>00.00 8.50</v>
      </c>
      <c r="AE25" s="102" t="str">
        <f>INDEX('2018 (ОТПУСК)'!16:16,$AN$12+COLUMN(AB13))</f>
        <v>В</v>
      </c>
      <c r="AF25" s="102" t="str">
        <f>INDEX('2018 (ОТПУСК)'!16:16,$AN$12+COLUMN(AC13))</f>
        <v>В</v>
      </c>
      <c r="AG25" s="102" t="str">
        <f>INDEX('2018 (ОТПУСК)'!16:16,$AN$12+COLUMN(AD13))</f>
        <v>8.00 24.00</v>
      </c>
      <c r="AH25" s="102" t="str">
        <f>INDEX('2018 (ОТПУСК)'!16:16,$AN$12+COLUMN(AE13))</f>
        <v>00.00 8.50</v>
      </c>
      <c r="AI25" s="75"/>
      <c r="AJ25" s="65"/>
      <c r="AK25" s="59"/>
      <c r="AL25" s="59">
        <f t="shared" si="2"/>
        <v>0</v>
      </c>
      <c r="AN25" s="11">
        <v>6</v>
      </c>
      <c r="AO25" s="11" t="s">
        <v>7</v>
      </c>
      <c r="AP25" s="11">
        <v>2015</v>
      </c>
      <c r="AQ25" s="11">
        <v>6</v>
      </c>
      <c r="AR25" s="63"/>
      <c r="AS25" s="63"/>
      <c r="AT25" s="84"/>
      <c r="AU25" s="84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</row>
    <row r="26" spans="1:77" ht="39.950000000000003" customHeight="1" x14ac:dyDescent="0.2">
      <c r="A26" s="72">
        <v>14</v>
      </c>
      <c r="B26" s="60" t="s">
        <v>61</v>
      </c>
      <c r="C26" s="60">
        <f>SUMIF('2018 (ОТПУСК)'!$C$4:$C$22,$B26,'2018 (ОТПУСК)'!$E$4:$E$22)</f>
        <v>9114</v>
      </c>
      <c r="D26" s="102" t="str">
        <f>INDEX('2018 (ОТПУСК)'!17:17,$AN$12+COLUMN(A14))</f>
        <v>В</v>
      </c>
      <c r="E26" s="102" t="str">
        <f>INDEX('2018 (ОТПУСК)'!17:17,$AN$12+COLUMN(B14))</f>
        <v>8.00 24.00</v>
      </c>
      <c r="F26" s="102" t="str">
        <f>INDEX('2018 (ОТПУСК)'!17:17,$AN$12+COLUMN(C14))</f>
        <v>00.00 8.50</v>
      </c>
      <c r="G26" s="102" t="str">
        <f>INDEX('2018 (ОТПУСК)'!17:17,$AN$12+COLUMN(D14))</f>
        <v>В</v>
      </c>
      <c r="H26" s="102" t="str">
        <f>INDEX('2018 (ОТПУСК)'!17:17,$AN$12+COLUMN(E14))</f>
        <v>В</v>
      </c>
      <c r="I26" s="102" t="str">
        <f>INDEX('2018 (ОТПУСК)'!17:17,$AN$12+COLUMN(F14))</f>
        <v>8.00 24.00</v>
      </c>
      <c r="J26" s="102" t="str">
        <f>INDEX('2018 (ОТПУСК)'!17:17,$AN$12+COLUMN(G14))</f>
        <v>00.00 8.50</v>
      </c>
      <c r="K26" s="102" t="str">
        <f>INDEX('2018 (ОТПУСК)'!17:17,$AN$12+COLUMN(H14))</f>
        <v>В</v>
      </c>
      <c r="L26" s="102" t="str">
        <f>INDEX('2018 (ОТПУСК)'!17:17,$AN$12+COLUMN(I14))</f>
        <v>В</v>
      </c>
      <c r="M26" s="102" t="str">
        <f>INDEX('2018 (ОТПУСК)'!17:17,$AN$12+COLUMN(J14))</f>
        <v>8.00 24.00</v>
      </c>
      <c r="N26" s="102" t="str">
        <f>INDEX('2018 (ОТПУСК)'!17:17,$AN$12+COLUMN(K14))</f>
        <v>00.00 8.50</v>
      </c>
      <c r="O26" s="102" t="str">
        <f>INDEX('2018 (ОТПУСК)'!17:17,$AN$12+COLUMN(L14))</f>
        <v>В</v>
      </c>
      <c r="P26" s="102" t="str">
        <f>INDEX('2018 (ОТПУСК)'!17:17,$AN$12+COLUMN(M14))</f>
        <v>В</v>
      </c>
      <c r="Q26" s="102" t="str">
        <f>INDEX('2018 (ОТПУСК)'!17:17,$AN$12+COLUMN(N14))</f>
        <v>8.00 24.00</v>
      </c>
      <c r="R26" s="102" t="str">
        <f>INDEX('2018 (ОТПУСК)'!17:17,$AN$12+COLUMN(O14))</f>
        <v>00.00 8.50</v>
      </c>
      <c r="S26" s="102" t="str">
        <f>INDEX('2018 (ОТПУСК)'!17:17,$AN$12+COLUMN(P14))</f>
        <v>В</v>
      </c>
      <c r="T26" s="102" t="str">
        <f>INDEX('2018 (ОТПУСК)'!17:17,$AN$12+COLUMN(Q14))</f>
        <v>В</v>
      </c>
      <c r="U26" s="102" t="str">
        <f>INDEX('2018 (ОТПУСК)'!17:17,$AN$12+COLUMN(R14))</f>
        <v>8.00 24.00</v>
      </c>
      <c r="V26" s="102" t="str">
        <f>INDEX('2018 (ОТПУСК)'!17:17,$AN$12+COLUMN(S14))</f>
        <v>00.00 8.50</v>
      </c>
      <c r="W26" s="102" t="str">
        <f>INDEX('2018 (ОТПУСК)'!17:17,$AN$12+COLUMN(T14))</f>
        <v>В</v>
      </c>
      <c r="X26" s="102" t="str">
        <f>INDEX('2018 (ОТПУСК)'!17:17,$AN$12+COLUMN(U14))</f>
        <v>В</v>
      </c>
      <c r="Y26" s="102" t="str">
        <f>INDEX('2018 (ОТПУСК)'!17:17,$AN$12+COLUMN(V14))</f>
        <v>8.00 24.00</v>
      </c>
      <c r="Z26" s="102" t="str">
        <f>INDEX('2018 (ОТПУСК)'!17:17,$AN$12+COLUMN(W14))</f>
        <v>00.00 8.50</v>
      </c>
      <c r="AA26" s="102" t="str">
        <f>INDEX('2018 (ОТПУСК)'!17:17,$AN$12+COLUMN(X14))</f>
        <v>В</v>
      </c>
      <c r="AB26" s="102" t="str">
        <f>INDEX('2018 (ОТПУСК)'!17:17,$AN$12+COLUMN(Y14))</f>
        <v>В</v>
      </c>
      <c r="AC26" s="102" t="str">
        <f>INDEX('2018 (ОТПУСК)'!17:17,$AN$12+COLUMN(Z14))</f>
        <v>8.00 24.00</v>
      </c>
      <c r="AD26" s="102" t="str">
        <f>INDEX('2018 (ОТПУСК)'!17:17,$AN$12+COLUMN(AA14))</f>
        <v>00.00 8.50</v>
      </c>
      <c r="AE26" s="102" t="str">
        <f>INDEX('2018 (ОТПУСК)'!17:17,$AN$12+COLUMN(AB14))</f>
        <v>В</v>
      </c>
      <c r="AF26" s="102" t="str">
        <f>INDEX('2018 (ОТПУСК)'!17:17,$AN$12+COLUMN(AC14))</f>
        <v>В</v>
      </c>
      <c r="AG26" s="102" t="str">
        <f>INDEX('2018 (ОТПУСК)'!17:17,$AN$12+COLUMN(AD14))</f>
        <v>8.00 24.00</v>
      </c>
      <c r="AH26" s="102" t="str">
        <f>INDEX('2018 (ОТПУСК)'!17:17,$AN$12+COLUMN(AE14))</f>
        <v>00.00 8.50</v>
      </c>
      <c r="AI26" s="75"/>
      <c r="AJ26" s="65"/>
      <c r="AK26" s="59"/>
      <c r="AL26" s="59">
        <f t="shared" si="2"/>
        <v>0</v>
      </c>
      <c r="AN26" s="11">
        <v>7</v>
      </c>
      <c r="AO26" s="11" t="s">
        <v>8</v>
      </c>
      <c r="AP26" s="11">
        <v>2016</v>
      </c>
      <c r="AQ26" s="11">
        <v>7</v>
      </c>
      <c r="AR26" s="63"/>
      <c r="AS26" s="63"/>
      <c r="AT26" s="84"/>
      <c r="AU26" s="84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</row>
    <row r="27" spans="1:77" ht="39.950000000000003" customHeight="1" x14ac:dyDescent="0.2">
      <c r="A27" s="72">
        <v>15</v>
      </c>
      <c r="B27" s="60" t="s">
        <v>64</v>
      </c>
      <c r="C27" s="60">
        <f>SUMIF('2018 (ОТПУСК)'!$C$4:$C$22,$B27,'2018 (ОТПУСК)'!$E$4:$E$22)</f>
        <v>9121</v>
      </c>
      <c r="D27" s="102" t="str">
        <f>INDEX('2018 (ОТПУСК)'!18:18,$AN$12+COLUMN(A15))</f>
        <v>В</v>
      </c>
      <c r="E27" s="102" t="str">
        <f>INDEX('2018 (ОТПУСК)'!18:18,$AN$12+COLUMN(B15))</f>
        <v>8.00 24.00</v>
      </c>
      <c r="F27" s="102" t="str">
        <f>INDEX('2018 (ОТПУСК)'!18:18,$AN$12+COLUMN(C15))</f>
        <v>00.00 8.50</v>
      </c>
      <c r="G27" s="102" t="str">
        <f>INDEX('2018 (ОТПУСК)'!18:18,$AN$12+COLUMN(D15))</f>
        <v>В</v>
      </c>
      <c r="H27" s="102" t="str">
        <f>INDEX('2018 (ОТПУСК)'!18:18,$AN$12+COLUMN(E15))</f>
        <v>В</v>
      </c>
      <c r="I27" s="102" t="str">
        <f>INDEX('2018 (ОТПУСК)'!18:18,$AN$12+COLUMN(F15))</f>
        <v>8.00 24.00</v>
      </c>
      <c r="J27" s="102" t="str">
        <f>INDEX('2018 (ОТПУСК)'!18:18,$AN$12+COLUMN(G15))</f>
        <v>00.00 8.50</v>
      </c>
      <c r="K27" s="102" t="str">
        <f>INDEX('2018 (ОТПУСК)'!18:18,$AN$12+COLUMN(H15))</f>
        <v>В</v>
      </c>
      <c r="L27" s="102" t="str">
        <f>INDEX('2018 (ОТПУСК)'!18:18,$AN$12+COLUMN(I15))</f>
        <v>В</v>
      </c>
      <c r="M27" s="102" t="str">
        <f>INDEX('2018 (ОТПУСК)'!18:18,$AN$12+COLUMN(J15))</f>
        <v>8.00 24.00</v>
      </c>
      <c r="N27" s="102" t="str">
        <f>INDEX('2018 (ОТПУСК)'!18:18,$AN$12+COLUMN(K15))</f>
        <v>00.00 8.50</v>
      </c>
      <c r="O27" s="102" t="str">
        <f>INDEX('2018 (ОТПУСК)'!18:18,$AN$12+COLUMN(L15))</f>
        <v>В</v>
      </c>
      <c r="P27" s="102" t="str">
        <f>INDEX('2018 (ОТПУСК)'!18:18,$AN$12+COLUMN(M15))</f>
        <v>В</v>
      </c>
      <c r="Q27" s="102" t="str">
        <f>INDEX('2018 (ОТПУСК)'!18:18,$AN$12+COLUMN(N15))</f>
        <v>8.00 24.00</v>
      </c>
      <c r="R27" s="102" t="str">
        <f>INDEX('2018 (ОТПУСК)'!18:18,$AN$12+COLUMN(O15))</f>
        <v>00.00 8.50</v>
      </c>
      <c r="S27" s="102" t="str">
        <f>INDEX('2018 (ОТПУСК)'!18:18,$AN$12+COLUMN(P15))</f>
        <v>В</v>
      </c>
      <c r="T27" s="102" t="str">
        <f>INDEX('2018 (ОТПУСК)'!18:18,$AN$12+COLUMN(Q15))</f>
        <v>В</v>
      </c>
      <c r="U27" s="102" t="str">
        <f>INDEX('2018 (ОТПУСК)'!18:18,$AN$12+COLUMN(R15))</f>
        <v>8.00 24.00</v>
      </c>
      <c r="V27" s="102" t="str">
        <f>INDEX('2018 (ОТПУСК)'!18:18,$AN$12+COLUMN(S15))</f>
        <v>00.00 8.50</v>
      </c>
      <c r="W27" s="102" t="str">
        <f>INDEX('2018 (ОТПУСК)'!18:18,$AN$12+COLUMN(T15))</f>
        <v>В</v>
      </c>
      <c r="X27" s="102" t="str">
        <f>INDEX('2018 (ОТПУСК)'!18:18,$AN$12+COLUMN(U15))</f>
        <v>В</v>
      </c>
      <c r="Y27" s="102" t="str">
        <f>INDEX('2018 (ОТПУСК)'!18:18,$AN$12+COLUMN(V15))</f>
        <v>8.00 24.00</v>
      </c>
      <c r="Z27" s="102" t="str">
        <f>INDEX('2018 (ОТПУСК)'!18:18,$AN$12+COLUMN(W15))</f>
        <v>00.00 8.50</v>
      </c>
      <c r="AA27" s="102" t="str">
        <f>INDEX('2018 (ОТПУСК)'!18:18,$AN$12+COLUMN(X15))</f>
        <v>В</v>
      </c>
      <c r="AB27" s="102" t="str">
        <f>INDEX('2018 (ОТПУСК)'!18:18,$AN$12+COLUMN(Y15))</f>
        <v>В</v>
      </c>
      <c r="AC27" s="102" t="str">
        <f>INDEX('2018 (ОТПУСК)'!18:18,$AN$12+COLUMN(Z15))</f>
        <v>8.00 24.00</v>
      </c>
      <c r="AD27" s="102" t="str">
        <f>INDEX('2018 (ОТПУСК)'!18:18,$AN$12+COLUMN(AA15))</f>
        <v>00.00 8.50</v>
      </c>
      <c r="AE27" s="102" t="str">
        <f>INDEX('2018 (ОТПУСК)'!18:18,$AN$12+COLUMN(AB15))</f>
        <v>В</v>
      </c>
      <c r="AF27" s="102" t="str">
        <f>INDEX('2018 (ОТПУСК)'!18:18,$AN$12+COLUMN(AC15))</f>
        <v>В</v>
      </c>
      <c r="AG27" s="102" t="str">
        <f>INDEX('2018 (ОТПУСК)'!18:18,$AN$12+COLUMN(AD15))</f>
        <v>8.00 24.00</v>
      </c>
      <c r="AH27" s="102" t="str">
        <f>INDEX('2018 (ОТПУСК)'!18:18,$AN$12+COLUMN(AE15))</f>
        <v>00.00 8.50</v>
      </c>
      <c r="AI27" s="75"/>
      <c r="AJ27" s="65"/>
      <c r="AK27" s="59"/>
      <c r="AL27" s="59">
        <f t="shared" si="2"/>
        <v>0</v>
      </c>
      <c r="AN27" s="11">
        <v>8</v>
      </c>
      <c r="AO27" s="11" t="s">
        <v>9</v>
      </c>
      <c r="AP27" s="11">
        <v>2017</v>
      </c>
      <c r="AQ27" s="11">
        <v>8</v>
      </c>
      <c r="AR27" s="63"/>
      <c r="AS27" s="63"/>
      <c r="AT27" s="84"/>
      <c r="AU27" s="84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</row>
    <row r="28" spans="1:77" ht="39.950000000000003" customHeight="1" x14ac:dyDescent="0.2">
      <c r="A28" s="72">
        <v>16</v>
      </c>
      <c r="B28" s="60" t="s">
        <v>56</v>
      </c>
      <c r="C28" s="60">
        <f>SUMIF('2018 (ОТПУСК)'!$C$4:$C$22,$B28,'2018 (ОТПУСК)'!$E$4:$E$22)</f>
        <v>9112</v>
      </c>
      <c r="D28" s="102" t="str">
        <f>INDEX('2018 (ОТПУСК)'!19:19,$AN$12+COLUMN(A16))</f>
        <v>В</v>
      </c>
      <c r="E28" s="102" t="str">
        <f>INDEX('2018 (ОТПУСК)'!19:19,$AN$12+COLUMN(B16))</f>
        <v>8.00 24.00</v>
      </c>
      <c r="F28" s="102" t="str">
        <f>INDEX('2018 (ОТПУСК)'!19:19,$AN$12+COLUMN(C16))</f>
        <v>00.00 8.50</v>
      </c>
      <c r="G28" s="102" t="str">
        <f>INDEX('2018 (ОТПУСК)'!19:19,$AN$12+COLUMN(D16))</f>
        <v>В</v>
      </c>
      <c r="H28" s="102" t="str">
        <f>INDEX('2018 (ОТПУСК)'!19:19,$AN$12+COLUMN(E16))</f>
        <v>В</v>
      </c>
      <c r="I28" s="102" t="str">
        <f>INDEX('2018 (ОТПУСК)'!19:19,$AN$12+COLUMN(F16))</f>
        <v>8.00 24.00</v>
      </c>
      <c r="J28" s="102" t="str">
        <f>INDEX('2018 (ОТПУСК)'!19:19,$AN$12+COLUMN(G16))</f>
        <v>00.00 8.50</v>
      </c>
      <c r="K28" s="102" t="str">
        <f>INDEX('2018 (ОТПУСК)'!19:19,$AN$12+COLUMN(H16))</f>
        <v>В</v>
      </c>
      <c r="L28" s="102" t="str">
        <f>INDEX('2018 (ОТПУСК)'!19:19,$AN$12+COLUMN(I16))</f>
        <v>В</v>
      </c>
      <c r="M28" s="102" t="str">
        <f>INDEX('2018 (ОТПУСК)'!19:19,$AN$12+COLUMN(J16))</f>
        <v>8.00 24.00</v>
      </c>
      <c r="N28" s="102" t="str">
        <f>INDEX('2018 (ОТПУСК)'!19:19,$AN$12+COLUMN(K16))</f>
        <v>00.00 8.50</v>
      </c>
      <c r="O28" s="102" t="str">
        <f>INDEX('2018 (ОТПУСК)'!19:19,$AN$12+COLUMN(L16))</f>
        <v>В</v>
      </c>
      <c r="P28" s="102" t="str">
        <f>INDEX('2018 (ОТПУСК)'!19:19,$AN$12+COLUMN(M16))</f>
        <v>В</v>
      </c>
      <c r="Q28" s="102" t="str">
        <f>INDEX('2018 (ОТПУСК)'!19:19,$AN$12+COLUMN(N16))</f>
        <v>8.00 24.00</v>
      </c>
      <c r="R28" s="102" t="str">
        <f>INDEX('2018 (ОТПУСК)'!19:19,$AN$12+COLUMN(O16))</f>
        <v>00.00 8.50</v>
      </c>
      <c r="S28" s="102" t="str">
        <f>INDEX('2018 (ОТПУСК)'!19:19,$AN$12+COLUMN(P16))</f>
        <v>В</v>
      </c>
      <c r="T28" s="102" t="str">
        <f>INDEX('2018 (ОТПУСК)'!19:19,$AN$12+COLUMN(Q16))</f>
        <v>В</v>
      </c>
      <c r="U28" s="102" t="str">
        <f>INDEX('2018 (ОТПУСК)'!19:19,$AN$12+COLUMN(R16))</f>
        <v>8.00 24.00</v>
      </c>
      <c r="V28" s="102" t="str">
        <f>INDEX('2018 (ОТПУСК)'!19:19,$AN$12+COLUMN(S16))</f>
        <v>00.00 8.50</v>
      </c>
      <c r="W28" s="102" t="str">
        <f>INDEX('2018 (ОТПУСК)'!19:19,$AN$12+COLUMN(T16))</f>
        <v>В</v>
      </c>
      <c r="X28" s="102" t="str">
        <f>INDEX('2018 (ОТПУСК)'!19:19,$AN$12+COLUMN(U16))</f>
        <v>В</v>
      </c>
      <c r="Y28" s="102" t="str">
        <f>INDEX('2018 (ОТПУСК)'!19:19,$AN$12+COLUMN(V16))</f>
        <v>8.00 24.00</v>
      </c>
      <c r="Z28" s="102" t="str">
        <f>INDEX('2018 (ОТПУСК)'!19:19,$AN$12+COLUMN(W16))</f>
        <v>00.00 8.50</v>
      </c>
      <c r="AA28" s="102" t="str">
        <f>INDEX('2018 (ОТПУСК)'!19:19,$AN$12+COLUMN(X16))</f>
        <v>В</v>
      </c>
      <c r="AB28" s="102" t="str">
        <f>INDEX('2018 (ОТПУСК)'!19:19,$AN$12+COLUMN(Y16))</f>
        <v>В</v>
      </c>
      <c r="AC28" s="102" t="str">
        <f>INDEX('2018 (ОТПУСК)'!19:19,$AN$12+COLUMN(Z16))</f>
        <v>8.00 24.00</v>
      </c>
      <c r="AD28" s="102" t="str">
        <f>INDEX('2018 (ОТПУСК)'!19:19,$AN$12+COLUMN(AA16))</f>
        <v>00.00 8.50</v>
      </c>
      <c r="AE28" s="102" t="str">
        <f>INDEX('2018 (ОТПУСК)'!19:19,$AN$12+COLUMN(AB16))</f>
        <v>В</v>
      </c>
      <c r="AF28" s="102" t="str">
        <f>INDEX('2018 (ОТПУСК)'!19:19,$AN$12+COLUMN(AC16))</f>
        <v>В</v>
      </c>
      <c r="AG28" s="102" t="str">
        <f>INDEX('2018 (ОТПУСК)'!19:19,$AN$12+COLUMN(AD16))</f>
        <v>8.00 24.00</v>
      </c>
      <c r="AH28" s="102" t="str">
        <f>INDEX('2018 (ОТПУСК)'!19:19,$AN$12+COLUMN(AE16))</f>
        <v>00.00 8.50</v>
      </c>
      <c r="AI28" s="75"/>
      <c r="AJ28" s="65"/>
      <c r="AK28" s="59"/>
      <c r="AL28" s="59">
        <f t="shared" si="2"/>
        <v>0</v>
      </c>
      <c r="AN28" s="11">
        <v>9</v>
      </c>
      <c r="AO28" s="11" t="s">
        <v>10</v>
      </c>
      <c r="AP28" s="11">
        <v>2018</v>
      </c>
      <c r="AQ28" s="11">
        <v>9</v>
      </c>
      <c r="AT28" s="84"/>
      <c r="AU28" s="84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</row>
    <row r="29" spans="1:77" ht="39.950000000000003" customHeight="1" x14ac:dyDescent="0.2">
      <c r="A29" s="72">
        <v>17</v>
      </c>
      <c r="B29" s="60" t="s">
        <v>31</v>
      </c>
      <c r="C29" s="60">
        <f>SUMIF('2018 (ОТПУСК)'!$C$4:$C$22,$B29,'2018 (ОТПУСК)'!$E$4:$E$22)</f>
        <v>9038</v>
      </c>
      <c r="D29" s="102" t="str">
        <f>INDEX('2018 (ОТПУСК)'!20:20,$AN$12+COLUMN(A17))</f>
        <v>В</v>
      </c>
      <c r="E29" s="102" t="str">
        <f>INDEX('2018 (ОТПУСК)'!20:20,$AN$12+COLUMN(B17))</f>
        <v>8.00 24.00</v>
      </c>
      <c r="F29" s="102" t="str">
        <f>INDEX('2018 (ОТПУСК)'!20:20,$AN$12+COLUMN(C17))</f>
        <v>00.00 8.50</v>
      </c>
      <c r="G29" s="102" t="str">
        <f>INDEX('2018 (ОТПУСК)'!20:20,$AN$12+COLUMN(D17))</f>
        <v>В</v>
      </c>
      <c r="H29" s="102" t="str">
        <f>INDEX('2018 (ОТПУСК)'!20:20,$AN$12+COLUMN(E17))</f>
        <v>В</v>
      </c>
      <c r="I29" s="102" t="str">
        <f>INDEX('2018 (ОТПУСК)'!20:20,$AN$12+COLUMN(F17))</f>
        <v>8.00 24.00</v>
      </c>
      <c r="J29" s="102" t="str">
        <f>INDEX('2018 (ОТПУСК)'!20:20,$AN$12+COLUMN(G17))</f>
        <v>00.00 8.50</v>
      </c>
      <c r="K29" s="102" t="str">
        <f>INDEX('2018 (ОТПУСК)'!20:20,$AN$12+COLUMN(H17))</f>
        <v>В</v>
      </c>
      <c r="L29" s="102" t="str">
        <f>INDEX('2018 (ОТПУСК)'!20:20,$AN$12+COLUMN(I17))</f>
        <v>В</v>
      </c>
      <c r="M29" s="102" t="str">
        <f>INDEX('2018 (ОТПУСК)'!20:20,$AN$12+COLUMN(J17))</f>
        <v>8.00 24.00</v>
      </c>
      <c r="N29" s="102" t="str">
        <f>INDEX('2018 (ОТПУСК)'!20:20,$AN$12+COLUMN(K17))</f>
        <v>00.00 8.50</v>
      </c>
      <c r="O29" s="102" t="str">
        <f>INDEX('2018 (ОТПУСК)'!20:20,$AN$12+COLUMN(L17))</f>
        <v>В</v>
      </c>
      <c r="P29" s="102" t="str">
        <f>INDEX('2018 (ОТПУСК)'!20:20,$AN$12+COLUMN(M17))</f>
        <v>В</v>
      </c>
      <c r="Q29" s="102" t="str">
        <f>INDEX('2018 (ОТПУСК)'!20:20,$AN$12+COLUMN(N17))</f>
        <v>8.00 24.00</v>
      </c>
      <c r="R29" s="102" t="str">
        <f>INDEX('2018 (ОТПУСК)'!20:20,$AN$12+COLUMN(O17))</f>
        <v>00.00 8.50</v>
      </c>
      <c r="S29" s="102" t="str">
        <f>INDEX('2018 (ОТПУСК)'!20:20,$AN$12+COLUMN(P17))</f>
        <v>В</v>
      </c>
      <c r="T29" s="102" t="str">
        <f>INDEX('2018 (ОТПУСК)'!20:20,$AN$12+COLUMN(Q17))</f>
        <v>В</v>
      </c>
      <c r="U29" s="102" t="str">
        <f>INDEX('2018 (ОТПУСК)'!20:20,$AN$12+COLUMN(R17))</f>
        <v>8.00 24.00</v>
      </c>
      <c r="V29" s="102" t="str">
        <f>INDEX('2018 (ОТПУСК)'!20:20,$AN$12+COLUMN(S17))</f>
        <v>00.00 8.50</v>
      </c>
      <c r="W29" s="102" t="str">
        <f>INDEX('2018 (ОТПУСК)'!20:20,$AN$12+COLUMN(T17))</f>
        <v>В</v>
      </c>
      <c r="X29" s="102" t="str">
        <f>INDEX('2018 (ОТПУСК)'!20:20,$AN$12+COLUMN(U17))</f>
        <v>В</v>
      </c>
      <c r="Y29" s="102" t="str">
        <f>INDEX('2018 (ОТПУСК)'!20:20,$AN$12+COLUMN(V17))</f>
        <v>8.00 24.00</v>
      </c>
      <c r="Z29" s="102" t="str">
        <f>INDEX('2018 (ОТПУСК)'!20:20,$AN$12+COLUMN(W17))</f>
        <v>00.00 8.50</v>
      </c>
      <c r="AA29" s="102" t="str">
        <f>INDEX('2018 (ОТПУСК)'!20:20,$AN$12+COLUMN(X17))</f>
        <v>В</v>
      </c>
      <c r="AB29" s="102" t="str">
        <f>INDEX('2018 (ОТПУСК)'!20:20,$AN$12+COLUMN(Y17))</f>
        <v>В</v>
      </c>
      <c r="AC29" s="102" t="str">
        <f>INDEX('2018 (ОТПУСК)'!20:20,$AN$12+COLUMN(Z17))</f>
        <v>8.00 24.00</v>
      </c>
      <c r="AD29" s="102" t="str">
        <f>INDEX('2018 (ОТПУСК)'!20:20,$AN$12+COLUMN(AA17))</f>
        <v>00.00 8.50</v>
      </c>
      <c r="AE29" s="102" t="str">
        <f>INDEX('2018 (ОТПУСК)'!20:20,$AN$12+COLUMN(AB17))</f>
        <v>В</v>
      </c>
      <c r="AF29" s="102" t="str">
        <f>INDEX('2018 (ОТПУСК)'!20:20,$AN$12+COLUMN(AC17))</f>
        <v>В</v>
      </c>
      <c r="AG29" s="102" t="str">
        <f>INDEX('2018 (ОТПУСК)'!20:20,$AN$12+COLUMN(AD17))</f>
        <v>8.00 24.00</v>
      </c>
      <c r="AH29" s="102" t="str">
        <f>INDEX('2018 (ОТПУСК)'!20:20,$AN$12+COLUMN(AE17))</f>
        <v>00.00 8.50</v>
      </c>
      <c r="AI29" s="75"/>
      <c r="AJ29" s="65"/>
      <c r="AK29" s="59"/>
      <c r="AL29" s="59">
        <f t="shared" si="2"/>
        <v>0</v>
      </c>
      <c r="AN29" s="11">
        <v>10</v>
      </c>
      <c r="AO29" s="11" t="s">
        <v>11</v>
      </c>
      <c r="AP29" s="11">
        <v>2019</v>
      </c>
      <c r="AQ29" s="11">
        <v>10</v>
      </c>
      <c r="AT29" s="84"/>
      <c r="AU29" s="84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</row>
    <row r="30" spans="1:77" ht="39.950000000000003" customHeight="1" x14ac:dyDescent="0.2">
      <c r="A30" s="72">
        <v>18</v>
      </c>
      <c r="B30" s="60" t="s">
        <v>37</v>
      </c>
      <c r="C30" s="60">
        <f>SUMIF('2018 (ОТПУСК)'!$C$4:$C$22,$B30,'2018 (ОТПУСК)'!$E$4:$E$22)</f>
        <v>9076</v>
      </c>
      <c r="D30" s="102" t="str">
        <f>INDEX('2018 (ОТПУСК)'!21:21,$AN$12+COLUMN(A18))</f>
        <v>В</v>
      </c>
      <c r="E30" s="102" t="str">
        <f>INDEX('2018 (ОТПУСК)'!21:21,$AN$12+COLUMN(B18))</f>
        <v>8.00 24.00</v>
      </c>
      <c r="F30" s="102" t="str">
        <f>INDEX('2018 (ОТПУСК)'!21:21,$AN$12+COLUMN(C18))</f>
        <v>00.00 8.50</v>
      </c>
      <c r="G30" s="102" t="str">
        <f>INDEX('2018 (ОТПУСК)'!21:21,$AN$12+COLUMN(D18))</f>
        <v>В</v>
      </c>
      <c r="H30" s="102" t="str">
        <f>INDEX('2018 (ОТПУСК)'!21:21,$AN$12+COLUMN(E18))</f>
        <v>В</v>
      </c>
      <c r="I30" s="102" t="str">
        <f>INDEX('2018 (ОТПУСК)'!21:21,$AN$12+COLUMN(F18))</f>
        <v>8.00 24.00</v>
      </c>
      <c r="J30" s="102" t="str">
        <f>INDEX('2018 (ОТПУСК)'!21:21,$AN$12+COLUMN(G18))</f>
        <v>00.00 8.50</v>
      </c>
      <c r="K30" s="102" t="str">
        <f>INDEX('2018 (ОТПУСК)'!21:21,$AN$12+COLUMN(H18))</f>
        <v>В</v>
      </c>
      <c r="L30" s="102" t="str">
        <f>INDEX('2018 (ОТПУСК)'!21:21,$AN$12+COLUMN(I18))</f>
        <v>В</v>
      </c>
      <c r="M30" s="102" t="str">
        <f>INDEX('2018 (ОТПУСК)'!21:21,$AN$12+COLUMN(J18))</f>
        <v>8.00 24.00</v>
      </c>
      <c r="N30" s="102" t="str">
        <f>INDEX('2018 (ОТПУСК)'!21:21,$AN$12+COLUMN(K18))</f>
        <v>00.00 8.50</v>
      </c>
      <c r="O30" s="102" t="str">
        <f>INDEX('2018 (ОТПУСК)'!21:21,$AN$12+COLUMN(L18))</f>
        <v>В</v>
      </c>
      <c r="P30" s="102" t="str">
        <f>INDEX('2018 (ОТПУСК)'!21:21,$AN$12+COLUMN(M18))</f>
        <v>В</v>
      </c>
      <c r="Q30" s="102" t="str">
        <f>INDEX('2018 (ОТПУСК)'!21:21,$AN$12+COLUMN(N18))</f>
        <v>8.00 24.00</v>
      </c>
      <c r="R30" s="102" t="str">
        <f>INDEX('2018 (ОТПУСК)'!21:21,$AN$12+COLUMN(O18))</f>
        <v>00.00 8.50</v>
      </c>
      <c r="S30" s="102" t="str">
        <f>INDEX('2018 (ОТПУСК)'!21:21,$AN$12+COLUMN(P18))</f>
        <v>В</v>
      </c>
      <c r="T30" s="102" t="str">
        <f>INDEX('2018 (ОТПУСК)'!21:21,$AN$12+COLUMN(Q18))</f>
        <v>В</v>
      </c>
      <c r="U30" s="102" t="str">
        <f>INDEX('2018 (ОТПУСК)'!21:21,$AN$12+COLUMN(R18))</f>
        <v>8.00 24.00</v>
      </c>
      <c r="V30" s="102" t="str">
        <f>INDEX('2018 (ОТПУСК)'!21:21,$AN$12+COLUMN(S18))</f>
        <v>00.00 8.50</v>
      </c>
      <c r="W30" s="102" t="str">
        <f>INDEX('2018 (ОТПУСК)'!21:21,$AN$12+COLUMN(T18))</f>
        <v>В</v>
      </c>
      <c r="X30" s="102" t="str">
        <f>INDEX('2018 (ОТПУСК)'!21:21,$AN$12+COLUMN(U18))</f>
        <v>В</v>
      </c>
      <c r="Y30" s="102" t="str">
        <f>INDEX('2018 (ОТПУСК)'!21:21,$AN$12+COLUMN(V18))</f>
        <v>8.00 24.00</v>
      </c>
      <c r="Z30" s="102" t="str">
        <f>INDEX('2018 (ОТПУСК)'!21:21,$AN$12+COLUMN(W18))</f>
        <v>00.00 8.50</v>
      </c>
      <c r="AA30" s="102" t="str">
        <f>INDEX('2018 (ОТПУСК)'!21:21,$AN$12+COLUMN(X18))</f>
        <v>В</v>
      </c>
      <c r="AB30" s="102" t="str">
        <f>INDEX('2018 (ОТПУСК)'!21:21,$AN$12+COLUMN(Y18))</f>
        <v>В</v>
      </c>
      <c r="AC30" s="102" t="str">
        <f>INDEX('2018 (ОТПУСК)'!21:21,$AN$12+COLUMN(Z18))</f>
        <v>8.00 24.00</v>
      </c>
      <c r="AD30" s="102" t="str">
        <f>INDEX('2018 (ОТПУСК)'!21:21,$AN$12+COLUMN(AA18))</f>
        <v>00.00 8.50</v>
      </c>
      <c r="AE30" s="102" t="str">
        <f>INDEX('2018 (ОТПУСК)'!21:21,$AN$12+COLUMN(AB18))</f>
        <v>В</v>
      </c>
      <c r="AF30" s="102" t="str">
        <f>INDEX('2018 (ОТПУСК)'!21:21,$AN$12+COLUMN(AC18))</f>
        <v>В</v>
      </c>
      <c r="AG30" s="102" t="str">
        <f>INDEX('2018 (ОТПУСК)'!21:21,$AN$12+COLUMN(AD18))</f>
        <v>8.00 24.00</v>
      </c>
      <c r="AH30" s="102" t="str">
        <f>INDEX('2018 (ОТПУСК)'!21:21,$AN$12+COLUMN(AE18))</f>
        <v>00.00 8.50</v>
      </c>
      <c r="AI30" s="75"/>
      <c r="AJ30" s="65"/>
      <c r="AK30" s="59"/>
      <c r="AL30" s="59">
        <f t="shared" si="2"/>
        <v>0</v>
      </c>
      <c r="AN30" s="11">
        <v>11</v>
      </c>
      <c r="AO30" s="11" t="s">
        <v>15</v>
      </c>
      <c r="AP30" s="11">
        <v>2020</v>
      </c>
      <c r="AQ30" s="11">
        <v>11</v>
      </c>
      <c r="AT30" s="84"/>
      <c r="AU30" s="84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</row>
    <row r="31" spans="1:77" ht="39.950000000000003" customHeight="1" x14ac:dyDescent="0.2">
      <c r="A31" s="72">
        <v>19</v>
      </c>
      <c r="B31" s="60" t="s">
        <v>65</v>
      </c>
      <c r="C31" s="60">
        <f>SUMIF('2018 (ОТПУСК)'!$C$4:$C$22,$B31,'2018 (ОТПУСК)'!$E$4:$E$22)</f>
        <v>9127</v>
      </c>
      <c r="D31" s="102" t="str">
        <f>INDEX('2018 (ОТПУСК)'!22:22,$AN$12+COLUMN(A19))</f>
        <v>В</v>
      </c>
      <c r="E31" s="102" t="str">
        <f>INDEX('2018 (ОТПУСК)'!22:22,$AN$12+COLUMN(B19))</f>
        <v>В</v>
      </c>
      <c r="F31" s="102" t="str">
        <f>INDEX('2018 (ОТПУСК)'!22:22,$AN$12+COLUMN(C19))</f>
        <v>8.00 24.00</v>
      </c>
      <c r="G31" s="102" t="str">
        <f>INDEX('2018 (ОТПУСК)'!22:22,$AN$12+COLUMN(D19))</f>
        <v>00.00 8.50</v>
      </c>
      <c r="H31" s="102" t="str">
        <f>INDEX('2018 (ОТПУСК)'!22:22,$AN$12+COLUMN(E19))</f>
        <v>В</v>
      </c>
      <c r="I31" s="102" t="str">
        <f>INDEX('2018 (ОТПУСК)'!22:22,$AN$12+COLUMN(F19))</f>
        <v>В</v>
      </c>
      <c r="J31" s="102" t="str">
        <f>INDEX('2018 (ОТПУСК)'!22:22,$AN$12+COLUMN(G19))</f>
        <v>8.00 24.00</v>
      </c>
      <c r="K31" s="102" t="str">
        <f>INDEX('2018 (ОТПУСК)'!22:22,$AN$12+COLUMN(H19))</f>
        <v>00.00 8.50</v>
      </c>
      <c r="L31" s="102" t="str">
        <f>INDEX('2018 (ОТПУСК)'!22:22,$AN$12+COLUMN(I19))</f>
        <v>В</v>
      </c>
      <c r="M31" s="102" t="str">
        <f>INDEX('2018 (ОТПУСК)'!22:22,$AN$12+COLUMN(J19))</f>
        <v>В</v>
      </c>
      <c r="N31" s="102" t="str">
        <f>INDEX('2018 (ОТПУСК)'!22:22,$AN$12+COLUMN(K19))</f>
        <v>8.00 24.00</v>
      </c>
      <c r="O31" s="102" t="str">
        <f>INDEX('2018 (ОТПУСК)'!22:22,$AN$12+COLUMN(L19))</f>
        <v>00.00 8.50</v>
      </c>
      <c r="P31" s="102" t="str">
        <f>INDEX('2018 (ОТПУСК)'!22:22,$AN$12+COLUMN(M19))</f>
        <v>В</v>
      </c>
      <c r="Q31" s="102" t="str">
        <f>INDEX('2018 (ОТПУСК)'!22:22,$AN$12+COLUMN(N19))</f>
        <v>В</v>
      </c>
      <c r="R31" s="102" t="str">
        <f>INDEX('2018 (ОТПУСК)'!22:22,$AN$12+COLUMN(O19))</f>
        <v>8.00 24.00</v>
      </c>
      <c r="S31" s="102" t="str">
        <f>INDEX('2018 (ОТПУСК)'!22:22,$AN$12+COLUMN(P19))</f>
        <v>00.00 8.50</v>
      </c>
      <c r="T31" s="102" t="str">
        <f>INDEX('2018 (ОТПУСК)'!22:22,$AN$12+COLUMN(Q19))</f>
        <v>В</v>
      </c>
      <c r="U31" s="102" t="str">
        <f>INDEX('2018 (ОТПУСК)'!22:22,$AN$12+COLUMN(R19))</f>
        <v>В</v>
      </c>
      <c r="V31" s="102" t="str">
        <f>INDEX('2018 (ОТПУСК)'!22:22,$AN$12+COLUMN(S19))</f>
        <v>8.00 24.00</v>
      </c>
      <c r="W31" s="102" t="str">
        <f>INDEX('2018 (ОТПУСК)'!22:22,$AN$12+COLUMN(T19))</f>
        <v>00.00 8.50</v>
      </c>
      <c r="X31" s="102" t="str">
        <f>INDEX('2018 (ОТПУСК)'!22:22,$AN$12+COLUMN(U19))</f>
        <v>В</v>
      </c>
      <c r="Y31" s="102" t="str">
        <f>INDEX('2018 (ОТПУСК)'!22:22,$AN$12+COLUMN(V19))</f>
        <v>В</v>
      </c>
      <c r="Z31" s="102" t="str">
        <f>INDEX('2018 (ОТПУСК)'!22:22,$AN$12+COLUMN(W19))</f>
        <v>8.00 24.00</v>
      </c>
      <c r="AA31" s="102" t="str">
        <f>INDEX('2018 (ОТПУСК)'!22:22,$AN$12+COLUMN(X19))</f>
        <v>00.00 8.50</v>
      </c>
      <c r="AB31" s="102" t="str">
        <f>INDEX('2018 (ОТПУСК)'!22:22,$AN$12+COLUMN(Y19))</f>
        <v>В</v>
      </c>
      <c r="AC31" s="102" t="str">
        <f>INDEX('2018 (ОТПУСК)'!22:22,$AN$12+COLUMN(Z19))</f>
        <v>В</v>
      </c>
      <c r="AD31" s="102" t="str">
        <f>INDEX('2018 (ОТПУСК)'!22:22,$AN$12+COLUMN(AA19))</f>
        <v>8.00 24.00</v>
      </c>
      <c r="AE31" s="102" t="str">
        <f>INDEX('2018 (ОТПУСК)'!22:22,$AN$12+COLUMN(AB19))</f>
        <v>00.00 8.50</v>
      </c>
      <c r="AF31" s="102" t="str">
        <f>INDEX('2018 (ОТПУСК)'!22:22,$AN$12+COLUMN(AC19))</f>
        <v>В</v>
      </c>
      <c r="AG31" s="102" t="str">
        <f>INDEX('2018 (ОТПУСК)'!22:22,$AN$12+COLUMN(AD19))</f>
        <v>В</v>
      </c>
      <c r="AH31" s="102" t="str">
        <f>INDEX('2018 (ОТПУСК)'!22:22,$AN$12+COLUMN(AE19))</f>
        <v>8.00 24.00</v>
      </c>
      <c r="AI31" s="75"/>
      <c r="AJ31" s="65"/>
      <c r="AK31" s="59"/>
      <c r="AL31" s="59">
        <f t="shared" si="2"/>
        <v>0</v>
      </c>
      <c r="AN31" s="11">
        <v>12</v>
      </c>
      <c r="AO31" s="11" t="s">
        <v>16</v>
      </c>
      <c r="AP31" s="11">
        <v>2021</v>
      </c>
      <c r="AQ31" s="11">
        <v>12</v>
      </c>
      <c r="AT31" s="84"/>
      <c r="AU31" s="84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</row>
  </sheetData>
  <dataConsolidate/>
  <mergeCells count="2">
    <mergeCell ref="K8:T8"/>
    <mergeCell ref="K9:T9"/>
  </mergeCells>
  <conditionalFormatting sqref="D13:AH31">
    <cfRule type="containsText" dxfId="11" priority="3" operator="containsText" text="от">
      <formula>NOT(ISERROR(SEARCH("от",D13)))</formula>
    </cfRule>
  </conditionalFormatting>
  <conditionalFormatting sqref="AL12:AL31">
    <cfRule type="cellIs" dxfId="10" priority="1" operator="equal">
      <formula>0</formula>
    </cfRule>
  </conditionalFormatting>
  <dataValidations count="1">
    <dataValidation type="list" allowBlank="1" showInputMessage="1" showErrorMessage="1" sqref="N10">
      <formula1>$AO$20:$AO$31</formula1>
    </dataValidation>
  </dataValidations>
  <pageMargins left="0.3" right="0.28999999999999998" top="0.28999999999999998" bottom="0.19685039370078741" header="0.15748031496062992" footer="0.15748031496062992"/>
  <pageSetup paperSize="9" scale="64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2" stopIfTrue="1" id="{1649C235-CCF3-406D-9164-D6EFB643F753}">
            <xm:f>OR(AT$15=1,AT$15=7,COUNTIF(календарь!$A$3:$A$25,D$12))</xm:f>
            <x14:dxf>
              <fill>
                <patternFill patternType="gray125"/>
              </fill>
            </x14:dxf>
          </x14:cfRule>
          <xm:sqref>D12:AH12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1"/>
  <sheetViews>
    <sheetView topLeftCell="W7" zoomScale="90" zoomScaleNormal="90" zoomScaleSheetLayoutView="75" workbookViewId="0">
      <selection activeCell="AE17" sqref="AE17"/>
    </sheetView>
  </sheetViews>
  <sheetFormatPr defaultRowHeight="12.75" x14ac:dyDescent="0.2"/>
  <cols>
    <col min="1" max="1" width="4.140625" style="66" customWidth="1"/>
    <col min="2" max="2" width="11.42578125" style="16" customWidth="1"/>
    <col min="3" max="3" width="9" style="16" customWidth="1"/>
    <col min="4" max="20" width="6" style="17" customWidth="1"/>
    <col min="21" max="21" width="6" style="67" customWidth="1"/>
    <col min="22" max="31" width="6" style="17" customWidth="1"/>
    <col min="32" max="33" width="6" style="53" customWidth="1"/>
    <col min="34" max="34" width="6" style="17" customWidth="1"/>
    <col min="35" max="35" width="7.140625" style="17" customWidth="1"/>
    <col min="36" max="36" width="15.42578125" style="17" customWidth="1"/>
    <col min="37" max="37" width="6.5703125" style="22" customWidth="1"/>
    <col min="38" max="38" width="6.85546875" style="59" customWidth="1"/>
    <col min="39" max="39" width="9" style="17" customWidth="1"/>
    <col min="40" max="40" width="9.140625" style="17" customWidth="1"/>
    <col min="41" max="41" width="9" style="17" customWidth="1"/>
    <col min="42" max="42" width="7.28515625" style="17" customWidth="1"/>
    <col min="43" max="70" width="6.85546875" style="17" customWidth="1"/>
    <col min="71" max="72" width="10.42578125" style="17" customWidth="1"/>
    <col min="73" max="78" width="9.140625" style="17" customWidth="1"/>
    <col min="79" max="16384" width="9.140625" style="17"/>
  </cols>
  <sheetData>
    <row r="1" spans="1:76" ht="13.5" customHeight="1" x14ac:dyDescent="0.2">
      <c r="A1" s="15"/>
      <c r="R1" s="18"/>
      <c r="S1" s="18"/>
      <c r="T1" s="18"/>
      <c r="U1" s="18"/>
      <c r="V1" s="18"/>
      <c r="W1" s="18"/>
      <c r="X1" s="18"/>
      <c r="Y1" s="19"/>
      <c r="Z1" s="20"/>
      <c r="AA1" s="20"/>
      <c r="AD1" s="21" t="s">
        <v>21</v>
      </c>
      <c r="AE1" s="21"/>
      <c r="AF1" s="21"/>
      <c r="AG1" s="21"/>
      <c r="AH1" s="21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76" ht="14.25" customHeight="1" x14ac:dyDescent="0.2">
      <c r="A2" s="15"/>
      <c r="R2" s="18"/>
      <c r="S2" s="18"/>
      <c r="T2" s="18"/>
      <c r="U2" s="18"/>
      <c r="V2" s="18"/>
      <c r="W2" s="18"/>
      <c r="X2" s="18"/>
      <c r="Y2" s="19"/>
      <c r="Z2" s="20"/>
      <c r="AA2" s="20"/>
      <c r="AC2" s="21"/>
      <c r="AD2" s="21"/>
      <c r="AE2" s="21"/>
      <c r="AF2" s="21"/>
      <c r="AG2" s="21"/>
      <c r="AH2" s="21"/>
      <c r="AM2" s="85"/>
      <c r="AN2" s="85"/>
      <c r="AO2" s="85"/>
      <c r="AP2" s="85"/>
      <c r="AQ2" s="85"/>
      <c r="AR2" s="85"/>
      <c r="AS2" s="86"/>
      <c r="AT2" s="87"/>
      <c r="AU2" s="87"/>
      <c r="AV2" s="87"/>
      <c r="AW2" s="87"/>
    </row>
    <row r="3" spans="1:76" ht="14.25" customHeight="1" x14ac:dyDescent="0.2">
      <c r="A3" s="15"/>
      <c r="R3" s="18"/>
      <c r="S3" s="18"/>
      <c r="T3" s="18"/>
      <c r="U3" s="18"/>
      <c r="V3" s="18"/>
      <c r="W3" s="18"/>
      <c r="X3" s="18"/>
      <c r="Y3" s="19"/>
      <c r="Z3" s="20"/>
      <c r="AA3" s="20"/>
      <c r="AC3" s="21"/>
      <c r="AD3" s="21"/>
      <c r="AE3" s="21"/>
      <c r="AF3" s="21"/>
      <c r="AG3" s="21"/>
      <c r="AH3" s="21"/>
      <c r="AM3" s="88"/>
      <c r="AN3" s="53"/>
      <c r="AO3" s="89"/>
      <c r="AP3" s="90"/>
      <c r="AQ3" s="90"/>
      <c r="AR3" s="90"/>
      <c r="AS3" s="86"/>
      <c r="AT3" s="91"/>
      <c r="AU3" s="91"/>
      <c r="AV3" s="91"/>
      <c r="AW3" s="91"/>
    </row>
    <row r="4" spans="1:76" ht="14.25" customHeight="1" x14ac:dyDescent="0.2">
      <c r="A4" s="15"/>
      <c r="R4" s="18"/>
      <c r="S4" s="18"/>
      <c r="U4" s="18"/>
      <c r="V4" s="18"/>
      <c r="W4" s="18"/>
      <c r="X4" s="18"/>
      <c r="Y4" s="19"/>
      <c r="Z4" s="20"/>
      <c r="AA4" s="20"/>
      <c r="AC4" s="21"/>
      <c r="AD4" s="21"/>
      <c r="AE4" s="21"/>
      <c r="AF4" s="21"/>
      <c r="AG4" s="21"/>
      <c r="AH4" s="21"/>
      <c r="AM4" s="18"/>
      <c r="AN4" s="18"/>
      <c r="AO4" s="18"/>
      <c r="AP4" s="18"/>
      <c r="AQ4" s="18"/>
      <c r="AR4" s="18"/>
      <c r="AS4" s="19"/>
      <c r="AT4" s="92"/>
      <c r="AU4" s="92"/>
      <c r="AV4" s="92"/>
      <c r="AW4" s="92"/>
    </row>
    <row r="5" spans="1:76" ht="14.25" customHeight="1" x14ac:dyDescent="0.2">
      <c r="A5" s="15"/>
      <c r="R5" s="18"/>
      <c r="S5" s="18"/>
      <c r="U5" s="18"/>
      <c r="V5" s="18"/>
      <c r="W5" s="18"/>
      <c r="X5" s="18"/>
      <c r="Y5" s="19"/>
      <c r="Z5" s="20"/>
      <c r="AA5" s="20"/>
      <c r="AC5" s="24"/>
      <c r="AD5" s="25"/>
      <c r="AE5" s="25"/>
      <c r="AF5" s="25"/>
      <c r="AG5" s="24"/>
      <c r="AH5" s="26"/>
      <c r="AI5" s="21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</row>
    <row r="6" spans="1:76" ht="14.25" customHeight="1" x14ac:dyDescent="0.2">
      <c r="A6" s="15"/>
      <c r="R6" s="18"/>
      <c r="S6" s="18"/>
      <c r="U6" s="18"/>
      <c r="V6" s="18"/>
      <c r="W6" s="18"/>
      <c r="X6" s="18"/>
      <c r="Y6" s="19"/>
      <c r="Z6" s="20"/>
      <c r="AA6" s="20"/>
      <c r="AC6" s="27"/>
      <c r="AD6" s="28"/>
      <c r="AE6" s="28"/>
      <c r="AF6" s="29"/>
      <c r="AG6" s="29"/>
      <c r="AH6" s="29"/>
      <c r="AI6" s="29"/>
    </row>
    <row r="7" spans="1:76" ht="14.25" customHeight="1" x14ac:dyDescent="0.2">
      <c r="A7" s="15"/>
      <c r="R7" s="18"/>
      <c r="S7" s="18"/>
      <c r="T7" s="18"/>
      <c r="U7" s="18"/>
      <c r="V7" s="18"/>
      <c r="W7" s="18"/>
      <c r="X7" s="18"/>
      <c r="Y7" s="19"/>
      <c r="Z7" s="20"/>
      <c r="AA7" s="20"/>
      <c r="AC7" s="30" t="s">
        <v>22</v>
      </c>
      <c r="AD7" s="24"/>
      <c r="AE7" s="24"/>
      <c r="AF7" s="24"/>
      <c r="AG7" s="24"/>
      <c r="AH7" s="26"/>
      <c r="AI7" s="29" t="s">
        <v>23</v>
      </c>
    </row>
    <row r="8" spans="1:76" ht="14.25" customHeight="1" x14ac:dyDescent="0.2">
      <c r="A8" s="15"/>
      <c r="K8" s="158" t="s">
        <v>24</v>
      </c>
      <c r="L8" s="158"/>
      <c r="M8" s="158"/>
      <c r="N8" s="158"/>
      <c r="O8" s="158"/>
      <c r="P8" s="158"/>
      <c r="Q8" s="158"/>
      <c r="R8" s="158"/>
      <c r="S8" s="158"/>
      <c r="T8" s="158"/>
      <c r="U8" s="18"/>
      <c r="V8" s="18"/>
      <c r="W8" s="18"/>
      <c r="X8" s="18"/>
      <c r="Y8" s="19"/>
      <c r="Z8" s="20"/>
      <c r="AA8" s="20"/>
      <c r="AB8" s="20"/>
      <c r="AC8" s="20"/>
      <c r="AD8" s="31"/>
      <c r="AE8" s="27"/>
      <c r="AF8" s="28"/>
      <c r="AG8" s="28"/>
      <c r="AH8" s="29"/>
      <c r="AI8" s="29"/>
    </row>
    <row r="9" spans="1:76" ht="14.25" customHeight="1" x14ac:dyDescent="0.25">
      <c r="A9" s="32"/>
      <c r="B9" s="33"/>
      <c r="C9" s="33"/>
      <c r="D9" s="34"/>
      <c r="E9" s="35"/>
      <c r="F9" s="35"/>
      <c r="G9" s="35"/>
      <c r="H9" s="35"/>
      <c r="I9" s="35"/>
      <c r="J9" s="35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36"/>
      <c r="V9" s="37"/>
      <c r="W9" s="38"/>
      <c r="X9" s="39"/>
      <c r="Y9" s="38"/>
      <c r="Z9" s="40"/>
      <c r="AA9" s="41"/>
      <c r="AB9" s="42"/>
      <c r="AC9" s="42"/>
      <c r="AD9" s="42"/>
      <c r="AE9" s="43"/>
      <c r="AF9" s="28"/>
      <c r="AG9" s="28"/>
      <c r="AH9" s="29"/>
      <c r="AI9" s="29"/>
    </row>
    <row r="10" spans="1:76" ht="13.5" customHeight="1" x14ac:dyDescent="0.2">
      <c r="A10" s="32"/>
      <c r="B10" s="44"/>
      <c r="C10" s="44"/>
      <c r="D10" s="45"/>
      <c r="E10" s="45"/>
      <c r="F10" s="45"/>
      <c r="G10" s="45"/>
      <c r="H10" s="45"/>
      <c r="I10" s="45"/>
      <c r="J10" s="45"/>
      <c r="K10" s="45"/>
      <c r="L10" s="45"/>
      <c r="M10" s="46" t="s">
        <v>25</v>
      </c>
      <c r="N10" s="47" t="s">
        <v>4</v>
      </c>
      <c r="O10" s="48"/>
      <c r="P10" s="49">
        <v>2018</v>
      </c>
      <c r="Q10" s="35" t="s">
        <v>17</v>
      </c>
      <c r="R10" s="45"/>
      <c r="S10" s="50"/>
      <c r="T10" s="50"/>
      <c r="U10" s="36"/>
      <c r="V10" s="51"/>
      <c r="W10" s="38"/>
      <c r="X10" s="39"/>
      <c r="Y10" s="38"/>
      <c r="Z10" s="38"/>
      <c r="AA10" s="38"/>
      <c r="AB10" s="42"/>
      <c r="AC10" s="42"/>
      <c r="AD10" s="42"/>
      <c r="AE10" s="52"/>
    </row>
    <row r="11" spans="1:76" ht="9.75" customHeight="1" x14ac:dyDescent="0.2">
      <c r="A11" s="32"/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54"/>
      <c r="O11" s="54"/>
      <c r="P11" s="49"/>
      <c r="Q11" s="35"/>
      <c r="R11" s="45"/>
      <c r="S11" s="50"/>
      <c r="T11" s="50"/>
      <c r="U11" s="36"/>
      <c r="V11" s="51"/>
      <c r="W11" s="38"/>
      <c r="X11" s="39"/>
      <c r="Y11" s="38"/>
      <c r="Z11" s="38"/>
      <c r="AA11" s="38"/>
      <c r="AB11" s="42"/>
      <c r="AC11" s="42"/>
      <c r="AD11" s="42"/>
      <c r="AE11" s="52"/>
    </row>
    <row r="12" spans="1:76" s="59" customFormat="1" ht="39.950000000000003" customHeight="1" x14ac:dyDescent="0.2">
      <c r="A12" s="55" t="s">
        <v>2</v>
      </c>
      <c r="B12" s="56" t="s">
        <v>3</v>
      </c>
      <c r="C12" s="56"/>
      <c r="D12" s="57">
        <f>DATE(2018,$AO$19,AT13)</f>
        <v>43132</v>
      </c>
      <c r="E12" s="57">
        <f t="shared" ref="E12:AH12" si="0">DATE(2018,$AO$19,AU13)</f>
        <v>43133</v>
      </c>
      <c r="F12" s="57">
        <f t="shared" si="0"/>
        <v>43134</v>
      </c>
      <c r="G12" s="57">
        <f t="shared" si="0"/>
        <v>43135</v>
      </c>
      <c r="H12" s="57">
        <f t="shared" si="0"/>
        <v>43136</v>
      </c>
      <c r="I12" s="57">
        <f t="shared" si="0"/>
        <v>43137</v>
      </c>
      <c r="J12" s="57">
        <f t="shared" si="0"/>
        <v>43138</v>
      </c>
      <c r="K12" s="57">
        <f t="shared" si="0"/>
        <v>43139</v>
      </c>
      <c r="L12" s="57">
        <f t="shared" si="0"/>
        <v>43140</v>
      </c>
      <c r="M12" s="57">
        <f t="shared" si="0"/>
        <v>43141</v>
      </c>
      <c r="N12" s="57">
        <f t="shared" si="0"/>
        <v>43142</v>
      </c>
      <c r="O12" s="57">
        <f t="shared" si="0"/>
        <v>43143</v>
      </c>
      <c r="P12" s="57">
        <f t="shared" si="0"/>
        <v>43144</v>
      </c>
      <c r="Q12" s="57">
        <f t="shared" si="0"/>
        <v>43145</v>
      </c>
      <c r="R12" s="57">
        <f t="shared" si="0"/>
        <v>43146</v>
      </c>
      <c r="S12" s="57">
        <f t="shared" si="0"/>
        <v>43147</v>
      </c>
      <c r="T12" s="57">
        <f t="shared" si="0"/>
        <v>43148</v>
      </c>
      <c r="U12" s="57">
        <f t="shared" si="0"/>
        <v>43149</v>
      </c>
      <c r="V12" s="57">
        <f t="shared" si="0"/>
        <v>43150</v>
      </c>
      <c r="W12" s="57">
        <f t="shared" si="0"/>
        <v>43151</v>
      </c>
      <c r="X12" s="57">
        <f t="shared" si="0"/>
        <v>43152</v>
      </c>
      <c r="Y12" s="57">
        <f t="shared" si="0"/>
        <v>43153</v>
      </c>
      <c r="Z12" s="57">
        <f t="shared" si="0"/>
        <v>43154</v>
      </c>
      <c r="AA12" s="57">
        <f t="shared" si="0"/>
        <v>43155</v>
      </c>
      <c r="AB12" s="57">
        <f t="shared" si="0"/>
        <v>43156</v>
      </c>
      <c r="AC12" s="57">
        <f t="shared" si="0"/>
        <v>43157</v>
      </c>
      <c r="AD12" s="57">
        <f t="shared" si="0"/>
        <v>43158</v>
      </c>
      <c r="AE12" s="57">
        <f t="shared" si="0"/>
        <v>43159</v>
      </c>
      <c r="AF12" s="57">
        <f t="shared" si="0"/>
        <v>43160</v>
      </c>
      <c r="AG12" s="57">
        <f t="shared" si="0"/>
        <v>43161</v>
      </c>
      <c r="AH12" s="57">
        <f t="shared" si="0"/>
        <v>43162</v>
      </c>
      <c r="AI12" s="73" t="s">
        <v>40</v>
      </c>
      <c r="AJ12" s="74" t="s">
        <v>26</v>
      </c>
      <c r="AK12" s="58"/>
      <c r="AN12" s="156">
        <f>MATCH(DATE(P10,MATCH(N10,AO20:AO31,),1),'2018 (ОТПУСК)'!3:3,)-1</f>
        <v>42</v>
      </c>
    </row>
    <row r="13" spans="1:76" ht="39.950000000000003" customHeight="1" x14ac:dyDescent="0.2">
      <c r="A13" s="149">
        <v>1</v>
      </c>
      <c r="B13" s="60" t="s">
        <v>33</v>
      </c>
      <c r="C13" s="60">
        <f>SUMIF('2018 (ОТПУСК)'!$C$4:$C$22,$B13,'2018 (ОТПУСК)'!$E$4:$E$22)</f>
        <v>9080</v>
      </c>
      <c r="D13" s="102" t="str">
        <f>INDEX('2018 (ОТПУСК)'!4:4,$AN$12+COLUMN(A1))</f>
        <v>В</v>
      </c>
      <c r="E13" s="102" t="str">
        <f>INDEX('2018 (ОТПУСК)'!4:4,$AN$12+COLUMN(B1))</f>
        <v>В</v>
      </c>
      <c r="F13" s="102" t="str">
        <f>INDEX('2018 (ОТПУСК)'!4:4,$AN$12+COLUMN(C1))</f>
        <v>8.00 24.00</v>
      </c>
      <c r="G13" s="102" t="str">
        <f>INDEX('2018 (ОТПУСК)'!4:4,$AN$12+COLUMN(D1))</f>
        <v>00.00 8.50</v>
      </c>
      <c r="H13" s="102" t="str">
        <f>INDEX('2018 (ОТПУСК)'!4:4,$AN$12+COLUMN(E1))</f>
        <v>В</v>
      </c>
      <c r="I13" s="102" t="str">
        <f>INDEX('2018 (ОТПУСК)'!4:4,$AN$12+COLUMN(F1))</f>
        <v>В</v>
      </c>
      <c r="J13" s="102" t="str">
        <f>INDEX('2018 (ОТПУСК)'!4:4,$AN$12+COLUMN(G1))</f>
        <v>8.00 24.00</v>
      </c>
      <c r="K13" s="102" t="str">
        <f>INDEX('2018 (ОТПУСК)'!4:4,$AN$12+COLUMN(H1))</f>
        <v>00.00 8.50</v>
      </c>
      <c r="L13" s="102" t="str">
        <f>INDEX('2018 (ОТПУСК)'!4:4,$AN$12+COLUMN(I1))</f>
        <v>В</v>
      </c>
      <c r="M13" s="102" t="str">
        <f>INDEX('2018 (ОТПУСК)'!4:4,$AN$12+COLUMN(J1))</f>
        <v>В</v>
      </c>
      <c r="N13" s="102" t="str">
        <f>INDEX('2018 (ОТПУСК)'!4:4,$AN$12+COLUMN(K1))</f>
        <v>8.00 24.00</v>
      </c>
      <c r="O13" s="102" t="str">
        <f>INDEX('2018 (ОТПУСК)'!4:4,$AN$12+COLUMN(L1))</f>
        <v>00.00 8.50</v>
      </c>
      <c r="P13" s="102" t="str">
        <f>INDEX('2018 (ОТПУСК)'!4:4,$AN$12+COLUMN(M1))</f>
        <v>В</v>
      </c>
      <c r="Q13" s="102" t="str">
        <f>INDEX('2018 (ОТПУСК)'!4:4,$AN$12+COLUMN(N1))</f>
        <v>В</v>
      </c>
      <c r="R13" s="102" t="str">
        <f>INDEX('2018 (ОТПУСК)'!4:4,$AN$12+COLUMN(O1))</f>
        <v>8.00 24.00</v>
      </c>
      <c r="S13" s="102" t="str">
        <f>INDEX('2018 (ОТПУСК)'!4:4,$AN$12+COLUMN(P1))</f>
        <v>00.00 8.50</v>
      </c>
      <c r="T13" s="102" t="str">
        <f>INDEX('2018 (ОТПУСК)'!4:4,$AN$12+COLUMN(Q1))</f>
        <v>В</v>
      </c>
      <c r="U13" s="102" t="str">
        <f>INDEX('2018 (ОТПУСК)'!4:4,$AN$12+COLUMN(R1))</f>
        <v>В</v>
      </c>
      <c r="V13" s="102" t="str">
        <f>INDEX('2018 (ОТПУСК)'!4:4,$AN$12+COLUMN(S1))</f>
        <v>8.00 24.00</v>
      </c>
      <c r="W13" s="102" t="str">
        <f>INDEX('2018 (ОТПУСК)'!4:4,$AN$12+COLUMN(T1))</f>
        <v>00.00 8.50</v>
      </c>
      <c r="X13" s="102" t="str">
        <f>INDEX('2018 (ОТПУСК)'!4:4,$AN$12+COLUMN(U1))</f>
        <v>В</v>
      </c>
      <c r="Y13" s="102" t="str">
        <f>INDEX('2018 (ОТПУСК)'!4:4,$AN$12+COLUMN(V1))</f>
        <v>В</v>
      </c>
      <c r="Z13" s="102" t="str">
        <f>INDEX('2018 (ОТПУСК)'!4:4,$AN$12+COLUMN(W1))</f>
        <v>8.00 24.00</v>
      </c>
      <c r="AA13" s="102" t="str">
        <f>INDEX('2018 (ОТПУСК)'!4:4,$AN$12+COLUMN(X1))</f>
        <v>00.00 8.50</v>
      </c>
      <c r="AB13" s="102" t="str">
        <f>INDEX('2018 (ОТПУСК)'!4:4,$AN$12+COLUMN(Y1))</f>
        <v>В</v>
      </c>
      <c r="AC13" s="102" t="str">
        <f>INDEX('2018 (ОТПУСК)'!4:4,$AN$12+COLUMN(Z1))</f>
        <v>В</v>
      </c>
      <c r="AD13" s="102" t="str">
        <f>INDEX('2018 (ОТПУСК)'!4:4,$AN$12+COLUMN(AA1))</f>
        <v>8.00 24.00</v>
      </c>
      <c r="AE13" s="102" t="str">
        <f>INDEX('2018 (ОТПУСК)'!4:4,$AN$12+COLUMN(AB1))</f>
        <v>00.00 8.50</v>
      </c>
      <c r="AF13" s="102"/>
      <c r="AG13" s="102"/>
      <c r="AH13" s="102"/>
      <c r="AI13" s="75"/>
      <c r="AJ13" s="76"/>
      <c r="AK13" s="59"/>
      <c r="AL13" s="59">
        <f>COUNTIF(D13:AH13,"ОТ")</f>
        <v>0</v>
      </c>
      <c r="AM13" s="2" t="s">
        <v>28</v>
      </c>
      <c r="AN13" s="61"/>
      <c r="AO13" s="61"/>
      <c r="AP13" s="61"/>
      <c r="AQ13" s="61"/>
      <c r="AR13" s="61"/>
      <c r="AS13" s="5" t="s">
        <v>18</v>
      </c>
      <c r="AT13" s="14">
        <v>1</v>
      </c>
      <c r="AU13" s="14">
        <v>2</v>
      </c>
      <c r="AV13" s="14">
        <v>3</v>
      </c>
      <c r="AW13" s="14">
        <v>4</v>
      </c>
      <c r="AX13" s="14">
        <v>5</v>
      </c>
      <c r="AY13" s="14">
        <v>6</v>
      </c>
      <c r="AZ13" s="14">
        <v>7</v>
      </c>
      <c r="BA13" s="14">
        <v>8</v>
      </c>
      <c r="BB13" s="14">
        <v>9</v>
      </c>
      <c r="BC13" s="14">
        <v>10</v>
      </c>
      <c r="BD13" s="14">
        <v>11</v>
      </c>
      <c r="BE13" s="14">
        <v>12</v>
      </c>
      <c r="BF13" s="14">
        <v>13</v>
      </c>
      <c r="BG13" s="14">
        <v>14</v>
      </c>
      <c r="BH13" s="14">
        <v>15</v>
      </c>
      <c r="BI13" s="14">
        <v>16</v>
      </c>
      <c r="BJ13" s="14">
        <v>17</v>
      </c>
      <c r="BK13" s="14">
        <v>18</v>
      </c>
      <c r="BL13" s="14">
        <v>19</v>
      </c>
      <c r="BM13" s="14">
        <v>20</v>
      </c>
      <c r="BN13" s="14">
        <v>21</v>
      </c>
      <c r="BO13" s="14">
        <v>22</v>
      </c>
      <c r="BP13" s="14">
        <v>23</v>
      </c>
      <c r="BQ13" s="14">
        <v>24</v>
      </c>
      <c r="BR13" s="14">
        <v>25</v>
      </c>
      <c r="BS13" s="14">
        <v>26</v>
      </c>
      <c r="BT13" s="14">
        <v>27</v>
      </c>
      <c r="BU13" s="14">
        <v>28</v>
      </c>
      <c r="BV13" s="14">
        <v>29</v>
      </c>
      <c r="BW13" s="14">
        <v>30</v>
      </c>
      <c r="BX13" s="14">
        <v>31</v>
      </c>
    </row>
    <row r="14" spans="1:76" ht="39.950000000000003" customHeight="1" x14ac:dyDescent="0.2">
      <c r="A14" s="149">
        <v>2</v>
      </c>
      <c r="B14" s="60" t="s">
        <v>58</v>
      </c>
      <c r="C14" s="60">
        <f>SUMIF('2018 (ОТПУСК)'!$C$4:$C$22,$B14,'2018 (ОТПУСК)'!$E$4:$E$22)</f>
        <v>9104</v>
      </c>
      <c r="D14" s="102" t="str">
        <f>INDEX('2018 (ОТПУСК)'!5:5,$AN$12+COLUMN(A2))</f>
        <v>В</v>
      </c>
      <c r="E14" s="102" t="str">
        <f>INDEX('2018 (ОТПУСК)'!5:5,$AN$12+COLUMN(B2))</f>
        <v>В</v>
      </c>
      <c r="F14" s="102" t="str">
        <f>INDEX('2018 (ОТПУСК)'!5:5,$AN$12+COLUMN(C2))</f>
        <v>8.00 24.00</v>
      </c>
      <c r="G14" s="102" t="str">
        <f>INDEX('2018 (ОТПУСК)'!5:5,$AN$12+COLUMN(D2))</f>
        <v>00.00 8.50</v>
      </c>
      <c r="H14" s="102" t="str">
        <f>INDEX('2018 (ОТПУСК)'!5:5,$AN$12+COLUMN(E2))</f>
        <v>В</v>
      </c>
      <c r="I14" s="102" t="str">
        <f>INDEX('2018 (ОТПУСК)'!5:5,$AN$12+COLUMN(F2))</f>
        <v>В</v>
      </c>
      <c r="J14" s="102" t="str">
        <f>INDEX('2018 (ОТПУСК)'!5:5,$AN$12+COLUMN(G2))</f>
        <v>8.00 24.00</v>
      </c>
      <c r="K14" s="102" t="str">
        <f>INDEX('2018 (ОТПУСК)'!5:5,$AN$12+COLUMN(H2))</f>
        <v>00.00 8.50</v>
      </c>
      <c r="L14" s="102" t="str">
        <f>INDEX('2018 (ОТПУСК)'!5:5,$AN$12+COLUMN(I2))</f>
        <v>В</v>
      </c>
      <c r="M14" s="102" t="str">
        <f>INDEX('2018 (ОТПУСК)'!5:5,$AN$12+COLUMN(J2))</f>
        <v>В</v>
      </c>
      <c r="N14" s="102" t="str">
        <f>INDEX('2018 (ОТПУСК)'!5:5,$AN$12+COLUMN(K2))</f>
        <v>8.00 24.00</v>
      </c>
      <c r="O14" s="102" t="str">
        <f>INDEX('2018 (ОТПУСК)'!5:5,$AN$12+COLUMN(L2))</f>
        <v>00.00 8.50</v>
      </c>
      <c r="P14" s="102" t="str">
        <f>INDEX('2018 (ОТПУСК)'!5:5,$AN$12+COLUMN(M2))</f>
        <v>В</v>
      </c>
      <c r="Q14" s="102" t="str">
        <f>INDEX('2018 (ОТПУСК)'!5:5,$AN$12+COLUMN(N2))</f>
        <v>В</v>
      </c>
      <c r="R14" s="102" t="str">
        <f>INDEX('2018 (ОТПУСК)'!5:5,$AN$12+COLUMN(O2))</f>
        <v>8.00 24.00</v>
      </c>
      <c r="S14" s="102" t="str">
        <f>INDEX('2018 (ОТПУСК)'!5:5,$AN$12+COLUMN(P2))</f>
        <v>00.00 8.50</v>
      </c>
      <c r="T14" s="102" t="str">
        <f>INDEX('2018 (ОТПУСК)'!5:5,$AN$12+COLUMN(Q2))</f>
        <v>В</v>
      </c>
      <c r="U14" s="102" t="str">
        <f>INDEX('2018 (ОТПУСК)'!5:5,$AN$12+COLUMN(R2))</f>
        <v>В</v>
      </c>
      <c r="V14" s="102" t="str">
        <f>INDEX('2018 (ОТПУСК)'!5:5,$AN$12+COLUMN(S2))</f>
        <v>8.00 24.00</v>
      </c>
      <c r="W14" s="102" t="str">
        <f>INDEX('2018 (ОТПУСК)'!5:5,$AN$12+COLUMN(T2))</f>
        <v>00.00 8.50</v>
      </c>
      <c r="X14" s="102" t="str">
        <f>INDEX('2018 (ОТПУСК)'!5:5,$AN$12+COLUMN(U2))</f>
        <v>В</v>
      </c>
      <c r="Y14" s="102" t="str">
        <f>INDEX('2018 (ОТПУСК)'!5:5,$AN$12+COLUMN(V2))</f>
        <v>В</v>
      </c>
      <c r="Z14" s="102" t="str">
        <f>INDEX('2018 (ОТПУСК)'!5:5,$AN$12+COLUMN(W2))</f>
        <v>8.00 24.00</v>
      </c>
      <c r="AA14" s="102" t="str">
        <f>INDEX('2018 (ОТПУСК)'!5:5,$AN$12+COLUMN(X2))</f>
        <v>00.00 8.50</v>
      </c>
      <c r="AB14" s="102" t="str">
        <f>INDEX('2018 (ОТПУСК)'!5:5,$AN$12+COLUMN(Y2))</f>
        <v>В</v>
      </c>
      <c r="AC14" s="102" t="str">
        <f>INDEX('2018 (ОТПУСК)'!5:5,$AN$12+COLUMN(Z2))</f>
        <v>В</v>
      </c>
      <c r="AD14" s="102" t="str">
        <f>INDEX('2018 (ОТПУСК)'!5:5,$AN$12+COLUMN(AA2))</f>
        <v>8.00 24.00</v>
      </c>
      <c r="AE14" s="102" t="str">
        <f>INDEX('2018 (ОТПУСК)'!5:5,$AN$12+COLUMN(AB2))</f>
        <v>00.00 8.50</v>
      </c>
      <c r="AF14" s="102"/>
      <c r="AG14" s="102"/>
      <c r="AH14" s="102"/>
      <c r="AI14" s="75"/>
      <c r="AJ14" s="62"/>
      <c r="AK14" s="59"/>
      <c r="AL14" s="59">
        <f t="shared" ref="AL14:AL31" si="1">COUNTIF(D14:AH14,"ОТ")</f>
        <v>0</v>
      </c>
      <c r="AN14" s="58"/>
      <c r="AO14" s="58"/>
      <c r="AP14" s="58"/>
      <c r="AQ14" s="58"/>
      <c r="AR14" s="58"/>
      <c r="AS14" s="1"/>
      <c r="AT14" s="3" t="str">
        <f>IF((WEEKDAY(AT15,2))=1,"Р",IF((WEEKDAY(AT15,2))=2,"Р",IF((WEEKDAY(AT15,2))=3,"Р",IF((WEEKDAY(AT15,2))=4,"Р",IF((WEEKDAY(AT15,2))=5,"Р",IF((WEEKDAY(AT15,2))=6,"В",IF((WEEKDAY(AT15,2))=7,"В")))))))</f>
        <v>Р</v>
      </c>
      <c r="AU14" s="3" t="str">
        <f t="shared" ref="AU14:BX14" si="2">IF((WEEKDAY(AU15,2))=1,"Р",IF((WEEKDAY(AU15,2))=2,"Р",IF((WEEKDAY(AU15,2))=3,"Р",IF((WEEKDAY(AU15,2))=4,"Р",IF((WEEKDAY(AU15,2))=5,"Р",IF((WEEKDAY(AU15,2))=6,"В",IF((WEEKDAY(AU15,2))=7,"В")))))))</f>
        <v>Р</v>
      </c>
      <c r="AV14" s="3" t="str">
        <f t="shared" si="2"/>
        <v>В</v>
      </c>
      <c r="AW14" s="3" t="str">
        <f t="shared" si="2"/>
        <v>В</v>
      </c>
      <c r="AX14" s="3" t="str">
        <f t="shared" si="2"/>
        <v>Р</v>
      </c>
      <c r="AY14" s="3" t="str">
        <f t="shared" si="2"/>
        <v>Р</v>
      </c>
      <c r="AZ14" s="3" t="str">
        <f t="shared" si="2"/>
        <v>Р</v>
      </c>
      <c r="BA14" s="3" t="str">
        <f>IF((WEEKDAY(BA15,2))=1,"Р",IF((WEEKDAY(BA15,2))=2,"Р",IF((WEEKDAY(BA15,2))=3,"Р",IF((WEEKDAY(BA15,2))=4,"Р",IF((WEEKDAY(BA15,2))=5,"Р",IF((WEEKDAY(BA15,2))=6,"В",IF((WEEKDAY(BA15,2))=7,"В")))))))</f>
        <v>Р</v>
      </c>
      <c r="BB14" s="3" t="str">
        <f t="shared" si="2"/>
        <v>Р</v>
      </c>
      <c r="BC14" s="3" t="str">
        <f t="shared" si="2"/>
        <v>В</v>
      </c>
      <c r="BD14" s="3" t="str">
        <f t="shared" si="2"/>
        <v>В</v>
      </c>
      <c r="BE14" s="3" t="str">
        <f t="shared" si="2"/>
        <v>Р</v>
      </c>
      <c r="BF14" s="3" t="str">
        <f t="shared" si="2"/>
        <v>Р</v>
      </c>
      <c r="BG14" s="3" t="str">
        <f t="shared" si="2"/>
        <v>Р</v>
      </c>
      <c r="BH14" s="3" t="str">
        <f t="shared" si="2"/>
        <v>Р</v>
      </c>
      <c r="BI14" s="3" t="str">
        <f t="shared" si="2"/>
        <v>Р</v>
      </c>
      <c r="BJ14" s="3" t="str">
        <f t="shared" si="2"/>
        <v>В</v>
      </c>
      <c r="BK14" s="3" t="str">
        <f t="shared" si="2"/>
        <v>В</v>
      </c>
      <c r="BL14" s="3" t="str">
        <f t="shared" si="2"/>
        <v>Р</v>
      </c>
      <c r="BM14" s="3" t="str">
        <f t="shared" si="2"/>
        <v>Р</v>
      </c>
      <c r="BN14" s="3" t="str">
        <f t="shared" si="2"/>
        <v>Р</v>
      </c>
      <c r="BO14" s="3" t="str">
        <f t="shared" si="2"/>
        <v>Р</v>
      </c>
      <c r="BP14" s="3" t="str">
        <f t="shared" si="2"/>
        <v>Р</v>
      </c>
      <c r="BQ14" s="3" t="str">
        <f t="shared" si="2"/>
        <v>В</v>
      </c>
      <c r="BR14" s="3" t="str">
        <f t="shared" si="2"/>
        <v>В</v>
      </c>
      <c r="BS14" s="3" t="str">
        <f t="shared" si="2"/>
        <v>Р</v>
      </c>
      <c r="BT14" s="3" t="str">
        <f t="shared" si="2"/>
        <v>Р</v>
      </c>
      <c r="BU14" s="3" t="str">
        <f t="shared" si="2"/>
        <v>Р</v>
      </c>
      <c r="BV14" s="3" t="str">
        <f t="shared" si="2"/>
        <v>Р</v>
      </c>
      <c r="BW14" s="3" t="str">
        <f t="shared" si="2"/>
        <v>Р</v>
      </c>
      <c r="BX14" s="3" t="str">
        <f t="shared" si="2"/>
        <v>В</v>
      </c>
    </row>
    <row r="15" spans="1:76" ht="39.950000000000003" customHeight="1" x14ac:dyDescent="0.2">
      <c r="A15" s="149">
        <v>3</v>
      </c>
      <c r="B15" s="60" t="s">
        <v>54</v>
      </c>
      <c r="C15" s="60">
        <f>SUMIF('2018 (ОТПУСК)'!$C$4:$C$22,$B15,'2018 (ОТПУСК)'!$E$4:$E$22)</f>
        <v>9092</v>
      </c>
      <c r="D15" s="102" t="str">
        <f>INDEX('2018 (ОТПУСК)'!6:6,$AN$12+COLUMN(A3))</f>
        <v>В</v>
      </c>
      <c r="E15" s="102" t="str">
        <f>INDEX('2018 (ОТПУСК)'!6:6,$AN$12+COLUMN(B3))</f>
        <v>В</v>
      </c>
      <c r="F15" s="102" t="str">
        <f>INDEX('2018 (ОТПУСК)'!6:6,$AN$12+COLUMN(C3))</f>
        <v>8.00 24.00</v>
      </c>
      <c r="G15" s="102" t="str">
        <f>INDEX('2018 (ОТПУСК)'!6:6,$AN$12+COLUMN(D3))</f>
        <v>00.00 8.50</v>
      </c>
      <c r="H15" s="102" t="str">
        <f>INDEX('2018 (ОТПУСК)'!6:6,$AN$12+COLUMN(E3))</f>
        <v>В</v>
      </c>
      <c r="I15" s="102" t="str">
        <f>INDEX('2018 (ОТПУСК)'!6:6,$AN$12+COLUMN(F3))</f>
        <v>В</v>
      </c>
      <c r="J15" s="102" t="str">
        <f>INDEX('2018 (ОТПУСК)'!6:6,$AN$12+COLUMN(G3))</f>
        <v>8.00 24.00</v>
      </c>
      <c r="K15" s="102" t="str">
        <f>INDEX('2018 (ОТПУСК)'!6:6,$AN$12+COLUMN(H3))</f>
        <v>00.00 8.50</v>
      </c>
      <c r="L15" s="102" t="str">
        <f>INDEX('2018 (ОТПУСК)'!6:6,$AN$12+COLUMN(I3))</f>
        <v>В</v>
      </c>
      <c r="M15" s="102" t="str">
        <f>INDEX('2018 (ОТПУСК)'!6:6,$AN$12+COLUMN(J3))</f>
        <v>В</v>
      </c>
      <c r="N15" s="102" t="str">
        <f>INDEX('2018 (ОТПУСК)'!6:6,$AN$12+COLUMN(K3))</f>
        <v>8.00 24.00</v>
      </c>
      <c r="O15" s="102" t="str">
        <f>INDEX('2018 (ОТПУСК)'!6:6,$AN$12+COLUMN(L3))</f>
        <v>00.00 8.50</v>
      </c>
      <c r="P15" s="102" t="str">
        <f>INDEX('2018 (ОТПУСК)'!6:6,$AN$12+COLUMN(M3))</f>
        <v>В</v>
      </c>
      <c r="Q15" s="102" t="str">
        <f>INDEX('2018 (ОТПУСК)'!6:6,$AN$12+COLUMN(N3))</f>
        <v>В</v>
      </c>
      <c r="R15" s="102" t="str">
        <f>INDEX('2018 (ОТПУСК)'!6:6,$AN$12+COLUMN(O3))</f>
        <v>8.00 24.00</v>
      </c>
      <c r="S15" s="102" t="str">
        <f>INDEX('2018 (ОТПУСК)'!6:6,$AN$12+COLUMN(P3))</f>
        <v>00.00 8.50</v>
      </c>
      <c r="T15" s="102" t="str">
        <f>INDEX('2018 (ОТПУСК)'!6:6,$AN$12+COLUMN(Q3))</f>
        <v>В</v>
      </c>
      <c r="U15" s="102" t="str">
        <f>INDEX('2018 (ОТПУСК)'!6:6,$AN$12+COLUMN(R3))</f>
        <v>В</v>
      </c>
      <c r="V15" s="102" t="str">
        <f>INDEX('2018 (ОТПУСК)'!6:6,$AN$12+COLUMN(S3))</f>
        <v>8.00 24.00</v>
      </c>
      <c r="W15" s="102" t="str">
        <f>INDEX('2018 (ОТПУСК)'!6:6,$AN$12+COLUMN(T3))</f>
        <v>00.00 8.50</v>
      </c>
      <c r="X15" s="102" t="str">
        <f>INDEX('2018 (ОТПУСК)'!6:6,$AN$12+COLUMN(U3))</f>
        <v>В</v>
      </c>
      <c r="Y15" s="102" t="str">
        <f>INDEX('2018 (ОТПУСК)'!6:6,$AN$12+COLUMN(V3))</f>
        <v>В</v>
      </c>
      <c r="Z15" s="102" t="str">
        <f>INDEX('2018 (ОТПУСК)'!6:6,$AN$12+COLUMN(W3))</f>
        <v>8.00 24.00</v>
      </c>
      <c r="AA15" s="102" t="str">
        <f>INDEX('2018 (ОТПУСК)'!6:6,$AN$12+COLUMN(X3))</f>
        <v>00.00 8.50</v>
      </c>
      <c r="AB15" s="102" t="str">
        <f>INDEX('2018 (ОТПУСК)'!6:6,$AN$12+COLUMN(Y3))</f>
        <v>В</v>
      </c>
      <c r="AC15" s="102" t="str">
        <f>INDEX('2018 (ОТПУСК)'!6:6,$AN$12+COLUMN(Z3))</f>
        <v>В</v>
      </c>
      <c r="AD15" s="102" t="str">
        <f>INDEX('2018 (ОТПУСК)'!6:6,$AN$12+COLUMN(AA3))</f>
        <v>8.00 24.00</v>
      </c>
      <c r="AE15" s="102" t="str">
        <f>INDEX('2018 (ОТПУСК)'!6:6,$AN$12+COLUMN(AB3))</f>
        <v>00.00 8.50</v>
      </c>
      <c r="AF15" s="102"/>
      <c r="AG15" s="102"/>
      <c r="AH15" s="102"/>
      <c r="AI15" s="75"/>
      <c r="AJ15" s="62"/>
      <c r="AK15" s="59"/>
      <c r="AL15" s="59">
        <f t="shared" si="1"/>
        <v>0</v>
      </c>
      <c r="AN15" s="63"/>
      <c r="AO15" s="63"/>
      <c r="AP15" s="63"/>
      <c r="AQ15" s="63"/>
      <c r="AR15" s="63"/>
      <c r="AS15" s="1" t="s">
        <v>19</v>
      </c>
      <c r="AT15" s="3">
        <f>WEEKDAY(D$12,1)</f>
        <v>5</v>
      </c>
      <c r="AU15" s="3">
        <f t="shared" ref="AU15:BH15" si="3">WEEKDAY(E$12,1)</f>
        <v>6</v>
      </c>
      <c r="AV15" s="3">
        <f t="shared" si="3"/>
        <v>7</v>
      </c>
      <c r="AW15" s="3">
        <f t="shared" si="3"/>
        <v>1</v>
      </c>
      <c r="AX15" s="3">
        <f t="shared" si="3"/>
        <v>2</v>
      </c>
      <c r="AY15" s="3">
        <f t="shared" si="3"/>
        <v>3</v>
      </c>
      <c r="AZ15" s="3">
        <f t="shared" si="3"/>
        <v>4</v>
      </c>
      <c r="BA15" s="3">
        <f t="shared" si="3"/>
        <v>5</v>
      </c>
      <c r="BB15" s="3">
        <f t="shared" si="3"/>
        <v>6</v>
      </c>
      <c r="BC15" s="3">
        <f t="shared" si="3"/>
        <v>7</v>
      </c>
      <c r="BD15" s="3">
        <f t="shared" si="3"/>
        <v>1</v>
      </c>
      <c r="BE15" s="3">
        <f t="shared" si="3"/>
        <v>2</v>
      </c>
      <c r="BF15" s="3">
        <f t="shared" si="3"/>
        <v>3</v>
      </c>
      <c r="BG15" s="3">
        <f t="shared" si="3"/>
        <v>4</v>
      </c>
      <c r="BH15" s="3">
        <f t="shared" si="3"/>
        <v>5</v>
      </c>
      <c r="BI15" s="3">
        <f t="shared" ref="BI15:BX15" si="4">WEEKDAY(S12,1)</f>
        <v>6</v>
      </c>
      <c r="BJ15" s="3">
        <f t="shared" si="4"/>
        <v>7</v>
      </c>
      <c r="BK15" s="3">
        <f t="shared" si="4"/>
        <v>1</v>
      </c>
      <c r="BL15" s="3">
        <f t="shared" si="4"/>
        <v>2</v>
      </c>
      <c r="BM15" s="3">
        <f t="shared" si="4"/>
        <v>3</v>
      </c>
      <c r="BN15" s="3">
        <f t="shared" si="4"/>
        <v>4</v>
      </c>
      <c r="BO15" s="3">
        <f t="shared" si="4"/>
        <v>5</v>
      </c>
      <c r="BP15" s="3">
        <f t="shared" si="4"/>
        <v>6</v>
      </c>
      <c r="BQ15" s="3">
        <f t="shared" si="4"/>
        <v>7</v>
      </c>
      <c r="BR15" s="3">
        <f t="shared" si="4"/>
        <v>1</v>
      </c>
      <c r="BS15" s="3">
        <f t="shared" si="4"/>
        <v>2</v>
      </c>
      <c r="BT15" s="3">
        <f t="shared" si="4"/>
        <v>3</v>
      </c>
      <c r="BU15" s="3">
        <f t="shared" si="4"/>
        <v>4</v>
      </c>
      <c r="BV15" s="3">
        <f t="shared" si="4"/>
        <v>5</v>
      </c>
      <c r="BW15" s="3">
        <f t="shared" si="4"/>
        <v>6</v>
      </c>
      <c r="BX15" s="3">
        <f t="shared" si="4"/>
        <v>7</v>
      </c>
    </row>
    <row r="16" spans="1:76" ht="39.950000000000003" customHeight="1" x14ac:dyDescent="0.2">
      <c r="A16" s="149">
        <v>4</v>
      </c>
      <c r="B16" s="60" t="s">
        <v>63</v>
      </c>
      <c r="C16" s="60">
        <f>SUMIF('2018 (ОТПУСК)'!$C$4:$C$22,$B16,'2018 (ОТПУСК)'!$E$4:$E$22)</f>
        <v>9029</v>
      </c>
      <c r="D16" s="102" t="str">
        <f>INDEX('2018 (ОТПУСК)'!7:7,$AN$12+COLUMN(A4))</f>
        <v>В</v>
      </c>
      <c r="E16" s="102" t="str">
        <f>INDEX('2018 (ОТПУСК)'!7:7,$AN$12+COLUMN(B4))</f>
        <v>В</v>
      </c>
      <c r="F16" s="102" t="str">
        <f>INDEX('2018 (ОТПУСК)'!7:7,$AN$12+COLUMN(C4))</f>
        <v>8.00 24.00</v>
      </c>
      <c r="G16" s="102" t="str">
        <f>INDEX('2018 (ОТПУСК)'!7:7,$AN$12+COLUMN(D4))</f>
        <v>00.00 8.50</v>
      </c>
      <c r="H16" s="102" t="str">
        <f>INDEX('2018 (ОТПУСК)'!7:7,$AN$12+COLUMN(E4))</f>
        <v>В</v>
      </c>
      <c r="I16" s="102" t="str">
        <f>INDEX('2018 (ОТПУСК)'!7:7,$AN$12+COLUMN(F4))</f>
        <v>В</v>
      </c>
      <c r="J16" s="102" t="str">
        <f>INDEX('2018 (ОТПУСК)'!7:7,$AN$12+COLUMN(G4))</f>
        <v>8.00 24.00</v>
      </c>
      <c r="K16" s="102" t="str">
        <f>INDEX('2018 (ОТПУСК)'!7:7,$AN$12+COLUMN(H4))</f>
        <v>00.00 8.50</v>
      </c>
      <c r="L16" s="102" t="str">
        <f>INDEX('2018 (ОТПУСК)'!7:7,$AN$12+COLUMN(I4))</f>
        <v>В</v>
      </c>
      <c r="M16" s="102" t="str">
        <f>INDEX('2018 (ОТПУСК)'!7:7,$AN$12+COLUMN(J4))</f>
        <v>В</v>
      </c>
      <c r="N16" s="102" t="str">
        <f>INDEX('2018 (ОТПУСК)'!7:7,$AN$12+COLUMN(K4))</f>
        <v>8.00 24.00</v>
      </c>
      <c r="O16" s="102" t="str">
        <f>INDEX('2018 (ОТПУСК)'!7:7,$AN$12+COLUMN(L4))</f>
        <v>00.00 8.50</v>
      </c>
      <c r="P16" s="102" t="str">
        <f>INDEX('2018 (ОТПУСК)'!7:7,$AN$12+COLUMN(M4))</f>
        <v>В</v>
      </c>
      <c r="Q16" s="102" t="str">
        <f>INDEX('2018 (ОТПУСК)'!7:7,$AN$12+COLUMN(N4))</f>
        <v>В</v>
      </c>
      <c r="R16" s="102" t="str">
        <f>INDEX('2018 (ОТПУСК)'!7:7,$AN$12+COLUMN(O4))</f>
        <v>8.00 24.00</v>
      </c>
      <c r="S16" s="102" t="str">
        <f>INDEX('2018 (ОТПУСК)'!7:7,$AN$12+COLUMN(P4))</f>
        <v>00.00 8.50</v>
      </c>
      <c r="T16" s="102" t="str">
        <f>INDEX('2018 (ОТПУСК)'!7:7,$AN$12+COLUMN(Q4))</f>
        <v>В</v>
      </c>
      <c r="U16" s="102" t="str">
        <f>INDEX('2018 (ОТПУСК)'!7:7,$AN$12+COLUMN(R4))</f>
        <v>В</v>
      </c>
      <c r="V16" s="102" t="str">
        <f>INDEX('2018 (ОТПУСК)'!7:7,$AN$12+COLUMN(S4))</f>
        <v>8.00 24.00</v>
      </c>
      <c r="W16" s="102" t="str">
        <f>INDEX('2018 (ОТПУСК)'!7:7,$AN$12+COLUMN(T4))</f>
        <v>00.00 8.50</v>
      </c>
      <c r="X16" s="102" t="str">
        <f>INDEX('2018 (ОТПУСК)'!7:7,$AN$12+COLUMN(U4))</f>
        <v>В</v>
      </c>
      <c r="Y16" s="102" t="str">
        <f>INDEX('2018 (ОТПУСК)'!7:7,$AN$12+COLUMN(V4))</f>
        <v>В</v>
      </c>
      <c r="Z16" s="102" t="str">
        <f>INDEX('2018 (ОТПУСК)'!7:7,$AN$12+COLUMN(W4))</f>
        <v>8.00 24.00</v>
      </c>
      <c r="AA16" s="102" t="str">
        <f>INDEX('2018 (ОТПУСК)'!7:7,$AN$12+COLUMN(X4))</f>
        <v>00.00 8.50</v>
      </c>
      <c r="AB16" s="102" t="str">
        <f>INDEX('2018 (ОТПУСК)'!7:7,$AN$12+COLUMN(Y4))</f>
        <v>В</v>
      </c>
      <c r="AC16" s="102" t="str">
        <f>INDEX('2018 (ОТПУСК)'!7:7,$AN$12+COLUMN(Z4))</f>
        <v>В</v>
      </c>
      <c r="AD16" s="102" t="str">
        <f>INDEX('2018 (ОТПУСК)'!7:7,$AN$12+COLUMN(AA4))</f>
        <v>8.00 24.00</v>
      </c>
      <c r="AE16" s="102" t="str">
        <f>INDEX('2018 (ОТПУСК)'!7:7,$AN$12+COLUMN(AB4))</f>
        <v>00.00 8.50</v>
      </c>
      <c r="AF16" s="102"/>
      <c r="AG16" s="102"/>
      <c r="AH16" s="102"/>
      <c r="AI16" s="75"/>
      <c r="AJ16" s="62"/>
      <c r="AK16" s="59"/>
      <c r="AL16" s="59">
        <f t="shared" si="1"/>
        <v>0</v>
      </c>
      <c r="AN16" s="59"/>
      <c r="AO16" s="59"/>
      <c r="AP16" s="59"/>
      <c r="AQ16" s="59"/>
      <c r="AR16" s="59"/>
      <c r="AS16" s="9"/>
      <c r="AT16" s="9"/>
      <c r="AU16" s="9"/>
      <c r="AV16" s="9"/>
      <c r="AW16" s="9"/>
      <c r="AX16" s="9"/>
      <c r="AY16" s="9"/>
      <c r="AZ16" s="9"/>
      <c r="BA16" s="6"/>
      <c r="BB16" s="5"/>
      <c r="BC16" s="5"/>
      <c r="BD16" s="5"/>
      <c r="BE16" s="5"/>
      <c r="BF16" s="5"/>
      <c r="BG16" s="5"/>
      <c r="BH16" s="5"/>
      <c r="BI16" s="5"/>
      <c r="BJ16" s="59"/>
      <c r="BK16" s="59"/>
      <c r="BL16" s="59"/>
      <c r="BM16" s="59"/>
      <c r="BN16" s="59"/>
      <c r="BO16" s="59"/>
      <c r="BP16" s="59"/>
      <c r="BQ16" s="59"/>
      <c r="BR16" s="59"/>
      <c r="BS16" s="63"/>
    </row>
    <row r="17" spans="1:77" ht="39.950000000000003" customHeight="1" x14ac:dyDescent="0.2">
      <c r="A17" s="149">
        <v>5</v>
      </c>
      <c r="B17" s="157" t="s">
        <v>60</v>
      </c>
      <c r="C17" s="60">
        <f>SUMIF('2018 (ОТПУСК)'!$C$4:$C$22,$B17,'2018 (ОТПУСК)'!$E$4:$E$22)</f>
        <v>9113</v>
      </c>
      <c r="D17" s="102" t="str">
        <f>INDEX('2018 (ОТПУСК)'!8:8,$AN$12+COLUMN(A5))</f>
        <v>В</v>
      </c>
      <c r="E17" s="102" t="str">
        <f>INDEX('2018 (ОТПУСК)'!8:8,$AN$12+COLUMN(B5))</f>
        <v>В</v>
      </c>
      <c r="F17" s="102" t="str">
        <f>INDEX('2018 (ОТПУСК)'!8:8,$AN$12+COLUMN(C5))</f>
        <v>ОТ</v>
      </c>
      <c r="G17" s="102" t="str">
        <f>INDEX('2018 (ОТПУСК)'!8:8,$AN$12+COLUMN(D5))</f>
        <v>ОТ</v>
      </c>
      <c r="H17" s="102" t="str">
        <f>INDEX('2018 (ОТПУСК)'!8:8,$AN$12+COLUMN(E5))</f>
        <v>ОТ</v>
      </c>
      <c r="I17" s="102" t="str">
        <f>INDEX('2018 (ОТПУСК)'!8:8,$AN$12+COLUMN(F5))</f>
        <v>ОТ</v>
      </c>
      <c r="J17" s="102" t="str">
        <f>INDEX('2018 (ОТПУСК)'!8:8,$AN$12+COLUMN(G5))</f>
        <v>ОТ</v>
      </c>
      <c r="K17" s="102" t="str">
        <f>INDEX('2018 (ОТПУСК)'!8:8,$AN$12+COLUMN(H5))</f>
        <v>ОТ</v>
      </c>
      <c r="L17" s="102" t="str">
        <f>INDEX('2018 (ОТПУСК)'!8:8,$AN$12+COLUMN(I5))</f>
        <v>ОТ</v>
      </c>
      <c r="M17" s="102" t="str">
        <f>INDEX('2018 (ОТПУСК)'!8:8,$AN$12+COLUMN(J5))</f>
        <v>ОТ</v>
      </c>
      <c r="N17" s="102" t="str">
        <f>INDEX('2018 (ОТПУСК)'!8:8,$AN$12+COLUMN(K5))</f>
        <v>ОТ</v>
      </c>
      <c r="O17" s="102" t="str">
        <f>INDEX('2018 (ОТПУСК)'!8:8,$AN$12+COLUMN(L5))</f>
        <v>ОТ</v>
      </c>
      <c r="P17" s="102" t="str">
        <f>INDEX('2018 (ОТПУСК)'!8:8,$AN$12+COLUMN(M5))</f>
        <v>ОТ</v>
      </c>
      <c r="Q17" s="102" t="str">
        <f>INDEX('2018 (ОТПУСК)'!8:8,$AN$12+COLUMN(N5))</f>
        <v>ОТ</v>
      </c>
      <c r="R17" s="102" t="str">
        <f>INDEX('2018 (ОТПУСК)'!8:8,$AN$12+COLUMN(O5))</f>
        <v>ОТ</v>
      </c>
      <c r="S17" s="102" t="str">
        <f>INDEX('2018 (ОТПУСК)'!8:8,$AN$12+COLUMN(P5))</f>
        <v>ОТ</v>
      </c>
      <c r="T17" s="102" t="str">
        <f>INDEX('2018 (ОТПУСК)'!8:8,$AN$12+COLUMN(Q5))</f>
        <v>ОТ</v>
      </c>
      <c r="U17" s="102" t="str">
        <f>INDEX('2018 (ОТПУСК)'!8:8,$AN$12+COLUMN(R5))</f>
        <v>ОТ</v>
      </c>
      <c r="V17" s="102" t="str">
        <f>INDEX('2018 (ОТПУСК)'!8:8,$AN$12+COLUMN(S5))</f>
        <v>ОТ</v>
      </c>
      <c r="W17" s="102" t="str">
        <f>INDEX('2018 (ОТПУСК)'!8:8,$AN$12+COLUMN(T5))</f>
        <v>ОТ</v>
      </c>
      <c r="X17" s="102" t="str">
        <f>INDEX('2018 (ОТПУСК)'!8:8,$AN$12+COLUMN(U5))</f>
        <v>ОТ</v>
      </c>
      <c r="Y17" s="102" t="str">
        <f>INDEX('2018 (ОТПУСК)'!8:8,$AN$12+COLUMN(V5))</f>
        <v>ОТ</v>
      </c>
      <c r="Z17" s="102" t="str">
        <f>INDEX('2018 (ОТПУСК)'!8:8,$AN$12+COLUMN(W5))</f>
        <v>ОТ</v>
      </c>
      <c r="AA17" s="102" t="str">
        <f>INDEX('2018 (ОТПУСК)'!8:8,$AN$12+COLUMN(X5))</f>
        <v>ОТ</v>
      </c>
      <c r="AB17" s="102" t="str">
        <f>INDEX('2018 (ОТПУСК)'!8:8,$AN$12+COLUMN(Y5))</f>
        <v>ОТ</v>
      </c>
      <c r="AC17" s="102" t="str">
        <f>INDEX('2018 (ОТПУСК)'!8:8,$AN$12+COLUMN(Z5))</f>
        <v>ОТ</v>
      </c>
      <c r="AD17" s="102" t="str">
        <f>INDEX('2018 (ОТПУСК)'!8:8,$AN$12+COLUMN(AA5))</f>
        <v>ОТ</v>
      </c>
      <c r="AE17" s="102" t="str">
        <f>INDEX('2018 (ОТПУСК)'!8:8,$AN$12+COLUMN(AB5))</f>
        <v>ОТ</v>
      </c>
      <c r="AF17" s="102"/>
      <c r="AG17" s="102"/>
      <c r="AH17" s="102"/>
      <c r="AI17" s="75"/>
      <c r="AJ17" s="62"/>
      <c r="AK17" s="59"/>
      <c r="AL17" s="59">
        <f t="shared" si="1"/>
        <v>26</v>
      </c>
      <c r="AN17" s="63"/>
      <c r="AO17" s="63"/>
      <c r="AP17" s="63"/>
      <c r="AQ17" s="63"/>
      <c r="AR17" s="63"/>
      <c r="AS17" s="9"/>
    </row>
    <row r="18" spans="1:77" ht="39.950000000000003" customHeight="1" x14ac:dyDescent="0.2">
      <c r="A18" s="149">
        <v>6</v>
      </c>
      <c r="B18" s="60" t="s">
        <v>35</v>
      </c>
      <c r="C18" s="60">
        <f>SUMIF('2018 (ОТПУСК)'!$C$4:$C$22,$B18,'2018 (ОТПУСК)'!$E$4:$E$22)</f>
        <v>9084</v>
      </c>
      <c r="D18" s="102" t="str">
        <f>INDEX('2018 (ОТПУСК)'!9:9,$AN$12+COLUMN(A6))</f>
        <v>В</v>
      </c>
      <c r="E18" s="102" t="str">
        <f>INDEX('2018 (ОТПУСК)'!9:9,$AN$12+COLUMN(B6))</f>
        <v>В</v>
      </c>
      <c r="F18" s="102" t="str">
        <f>INDEX('2018 (ОТПУСК)'!9:9,$AN$12+COLUMN(C6))</f>
        <v>8.00 24.00</v>
      </c>
      <c r="G18" s="102" t="str">
        <f>INDEX('2018 (ОТПУСК)'!9:9,$AN$12+COLUMN(D6))</f>
        <v>00.00 8.50</v>
      </c>
      <c r="H18" s="102" t="str">
        <f>INDEX('2018 (ОТПУСК)'!9:9,$AN$12+COLUMN(E6))</f>
        <v>В</v>
      </c>
      <c r="I18" s="102" t="str">
        <f>INDEX('2018 (ОТПУСК)'!9:9,$AN$12+COLUMN(F6))</f>
        <v>В</v>
      </c>
      <c r="J18" s="102" t="str">
        <f>INDEX('2018 (ОТПУСК)'!9:9,$AN$12+COLUMN(G6))</f>
        <v>8.00 24.00</v>
      </c>
      <c r="K18" s="102" t="str">
        <f>INDEX('2018 (ОТПУСК)'!9:9,$AN$12+COLUMN(H6))</f>
        <v>00.00 8.50</v>
      </c>
      <c r="L18" s="102" t="str">
        <f>INDEX('2018 (ОТПУСК)'!9:9,$AN$12+COLUMN(I6))</f>
        <v>В</v>
      </c>
      <c r="M18" s="102" t="str">
        <f>INDEX('2018 (ОТПУСК)'!9:9,$AN$12+COLUMN(J6))</f>
        <v>В</v>
      </c>
      <c r="N18" s="102" t="str">
        <f>INDEX('2018 (ОТПУСК)'!9:9,$AN$12+COLUMN(K6))</f>
        <v>8.00 24.00</v>
      </c>
      <c r="O18" s="102" t="str">
        <f>INDEX('2018 (ОТПУСК)'!9:9,$AN$12+COLUMN(L6))</f>
        <v>00.00 8.50</v>
      </c>
      <c r="P18" s="102" t="str">
        <f>INDEX('2018 (ОТПУСК)'!9:9,$AN$12+COLUMN(M6))</f>
        <v>В</v>
      </c>
      <c r="Q18" s="102" t="str">
        <f>INDEX('2018 (ОТПУСК)'!9:9,$AN$12+COLUMN(N6))</f>
        <v>В</v>
      </c>
      <c r="R18" s="102" t="str">
        <f>INDEX('2018 (ОТПУСК)'!9:9,$AN$12+COLUMN(O6))</f>
        <v>8.00 24.00</v>
      </c>
      <c r="S18" s="102" t="str">
        <f>INDEX('2018 (ОТПУСК)'!9:9,$AN$12+COLUMN(P6))</f>
        <v>00.00 8.50</v>
      </c>
      <c r="T18" s="102" t="str">
        <f>INDEX('2018 (ОТПУСК)'!9:9,$AN$12+COLUMN(Q6))</f>
        <v>В</v>
      </c>
      <c r="U18" s="102" t="str">
        <f>INDEX('2018 (ОТПУСК)'!9:9,$AN$12+COLUMN(R6))</f>
        <v>В</v>
      </c>
      <c r="V18" s="102" t="str">
        <f>INDEX('2018 (ОТПУСК)'!9:9,$AN$12+COLUMN(S6))</f>
        <v>8.00 24.00</v>
      </c>
      <c r="W18" s="102" t="str">
        <f>INDEX('2018 (ОТПУСК)'!9:9,$AN$12+COLUMN(T6))</f>
        <v>00.00 8.50</v>
      </c>
      <c r="X18" s="102" t="str">
        <f>INDEX('2018 (ОТПУСК)'!9:9,$AN$12+COLUMN(U6))</f>
        <v>В</v>
      </c>
      <c r="Y18" s="102" t="str">
        <f>INDEX('2018 (ОТПУСК)'!9:9,$AN$12+COLUMN(V6))</f>
        <v>В</v>
      </c>
      <c r="Z18" s="102" t="str">
        <f>INDEX('2018 (ОТПУСК)'!9:9,$AN$12+COLUMN(W6))</f>
        <v>8.00 24.00</v>
      </c>
      <c r="AA18" s="102" t="str">
        <f>INDEX('2018 (ОТПУСК)'!9:9,$AN$12+COLUMN(X6))</f>
        <v>00.00 8.50</v>
      </c>
      <c r="AB18" s="102" t="str">
        <f>INDEX('2018 (ОТПУСК)'!9:9,$AN$12+COLUMN(Y6))</f>
        <v>В</v>
      </c>
      <c r="AC18" s="102" t="str">
        <f>INDEX('2018 (ОТПУСК)'!9:9,$AN$12+COLUMN(Z6))</f>
        <v>В</v>
      </c>
      <c r="AD18" s="102" t="str">
        <f>INDEX('2018 (ОТПУСК)'!9:9,$AN$12+COLUMN(AA6))</f>
        <v>8.00 24.00</v>
      </c>
      <c r="AE18" s="102" t="str">
        <f>INDEX('2018 (ОТПУСК)'!9:9,$AN$12+COLUMN(AB6))</f>
        <v>00.00 8.50</v>
      </c>
      <c r="AF18" s="102"/>
      <c r="AG18" s="102"/>
      <c r="AH18" s="102"/>
      <c r="AI18" s="75"/>
      <c r="AJ18" s="62"/>
      <c r="AK18" s="59"/>
      <c r="AL18" s="59">
        <f t="shared" si="1"/>
        <v>0</v>
      </c>
      <c r="AN18" s="148" t="s">
        <v>29</v>
      </c>
      <c r="AO18" s="148" t="s">
        <v>0</v>
      </c>
      <c r="AP18" s="148" t="s">
        <v>30</v>
      </c>
      <c r="AQ18" s="68"/>
      <c r="AR18" s="63"/>
      <c r="AS18" s="12"/>
    </row>
    <row r="19" spans="1:77" ht="39.950000000000003" customHeight="1" x14ac:dyDescent="0.2">
      <c r="A19" s="149">
        <v>7</v>
      </c>
      <c r="B19" s="60" t="s">
        <v>59</v>
      </c>
      <c r="C19" s="60">
        <f>SUMIF('2018 (ОТПУСК)'!$C$4:$C$22,$B19,'2018 (ОТПУСК)'!$E$4:$E$22)</f>
        <v>9105</v>
      </c>
      <c r="D19" s="102" t="str">
        <f>INDEX('2018 (ОТПУСК)'!10:10,$AN$12+COLUMN(A7))</f>
        <v>В</v>
      </c>
      <c r="E19" s="102" t="str">
        <f>INDEX('2018 (ОТПУСК)'!10:10,$AN$12+COLUMN(B7))</f>
        <v>В</v>
      </c>
      <c r="F19" s="102" t="str">
        <f>INDEX('2018 (ОТПУСК)'!10:10,$AN$12+COLUMN(C7))</f>
        <v>8.00 24.00</v>
      </c>
      <c r="G19" s="102" t="str">
        <f>INDEX('2018 (ОТПУСК)'!10:10,$AN$12+COLUMN(D7))</f>
        <v>00.00 8.50</v>
      </c>
      <c r="H19" s="102" t="str">
        <f>INDEX('2018 (ОТПУСК)'!10:10,$AN$12+COLUMN(E7))</f>
        <v>В</v>
      </c>
      <c r="I19" s="102" t="str">
        <f>INDEX('2018 (ОТПУСК)'!10:10,$AN$12+COLUMN(F7))</f>
        <v>В</v>
      </c>
      <c r="J19" s="102" t="str">
        <f>INDEX('2018 (ОТПУСК)'!10:10,$AN$12+COLUMN(G7))</f>
        <v>8.00 24.00</v>
      </c>
      <c r="K19" s="102" t="str">
        <f>INDEX('2018 (ОТПУСК)'!10:10,$AN$12+COLUMN(H7))</f>
        <v>00.00 8.50</v>
      </c>
      <c r="L19" s="102" t="str">
        <f>INDEX('2018 (ОТПУСК)'!10:10,$AN$12+COLUMN(I7))</f>
        <v>В</v>
      </c>
      <c r="M19" s="102" t="str">
        <f>INDEX('2018 (ОТПУСК)'!10:10,$AN$12+COLUMN(J7))</f>
        <v>В</v>
      </c>
      <c r="N19" s="102" t="str">
        <f>INDEX('2018 (ОТПУСК)'!10:10,$AN$12+COLUMN(K7))</f>
        <v>8.00 24.00</v>
      </c>
      <c r="O19" s="102" t="str">
        <f>INDEX('2018 (ОТПУСК)'!10:10,$AN$12+COLUMN(L7))</f>
        <v>00.00 8.50</v>
      </c>
      <c r="P19" s="102" t="str">
        <f>INDEX('2018 (ОТПУСК)'!10:10,$AN$12+COLUMN(M7))</f>
        <v>В</v>
      </c>
      <c r="Q19" s="102" t="str">
        <f>INDEX('2018 (ОТПУСК)'!10:10,$AN$12+COLUMN(N7))</f>
        <v>В</v>
      </c>
      <c r="R19" s="102" t="str">
        <f>INDEX('2018 (ОТПУСК)'!10:10,$AN$12+COLUMN(O7))</f>
        <v>8.00 24.00</v>
      </c>
      <c r="S19" s="102" t="str">
        <f>INDEX('2018 (ОТПУСК)'!10:10,$AN$12+COLUMN(P7))</f>
        <v>00.00 8.50</v>
      </c>
      <c r="T19" s="102" t="str">
        <f>INDEX('2018 (ОТПУСК)'!10:10,$AN$12+COLUMN(Q7))</f>
        <v>В</v>
      </c>
      <c r="U19" s="102" t="str">
        <f>INDEX('2018 (ОТПУСК)'!10:10,$AN$12+COLUMN(R7))</f>
        <v>В</v>
      </c>
      <c r="V19" s="102" t="str">
        <f>INDEX('2018 (ОТПУСК)'!10:10,$AN$12+COLUMN(S7))</f>
        <v>8.00 24.00</v>
      </c>
      <c r="W19" s="102" t="str">
        <f>INDEX('2018 (ОТПУСК)'!10:10,$AN$12+COLUMN(T7))</f>
        <v>00.00 8.50</v>
      </c>
      <c r="X19" s="102" t="str">
        <f>INDEX('2018 (ОТПУСК)'!10:10,$AN$12+COLUMN(U7))</f>
        <v>В</v>
      </c>
      <c r="Y19" s="102" t="str">
        <f>INDEX('2018 (ОТПУСК)'!10:10,$AN$12+COLUMN(V7))</f>
        <v>В</v>
      </c>
      <c r="Z19" s="102" t="str">
        <f>INDEX('2018 (ОТПУСК)'!10:10,$AN$12+COLUMN(W7))</f>
        <v>8.00 24.00</v>
      </c>
      <c r="AA19" s="102" t="str">
        <f>INDEX('2018 (ОТПУСК)'!10:10,$AN$12+COLUMN(X7))</f>
        <v>00.00 8.50</v>
      </c>
      <c r="AB19" s="102" t="str">
        <f>INDEX('2018 (ОТПУСК)'!10:10,$AN$12+COLUMN(Y7))</f>
        <v>В</v>
      </c>
      <c r="AC19" s="102" t="str">
        <f>INDEX('2018 (ОТПУСК)'!10:10,$AN$12+COLUMN(Z7))</f>
        <v>В</v>
      </c>
      <c r="AD19" s="102" t="str">
        <f>INDEX('2018 (ОТПУСК)'!10:10,$AN$12+COLUMN(AA7))</f>
        <v>8.00 24.00</v>
      </c>
      <c r="AE19" s="102" t="str">
        <f>INDEX('2018 (ОТПУСК)'!10:10,$AN$12+COLUMN(AB7))</f>
        <v>00.00 8.50</v>
      </c>
      <c r="AF19" s="102"/>
      <c r="AG19" s="102"/>
      <c r="AH19" s="102"/>
      <c r="AI19" s="75"/>
      <c r="AJ19" s="62"/>
      <c r="AK19" s="59"/>
      <c r="AL19" s="59">
        <f t="shared" si="1"/>
        <v>0</v>
      </c>
      <c r="AN19" s="10" t="str">
        <f>VLOOKUP($AO$19,AN20:AO31,2,0)</f>
        <v>февраль</v>
      </c>
      <c r="AO19" s="23">
        <f>VLOOKUP(N10,AO20:AQ31,3,0)</f>
        <v>2</v>
      </c>
      <c r="AP19" s="143">
        <f>P10</f>
        <v>2018</v>
      </c>
      <c r="AQ19" s="69"/>
      <c r="AR19" s="63"/>
      <c r="AS19" s="13"/>
    </row>
    <row r="20" spans="1:77" s="58" customFormat="1" ht="39.950000000000003" customHeight="1" x14ac:dyDescent="0.2">
      <c r="A20" s="149">
        <v>8</v>
      </c>
      <c r="B20" s="60" t="s">
        <v>68</v>
      </c>
      <c r="C20" s="60">
        <f>SUMIF('2018 (ОТПУСК)'!$C$4:$C$22,$B20,'2018 (ОТПУСК)'!$E$4:$E$22)</f>
        <v>9130</v>
      </c>
      <c r="D20" s="102" t="str">
        <f>INDEX('2018 (ОТПУСК)'!11:11,$AN$12+COLUMN(A8))</f>
        <v>В</v>
      </c>
      <c r="E20" s="102" t="str">
        <f>INDEX('2018 (ОТПУСК)'!11:11,$AN$12+COLUMN(B8))</f>
        <v>В</v>
      </c>
      <c r="F20" s="102" t="str">
        <f>INDEX('2018 (ОТПУСК)'!11:11,$AN$12+COLUMN(C8))</f>
        <v>8.00 24.00</v>
      </c>
      <c r="G20" s="102" t="str">
        <f>INDEX('2018 (ОТПУСК)'!11:11,$AN$12+COLUMN(D8))</f>
        <v>00.00 8.50</v>
      </c>
      <c r="H20" s="102" t="str">
        <f>INDEX('2018 (ОТПУСК)'!11:11,$AN$12+COLUMN(E8))</f>
        <v>В</v>
      </c>
      <c r="I20" s="102" t="str">
        <f>INDEX('2018 (ОТПУСК)'!11:11,$AN$12+COLUMN(F8))</f>
        <v>В</v>
      </c>
      <c r="J20" s="102" t="str">
        <f>INDEX('2018 (ОТПУСК)'!11:11,$AN$12+COLUMN(G8))</f>
        <v>8.00 24.00</v>
      </c>
      <c r="K20" s="102" t="str">
        <f>INDEX('2018 (ОТПУСК)'!11:11,$AN$12+COLUMN(H8))</f>
        <v>00.00 8.50</v>
      </c>
      <c r="L20" s="102" t="str">
        <f>INDEX('2018 (ОТПУСК)'!11:11,$AN$12+COLUMN(I8))</f>
        <v>В</v>
      </c>
      <c r="M20" s="102" t="str">
        <f>INDEX('2018 (ОТПУСК)'!11:11,$AN$12+COLUMN(J8))</f>
        <v>В</v>
      </c>
      <c r="N20" s="102" t="str">
        <f>INDEX('2018 (ОТПУСК)'!11:11,$AN$12+COLUMN(K8))</f>
        <v>8.00 24.00</v>
      </c>
      <c r="O20" s="102" t="str">
        <f>INDEX('2018 (ОТПУСК)'!11:11,$AN$12+COLUMN(L8))</f>
        <v>00.00 8.50</v>
      </c>
      <c r="P20" s="102" t="str">
        <f>INDEX('2018 (ОТПУСК)'!11:11,$AN$12+COLUMN(M8))</f>
        <v>В</v>
      </c>
      <c r="Q20" s="102" t="str">
        <f>INDEX('2018 (ОТПУСК)'!11:11,$AN$12+COLUMN(N8))</f>
        <v>В</v>
      </c>
      <c r="R20" s="102" t="str">
        <f>INDEX('2018 (ОТПУСК)'!11:11,$AN$12+COLUMN(O8))</f>
        <v>8.00 24.00</v>
      </c>
      <c r="S20" s="102" t="str">
        <f>INDEX('2018 (ОТПУСК)'!11:11,$AN$12+COLUMN(P8))</f>
        <v>00.00 8.50</v>
      </c>
      <c r="T20" s="102" t="str">
        <f>INDEX('2018 (ОТПУСК)'!11:11,$AN$12+COLUMN(Q8))</f>
        <v>В</v>
      </c>
      <c r="U20" s="102" t="str">
        <f>INDEX('2018 (ОТПУСК)'!11:11,$AN$12+COLUMN(R8))</f>
        <v>В</v>
      </c>
      <c r="V20" s="102" t="str">
        <f>INDEX('2018 (ОТПУСК)'!11:11,$AN$12+COLUMN(S8))</f>
        <v>8.00 24.00</v>
      </c>
      <c r="W20" s="102" t="str">
        <f>INDEX('2018 (ОТПУСК)'!11:11,$AN$12+COLUMN(T8))</f>
        <v>00.00 8.50</v>
      </c>
      <c r="X20" s="102" t="str">
        <f>INDEX('2018 (ОТПУСК)'!11:11,$AN$12+COLUMN(U8))</f>
        <v>В</v>
      </c>
      <c r="Y20" s="102" t="str">
        <f>INDEX('2018 (ОТПУСК)'!11:11,$AN$12+COLUMN(V8))</f>
        <v>В</v>
      </c>
      <c r="Z20" s="102" t="str">
        <f>INDEX('2018 (ОТПУСК)'!11:11,$AN$12+COLUMN(W8))</f>
        <v>8.00 24.00</v>
      </c>
      <c r="AA20" s="102" t="str">
        <f>INDEX('2018 (ОТПУСК)'!11:11,$AN$12+COLUMN(X8))</f>
        <v>00.00 8.50</v>
      </c>
      <c r="AB20" s="102" t="str">
        <f>INDEX('2018 (ОТПУСК)'!11:11,$AN$12+COLUMN(Y8))</f>
        <v>В</v>
      </c>
      <c r="AC20" s="102" t="str">
        <f>INDEX('2018 (ОТПУСК)'!11:11,$AN$12+COLUMN(Z8))</f>
        <v>В</v>
      </c>
      <c r="AD20" s="102" t="str">
        <f>INDEX('2018 (ОТПУСК)'!11:11,$AN$12+COLUMN(AA8))</f>
        <v>8.00 24.00</v>
      </c>
      <c r="AE20" s="102" t="str">
        <f>INDEX('2018 (ОТПУСК)'!11:11,$AN$12+COLUMN(AB8))</f>
        <v>00.00 8.50</v>
      </c>
      <c r="AF20" s="102"/>
      <c r="AG20" s="102"/>
      <c r="AH20" s="102"/>
      <c r="AI20" s="75"/>
      <c r="AJ20" s="64"/>
      <c r="AK20" s="59"/>
      <c r="AL20" s="59">
        <f t="shared" si="1"/>
        <v>0</v>
      </c>
      <c r="AM20" s="17"/>
      <c r="AN20" s="11">
        <v>1</v>
      </c>
      <c r="AO20" s="11" t="s">
        <v>12</v>
      </c>
      <c r="AP20" s="11">
        <v>2010</v>
      </c>
      <c r="AQ20" s="11">
        <v>1</v>
      </c>
      <c r="AR20" s="63"/>
      <c r="AS20" s="63"/>
      <c r="AT20" s="84"/>
      <c r="AU20" s="84"/>
      <c r="AV20" s="63"/>
      <c r="AW20" s="63"/>
      <c r="AX20" s="63"/>
      <c r="AY20" s="63"/>
      <c r="AZ20" s="63"/>
      <c r="BA20" s="63"/>
      <c r="BB20" s="63"/>
      <c r="BC20" s="63"/>
      <c r="BD20" s="17"/>
    </row>
    <row r="21" spans="1:77" ht="39.950000000000003" customHeight="1" x14ac:dyDescent="0.2">
      <c r="A21" s="149">
        <v>9</v>
      </c>
      <c r="B21" s="60" t="s">
        <v>34</v>
      </c>
      <c r="C21" s="60">
        <f>SUMIF('2018 (ОТПУСК)'!$C$4:$C$22,$B21,'2018 (ОТПУСК)'!$E$4:$E$22)</f>
        <v>9091</v>
      </c>
      <c r="D21" s="102" t="str">
        <f>INDEX('2018 (ОТПУСК)'!12:12,$AN$12+COLUMN(A9))</f>
        <v>В</v>
      </c>
      <c r="E21" s="102" t="str">
        <f>INDEX('2018 (ОТПУСК)'!12:12,$AN$12+COLUMN(B9))</f>
        <v>В</v>
      </c>
      <c r="F21" s="102" t="str">
        <f>INDEX('2018 (ОТПУСК)'!12:12,$AN$12+COLUMN(C9))</f>
        <v>8.00 24.00</v>
      </c>
      <c r="G21" s="102" t="str">
        <f>INDEX('2018 (ОТПУСК)'!12:12,$AN$12+COLUMN(D9))</f>
        <v>00.00 8.50</v>
      </c>
      <c r="H21" s="102" t="str">
        <f>INDEX('2018 (ОТПУСК)'!12:12,$AN$12+COLUMN(E9))</f>
        <v>В</v>
      </c>
      <c r="I21" s="102" t="str">
        <f>INDEX('2018 (ОТПУСК)'!12:12,$AN$12+COLUMN(F9))</f>
        <v>В</v>
      </c>
      <c r="J21" s="102" t="str">
        <f>INDEX('2018 (ОТПУСК)'!12:12,$AN$12+COLUMN(G9))</f>
        <v>8.00 24.00</v>
      </c>
      <c r="K21" s="102" t="str">
        <f>INDEX('2018 (ОТПУСК)'!12:12,$AN$12+COLUMN(H9))</f>
        <v>00.00 8.50</v>
      </c>
      <c r="L21" s="102" t="str">
        <f>INDEX('2018 (ОТПУСК)'!12:12,$AN$12+COLUMN(I9))</f>
        <v>В</v>
      </c>
      <c r="M21" s="102" t="str">
        <f>INDEX('2018 (ОТПУСК)'!12:12,$AN$12+COLUMN(J9))</f>
        <v>В</v>
      </c>
      <c r="N21" s="102" t="str">
        <f>INDEX('2018 (ОТПУСК)'!12:12,$AN$12+COLUMN(K9))</f>
        <v>8.00 24.00</v>
      </c>
      <c r="O21" s="102" t="str">
        <f>INDEX('2018 (ОТПУСК)'!12:12,$AN$12+COLUMN(L9))</f>
        <v>00.00 8.50</v>
      </c>
      <c r="P21" s="102" t="str">
        <f>INDEX('2018 (ОТПУСК)'!12:12,$AN$12+COLUMN(M9))</f>
        <v>В</v>
      </c>
      <c r="Q21" s="102" t="str">
        <f>INDEX('2018 (ОТПУСК)'!12:12,$AN$12+COLUMN(N9))</f>
        <v>В</v>
      </c>
      <c r="R21" s="102" t="str">
        <f>INDEX('2018 (ОТПУСК)'!12:12,$AN$12+COLUMN(O9))</f>
        <v>8.00 24.00</v>
      </c>
      <c r="S21" s="102" t="str">
        <f>INDEX('2018 (ОТПУСК)'!12:12,$AN$12+COLUMN(P9))</f>
        <v>00.00 8.50</v>
      </c>
      <c r="T21" s="102" t="str">
        <f>INDEX('2018 (ОТПУСК)'!12:12,$AN$12+COLUMN(Q9))</f>
        <v>В</v>
      </c>
      <c r="U21" s="102" t="str">
        <f>INDEX('2018 (ОТПУСК)'!12:12,$AN$12+COLUMN(R9))</f>
        <v>В</v>
      </c>
      <c r="V21" s="102" t="str">
        <f>INDEX('2018 (ОТПУСК)'!12:12,$AN$12+COLUMN(S9))</f>
        <v>8.00 24.00</v>
      </c>
      <c r="W21" s="102" t="str">
        <f>INDEX('2018 (ОТПУСК)'!12:12,$AN$12+COLUMN(T9))</f>
        <v>00.00 8.50</v>
      </c>
      <c r="X21" s="102" t="str">
        <f>INDEX('2018 (ОТПУСК)'!12:12,$AN$12+COLUMN(U9))</f>
        <v>В</v>
      </c>
      <c r="Y21" s="102" t="str">
        <f>INDEX('2018 (ОТПУСК)'!12:12,$AN$12+COLUMN(V9))</f>
        <v>В</v>
      </c>
      <c r="Z21" s="102" t="str">
        <f>INDEX('2018 (ОТПУСК)'!12:12,$AN$12+COLUMN(W9))</f>
        <v>8.00 24.00</v>
      </c>
      <c r="AA21" s="102" t="str">
        <f>INDEX('2018 (ОТПУСК)'!12:12,$AN$12+COLUMN(X9))</f>
        <v>00.00 8.50</v>
      </c>
      <c r="AB21" s="102" t="str">
        <f>INDEX('2018 (ОТПУСК)'!12:12,$AN$12+COLUMN(Y9))</f>
        <v>В</v>
      </c>
      <c r="AC21" s="102" t="str">
        <f>INDEX('2018 (ОТПУСК)'!12:12,$AN$12+COLUMN(Z9))</f>
        <v>В</v>
      </c>
      <c r="AD21" s="102" t="str">
        <f>INDEX('2018 (ОТПУСК)'!12:12,$AN$12+COLUMN(AA9))</f>
        <v>8.00 24.00</v>
      </c>
      <c r="AE21" s="102" t="str">
        <f>INDEX('2018 (ОТПУСК)'!12:12,$AN$12+COLUMN(AB9))</f>
        <v>00.00 8.50</v>
      </c>
      <c r="AF21" s="102"/>
      <c r="AG21" s="102"/>
      <c r="AH21" s="102"/>
      <c r="AI21" s="75"/>
      <c r="AJ21" s="65"/>
      <c r="AK21" s="59"/>
      <c r="AL21" s="59">
        <f t="shared" si="1"/>
        <v>0</v>
      </c>
      <c r="AN21" s="11">
        <v>2</v>
      </c>
      <c r="AO21" s="11" t="s">
        <v>4</v>
      </c>
      <c r="AP21" s="11">
        <v>2011</v>
      </c>
      <c r="AQ21" s="11">
        <v>2</v>
      </c>
      <c r="AR21" s="63"/>
      <c r="AS21" s="63"/>
      <c r="AT21" s="84"/>
      <c r="AU21" s="84"/>
      <c r="AV21" s="63"/>
      <c r="AW21" s="63"/>
      <c r="AX21" s="63"/>
      <c r="AY21" s="63"/>
      <c r="AZ21" s="63"/>
      <c r="BA21" s="63"/>
      <c r="BB21" s="63"/>
      <c r="BC21" s="63"/>
    </row>
    <row r="22" spans="1:77" ht="39.950000000000003" customHeight="1" x14ac:dyDescent="0.2">
      <c r="A22" s="149">
        <v>10</v>
      </c>
      <c r="B22" s="60" t="s">
        <v>57</v>
      </c>
      <c r="C22" s="60">
        <f>SUMIF('2018 (ОТПУСК)'!$C$4:$C$22,$B22,'2018 (ОТПУСК)'!$E$4:$E$22)</f>
        <v>9111</v>
      </c>
      <c r="D22" s="102" t="str">
        <f>INDEX('2018 (ОТПУСК)'!13:13,$AN$12+COLUMN(A10))</f>
        <v>В</v>
      </c>
      <c r="E22" s="102" t="str">
        <f>INDEX('2018 (ОТПУСК)'!13:13,$AN$12+COLUMN(B10))</f>
        <v>В</v>
      </c>
      <c r="F22" s="102" t="str">
        <f>INDEX('2018 (ОТПУСК)'!13:13,$AN$12+COLUMN(C10))</f>
        <v>8.00 24.00</v>
      </c>
      <c r="G22" s="102" t="str">
        <f>INDEX('2018 (ОТПУСК)'!13:13,$AN$12+COLUMN(D10))</f>
        <v>00.00 8.50</v>
      </c>
      <c r="H22" s="102" t="str">
        <f>INDEX('2018 (ОТПУСК)'!13:13,$AN$12+COLUMN(E10))</f>
        <v>В</v>
      </c>
      <c r="I22" s="102" t="str">
        <f>INDEX('2018 (ОТПУСК)'!13:13,$AN$12+COLUMN(F10))</f>
        <v>В</v>
      </c>
      <c r="J22" s="102" t="str">
        <f>INDEX('2018 (ОТПУСК)'!13:13,$AN$12+COLUMN(G10))</f>
        <v>8.00 24.00</v>
      </c>
      <c r="K22" s="102" t="str">
        <f>INDEX('2018 (ОТПУСК)'!13:13,$AN$12+COLUMN(H10))</f>
        <v>00.00 8.50</v>
      </c>
      <c r="L22" s="102" t="str">
        <f>INDEX('2018 (ОТПУСК)'!13:13,$AN$12+COLUMN(I10))</f>
        <v>В</v>
      </c>
      <c r="M22" s="102" t="str">
        <f>INDEX('2018 (ОТПУСК)'!13:13,$AN$12+COLUMN(J10))</f>
        <v>В</v>
      </c>
      <c r="N22" s="102" t="str">
        <f>INDEX('2018 (ОТПУСК)'!13:13,$AN$12+COLUMN(K10))</f>
        <v>8.00 24.00</v>
      </c>
      <c r="O22" s="102" t="str">
        <f>INDEX('2018 (ОТПУСК)'!13:13,$AN$12+COLUMN(L10))</f>
        <v>00.00 8.50</v>
      </c>
      <c r="P22" s="102" t="str">
        <f>INDEX('2018 (ОТПУСК)'!13:13,$AN$12+COLUMN(M10))</f>
        <v>В</v>
      </c>
      <c r="Q22" s="102" t="str">
        <f>INDEX('2018 (ОТПУСК)'!13:13,$AN$12+COLUMN(N10))</f>
        <v>В</v>
      </c>
      <c r="R22" s="102" t="str">
        <f>INDEX('2018 (ОТПУСК)'!13:13,$AN$12+COLUMN(O10))</f>
        <v>8.00 24.00</v>
      </c>
      <c r="S22" s="102" t="str">
        <f>INDEX('2018 (ОТПУСК)'!13:13,$AN$12+COLUMN(P10))</f>
        <v>00.00 8.50</v>
      </c>
      <c r="T22" s="102" t="str">
        <f>INDEX('2018 (ОТПУСК)'!13:13,$AN$12+COLUMN(Q10))</f>
        <v>В</v>
      </c>
      <c r="U22" s="102" t="str">
        <f>INDEX('2018 (ОТПУСК)'!13:13,$AN$12+COLUMN(R10))</f>
        <v>В</v>
      </c>
      <c r="V22" s="102" t="str">
        <f>INDEX('2018 (ОТПУСК)'!13:13,$AN$12+COLUMN(S10))</f>
        <v>8.00 24.00</v>
      </c>
      <c r="W22" s="102" t="str">
        <f>INDEX('2018 (ОТПУСК)'!13:13,$AN$12+COLUMN(T10))</f>
        <v>00.00 8.50</v>
      </c>
      <c r="X22" s="102" t="str">
        <f>INDEX('2018 (ОТПУСК)'!13:13,$AN$12+COLUMN(U10))</f>
        <v>В</v>
      </c>
      <c r="Y22" s="102" t="str">
        <f>INDEX('2018 (ОТПУСК)'!13:13,$AN$12+COLUMN(V10))</f>
        <v>В</v>
      </c>
      <c r="Z22" s="102" t="str">
        <f>INDEX('2018 (ОТПУСК)'!13:13,$AN$12+COLUMN(W10))</f>
        <v>8.00 24.00</v>
      </c>
      <c r="AA22" s="102" t="str">
        <f>INDEX('2018 (ОТПУСК)'!13:13,$AN$12+COLUMN(X10))</f>
        <v>00.00 8.50</v>
      </c>
      <c r="AB22" s="102" t="str">
        <f>INDEX('2018 (ОТПУСК)'!13:13,$AN$12+COLUMN(Y10))</f>
        <v>В</v>
      </c>
      <c r="AC22" s="102" t="str">
        <f>INDEX('2018 (ОТПУСК)'!13:13,$AN$12+COLUMN(Z10))</f>
        <v>В</v>
      </c>
      <c r="AD22" s="102" t="str">
        <f>INDEX('2018 (ОТПУСК)'!13:13,$AN$12+COLUMN(AA10))</f>
        <v>8.00 24.00</v>
      </c>
      <c r="AE22" s="102" t="str">
        <f>INDEX('2018 (ОТПУСК)'!13:13,$AN$12+COLUMN(AB10))</f>
        <v>00.00 8.50</v>
      </c>
      <c r="AF22" s="102"/>
      <c r="AG22" s="102"/>
      <c r="AH22" s="102"/>
      <c r="AI22" s="75"/>
      <c r="AJ22" s="65"/>
      <c r="AK22" s="59"/>
      <c r="AL22" s="59">
        <f t="shared" si="1"/>
        <v>0</v>
      </c>
      <c r="AN22" s="11">
        <v>3</v>
      </c>
      <c r="AO22" s="11" t="s">
        <v>6</v>
      </c>
      <c r="AP22" s="11">
        <v>2012</v>
      </c>
      <c r="AQ22" s="11">
        <v>3</v>
      </c>
      <c r="AR22" s="63"/>
      <c r="AS22" s="63"/>
      <c r="AT22" s="84"/>
      <c r="AU22" s="84"/>
      <c r="AV22" s="63"/>
      <c r="AW22" s="63"/>
      <c r="AX22" s="63"/>
      <c r="AY22" s="63"/>
      <c r="AZ22" s="63"/>
      <c r="BA22" s="63"/>
      <c r="BB22" s="63"/>
      <c r="BC22" s="63"/>
    </row>
    <row r="23" spans="1:77" ht="39.950000000000003" customHeight="1" x14ac:dyDescent="0.2">
      <c r="A23" s="149">
        <v>11</v>
      </c>
      <c r="B23" s="60" t="s">
        <v>36</v>
      </c>
      <c r="C23" s="60">
        <f>SUMIF('2018 (ОТПУСК)'!$C$4:$C$22,$B23,'2018 (ОТПУСК)'!$E$4:$E$22)</f>
        <v>9082</v>
      </c>
      <c r="D23" s="102" t="str">
        <f>INDEX('2018 (ОТПУСК)'!14:14,$AN$12+COLUMN(A11))</f>
        <v>В</v>
      </c>
      <c r="E23" s="102" t="str">
        <f>INDEX('2018 (ОТПУСК)'!14:14,$AN$12+COLUMN(B11))</f>
        <v>В</v>
      </c>
      <c r="F23" s="102" t="str">
        <f>INDEX('2018 (ОТПУСК)'!14:14,$AN$12+COLUMN(C11))</f>
        <v>8.00 24.00</v>
      </c>
      <c r="G23" s="102" t="str">
        <f>INDEX('2018 (ОТПУСК)'!14:14,$AN$12+COLUMN(D11))</f>
        <v>00.00 8.50</v>
      </c>
      <c r="H23" s="102" t="str">
        <f>INDEX('2018 (ОТПУСК)'!14:14,$AN$12+COLUMN(E11))</f>
        <v>В</v>
      </c>
      <c r="I23" s="102" t="str">
        <f>INDEX('2018 (ОТПУСК)'!14:14,$AN$12+COLUMN(F11))</f>
        <v>В</v>
      </c>
      <c r="J23" s="102" t="str">
        <f>INDEX('2018 (ОТПУСК)'!14:14,$AN$12+COLUMN(G11))</f>
        <v>8.00 24.00</v>
      </c>
      <c r="K23" s="102" t="str">
        <f>INDEX('2018 (ОТПУСК)'!14:14,$AN$12+COLUMN(H11))</f>
        <v>00.00 8.50</v>
      </c>
      <c r="L23" s="102" t="str">
        <f>INDEX('2018 (ОТПУСК)'!14:14,$AN$12+COLUMN(I11))</f>
        <v>В</v>
      </c>
      <c r="M23" s="102" t="str">
        <f>INDEX('2018 (ОТПУСК)'!14:14,$AN$12+COLUMN(J11))</f>
        <v>В</v>
      </c>
      <c r="N23" s="102" t="str">
        <f>INDEX('2018 (ОТПУСК)'!14:14,$AN$12+COLUMN(K11))</f>
        <v>8.00 24.00</v>
      </c>
      <c r="O23" s="102" t="str">
        <f>INDEX('2018 (ОТПУСК)'!14:14,$AN$12+COLUMN(L11))</f>
        <v>00.00 8.50</v>
      </c>
      <c r="P23" s="102" t="str">
        <f>INDEX('2018 (ОТПУСК)'!14:14,$AN$12+COLUMN(M11))</f>
        <v>В</v>
      </c>
      <c r="Q23" s="102" t="str">
        <f>INDEX('2018 (ОТПУСК)'!14:14,$AN$12+COLUMN(N11))</f>
        <v>В</v>
      </c>
      <c r="R23" s="102" t="str">
        <f>INDEX('2018 (ОТПУСК)'!14:14,$AN$12+COLUMN(O11))</f>
        <v>8.00 24.00</v>
      </c>
      <c r="S23" s="102" t="str">
        <f>INDEX('2018 (ОТПУСК)'!14:14,$AN$12+COLUMN(P11))</f>
        <v>00.00 8.50</v>
      </c>
      <c r="T23" s="102" t="str">
        <f>INDEX('2018 (ОТПУСК)'!14:14,$AN$12+COLUMN(Q11))</f>
        <v>В</v>
      </c>
      <c r="U23" s="102" t="str">
        <f>INDEX('2018 (ОТПУСК)'!14:14,$AN$12+COLUMN(R11))</f>
        <v>В</v>
      </c>
      <c r="V23" s="102" t="str">
        <f>INDEX('2018 (ОТПУСК)'!14:14,$AN$12+COLUMN(S11))</f>
        <v>8.00 24.00</v>
      </c>
      <c r="W23" s="102" t="str">
        <f>INDEX('2018 (ОТПУСК)'!14:14,$AN$12+COLUMN(T11))</f>
        <v>00.00 8.50</v>
      </c>
      <c r="X23" s="102" t="str">
        <f>INDEX('2018 (ОТПУСК)'!14:14,$AN$12+COLUMN(U11))</f>
        <v>В</v>
      </c>
      <c r="Y23" s="102" t="str">
        <f>INDEX('2018 (ОТПУСК)'!14:14,$AN$12+COLUMN(V11))</f>
        <v>В</v>
      </c>
      <c r="Z23" s="102" t="str">
        <f>INDEX('2018 (ОТПУСК)'!14:14,$AN$12+COLUMN(W11))</f>
        <v>8.00 24.00</v>
      </c>
      <c r="AA23" s="102" t="str">
        <f>INDEX('2018 (ОТПУСК)'!14:14,$AN$12+COLUMN(X11))</f>
        <v>00.00 8.50</v>
      </c>
      <c r="AB23" s="102" t="str">
        <f>INDEX('2018 (ОТПУСК)'!14:14,$AN$12+COLUMN(Y11))</f>
        <v>В</v>
      </c>
      <c r="AC23" s="102" t="str">
        <f>INDEX('2018 (ОТПУСК)'!14:14,$AN$12+COLUMN(Z11))</f>
        <v>В</v>
      </c>
      <c r="AD23" s="102" t="str">
        <f>INDEX('2018 (ОТПУСК)'!14:14,$AN$12+COLUMN(AA11))</f>
        <v>8.00 24.00</v>
      </c>
      <c r="AE23" s="102" t="str">
        <f>INDEX('2018 (ОТПУСК)'!14:14,$AN$12+COLUMN(AB11))</f>
        <v>00.00 8.50</v>
      </c>
      <c r="AF23" s="102"/>
      <c r="AG23" s="102"/>
      <c r="AH23" s="102"/>
      <c r="AI23" s="75"/>
      <c r="AJ23" s="65"/>
      <c r="AK23" s="59"/>
      <c r="AL23" s="59">
        <f t="shared" si="1"/>
        <v>0</v>
      </c>
      <c r="AN23" s="11">
        <v>4</v>
      </c>
      <c r="AO23" s="11" t="s">
        <v>13</v>
      </c>
      <c r="AP23" s="11">
        <v>2013</v>
      </c>
      <c r="AQ23" s="11">
        <v>4</v>
      </c>
      <c r="AR23" s="63"/>
      <c r="AS23" s="63"/>
      <c r="AT23" s="84"/>
      <c r="AU23" s="84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</row>
    <row r="24" spans="1:77" ht="39.950000000000003" customHeight="1" x14ac:dyDescent="0.2">
      <c r="A24" s="149">
        <v>12</v>
      </c>
      <c r="B24" s="60" t="s">
        <v>32</v>
      </c>
      <c r="C24" s="60">
        <f>SUMIF('2018 (ОТПУСК)'!$C$4:$C$22,$B24,'2018 (ОТПУСК)'!$E$4:$E$22)</f>
        <v>9053</v>
      </c>
      <c r="D24" s="102" t="str">
        <f>INDEX('2018 (ОТПУСК)'!15:15,$AN$12+COLUMN(A12))</f>
        <v>В</v>
      </c>
      <c r="E24" s="102" t="str">
        <f>INDEX('2018 (ОТПУСК)'!15:15,$AN$12+COLUMN(B12))</f>
        <v>В</v>
      </c>
      <c r="F24" s="102" t="str">
        <f>INDEX('2018 (ОТПУСК)'!15:15,$AN$12+COLUMN(C12))</f>
        <v>8.00 24.00</v>
      </c>
      <c r="G24" s="102" t="str">
        <f>INDEX('2018 (ОТПУСК)'!15:15,$AN$12+COLUMN(D12))</f>
        <v>00.00 8.50</v>
      </c>
      <c r="H24" s="102" t="str">
        <f>INDEX('2018 (ОТПУСК)'!15:15,$AN$12+COLUMN(E12))</f>
        <v>В</v>
      </c>
      <c r="I24" s="102" t="str">
        <f>INDEX('2018 (ОТПУСК)'!15:15,$AN$12+COLUMN(F12))</f>
        <v>В</v>
      </c>
      <c r="J24" s="102" t="str">
        <f>INDEX('2018 (ОТПУСК)'!15:15,$AN$12+COLUMN(G12))</f>
        <v>8.00 24.00</v>
      </c>
      <c r="K24" s="102" t="str">
        <f>INDEX('2018 (ОТПУСК)'!15:15,$AN$12+COLUMN(H12))</f>
        <v>00.00 8.50</v>
      </c>
      <c r="L24" s="102" t="str">
        <f>INDEX('2018 (ОТПУСК)'!15:15,$AN$12+COLUMN(I12))</f>
        <v>В</v>
      </c>
      <c r="M24" s="102" t="str">
        <f>INDEX('2018 (ОТПУСК)'!15:15,$AN$12+COLUMN(J12))</f>
        <v>В</v>
      </c>
      <c r="N24" s="102" t="str">
        <f>INDEX('2018 (ОТПУСК)'!15:15,$AN$12+COLUMN(K12))</f>
        <v>8.00 24.00</v>
      </c>
      <c r="O24" s="102" t="str">
        <f>INDEX('2018 (ОТПУСК)'!15:15,$AN$12+COLUMN(L12))</f>
        <v>00.00 8.50</v>
      </c>
      <c r="P24" s="102" t="str">
        <f>INDEX('2018 (ОТПУСК)'!15:15,$AN$12+COLUMN(M12))</f>
        <v>В</v>
      </c>
      <c r="Q24" s="102" t="str">
        <f>INDEX('2018 (ОТПУСК)'!15:15,$AN$12+COLUMN(N12))</f>
        <v>В</v>
      </c>
      <c r="R24" s="102" t="str">
        <f>INDEX('2018 (ОТПУСК)'!15:15,$AN$12+COLUMN(O12))</f>
        <v>8.00 24.00</v>
      </c>
      <c r="S24" s="102" t="str">
        <f>INDEX('2018 (ОТПУСК)'!15:15,$AN$12+COLUMN(P12))</f>
        <v>00.00 8.50</v>
      </c>
      <c r="T24" s="102" t="str">
        <f>INDEX('2018 (ОТПУСК)'!15:15,$AN$12+COLUMN(Q12))</f>
        <v>В</v>
      </c>
      <c r="U24" s="102" t="str">
        <f>INDEX('2018 (ОТПУСК)'!15:15,$AN$12+COLUMN(R12))</f>
        <v>В</v>
      </c>
      <c r="V24" s="102" t="str">
        <f>INDEX('2018 (ОТПУСК)'!15:15,$AN$12+COLUMN(S12))</f>
        <v>8.00 24.00</v>
      </c>
      <c r="W24" s="102" t="str">
        <f>INDEX('2018 (ОТПУСК)'!15:15,$AN$12+COLUMN(T12))</f>
        <v>00.00 8.50</v>
      </c>
      <c r="X24" s="102" t="str">
        <f>INDEX('2018 (ОТПУСК)'!15:15,$AN$12+COLUMN(U12))</f>
        <v>В</v>
      </c>
      <c r="Y24" s="102" t="str">
        <f>INDEX('2018 (ОТПУСК)'!15:15,$AN$12+COLUMN(V12))</f>
        <v>В</v>
      </c>
      <c r="Z24" s="102" t="str">
        <f>INDEX('2018 (ОТПУСК)'!15:15,$AN$12+COLUMN(W12))</f>
        <v>8.00 24.00</v>
      </c>
      <c r="AA24" s="102" t="str">
        <f>INDEX('2018 (ОТПУСК)'!15:15,$AN$12+COLUMN(X12))</f>
        <v>00.00 8.50</v>
      </c>
      <c r="AB24" s="102" t="str">
        <f>INDEX('2018 (ОТПУСК)'!15:15,$AN$12+COLUMN(Y12))</f>
        <v>В</v>
      </c>
      <c r="AC24" s="102" t="str">
        <f>INDEX('2018 (ОТПУСК)'!15:15,$AN$12+COLUMN(Z12))</f>
        <v>В</v>
      </c>
      <c r="AD24" s="102" t="str">
        <f>INDEX('2018 (ОТПУСК)'!15:15,$AN$12+COLUMN(AA12))</f>
        <v>8.00 24.00</v>
      </c>
      <c r="AE24" s="102" t="str">
        <f>INDEX('2018 (ОТПУСК)'!15:15,$AN$12+COLUMN(AB12))</f>
        <v>00.00 8.50</v>
      </c>
      <c r="AF24" s="102"/>
      <c r="AG24" s="102"/>
      <c r="AH24" s="102"/>
      <c r="AI24" s="75"/>
      <c r="AJ24" s="65"/>
      <c r="AK24" s="59"/>
      <c r="AL24" s="59">
        <f t="shared" si="1"/>
        <v>0</v>
      </c>
      <c r="AN24" s="11">
        <v>5</v>
      </c>
      <c r="AO24" s="11" t="s">
        <v>14</v>
      </c>
      <c r="AP24" s="11">
        <v>2014</v>
      </c>
      <c r="AQ24" s="11">
        <v>5</v>
      </c>
      <c r="AR24" s="63"/>
      <c r="AS24" s="63"/>
      <c r="AT24" s="84"/>
      <c r="AU24" s="84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</row>
    <row r="25" spans="1:77" ht="39.950000000000003" customHeight="1" x14ac:dyDescent="0.2">
      <c r="A25" s="149">
        <v>13</v>
      </c>
      <c r="B25" s="60" t="s">
        <v>62</v>
      </c>
      <c r="C25" s="60">
        <f>SUMIF('2018 (ОТПУСК)'!$C$4:$C$22,$B25,'2018 (ОТПУСК)'!$E$4:$E$22)</f>
        <v>9054</v>
      </c>
      <c r="D25" s="102" t="str">
        <f>INDEX('2018 (ОТПУСК)'!16:16,$AN$12+COLUMN(A13))</f>
        <v>В</v>
      </c>
      <c r="E25" s="102" t="str">
        <f>INDEX('2018 (ОТПУСК)'!16:16,$AN$12+COLUMN(B13))</f>
        <v>В</v>
      </c>
      <c r="F25" s="102" t="str">
        <f>INDEX('2018 (ОТПУСК)'!16:16,$AN$12+COLUMN(C13))</f>
        <v>8.00 24.00</v>
      </c>
      <c r="G25" s="102" t="str">
        <f>INDEX('2018 (ОТПУСК)'!16:16,$AN$12+COLUMN(D13))</f>
        <v>00.00 8.50</v>
      </c>
      <c r="H25" s="102" t="str">
        <f>INDEX('2018 (ОТПУСК)'!16:16,$AN$12+COLUMN(E13))</f>
        <v>В</v>
      </c>
      <c r="I25" s="102" t="str">
        <f>INDEX('2018 (ОТПУСК)'!16:16,$AN$12+COLUMN(F13))</f>
        <v>В</v>
      </c>
      <c r="J25" s="102" t="str">
        <f>INDEX('2018 (ОТПУСК)'!16:16,$AN$12+COLUMN(G13))</f>
        <v>8.00 24.00</v>
      </c>
      <c r="K25" s="102" t="str">
        <f>INDEX('2018 (ОТПУСК)'!16:16,$AN$12+COLUMN(H13))</f>
        <v>00.00 8.50</v>
      </c>
      <c r="L25" s="102" t="str">
        <f>INDEX('2018 (ОТПУСК)'!16:16,$AN$12+COLUMN(I13))</f>
        <v>В</v>
      </c>
      <c r="M25" s="102" t="str">
        <f>INDEX('2018 (ОТПУСК)'!16:16,$AN$12+COLUMN(J13))</f>
        <v>В</v>
      </c>
      <c r="N25" s="102" t="str">
        <f>INDEX('2018 (ОТПУСК)'!16:16,$AN$12+COLUMN(K13))</f>
        <v>8.00 24.00</v>
      </c>
      <c r="O25" s="102" t="str">
        <f>INDEX('2018 (ОТПУСК)'!16:16,$AN$12+COLUMN(L13))</f>
        <v>00.00 8.50</v>
      </c>
      <c r="P25" s="102" t="str">
        <f>INDEX('2018 (ОТПУСК)'!16:16,$AN$12+COLUMN(M13))</f>
        <v>В</v>
      </c>
      <c r="Q25" s="102" t="str">
        <f>INDEX('2018 (ОТПУСК)'!16:16,$AN$12+COLUMN(N13))</f>
        <v>В</v>
      </c>
      <c r="R25" s="102" t="str">
        <f>INDEX('2018 (ОТПУСК)'!16:16,$AN$12+COLUMN(O13))</f>
        <v>8.00 24.00</v>
      </c>
      <c r="S25" s="102" t="str">
        <f>INDEX('2018 (ОТПУСК)'!16:16,$AN$12+COLUMN(P13))</f>
        <v>00.00 8.50</v>
      </c>
      <c r="T25" s="102" t="str">
        <f>INDEX('2018 (ОТПУСК)'!16:16,$AN$12+COLUMN(Q13))</f>
        <v>В</v>
      </c>
      <c r="U25" s="102" t="str">
        <f>INDEX('2018 (ОТПУСК)'!16:16,$AN$12+COLUMN(R13))</f>
        <v>В</v>
      </c>
      <c r="V25" s="102" t="str">
        <f>INDEX('2018 (ОТПУСК)'!16:16,$AN$12+COLUMN(S13))</f>
        <v>8.00 24.00</v>
      </c>
      <c r="W25" s="102" t="str">
        <f>INDEX('2018 (ОТПУСК)'!16:16,$AN$12+COLUMN(T13))</f>
        <v>00.00 8.50</v>
      </c>
      <c r="X25" s="102" t="str">
        <f>INDEX('2018 (ОТПУСК)'!16:16,$AN$12+COLUMN(U13))</f>
        <v>В</v>
      </c>
      <c r="Y25" s="102" t="str">
        <f>INDEX('2018 (ОТПУСК)'!16:16,$AN$12+COLUMN(V13))</f>
        <v>В</v>
      </c>
      <c r="Z25" s="102" t="str">
        <f>INDEX('2018 (ОТПУСК)'!16:16,$AN$12+COLUMN(W13))</f>
        <v>8.00 24.00</v>
      </c>
      <c r="AA25" s="102" t="str">
        <f>INDEX('2018 (ОТПУСК)'!16:16,$AN$12+COLUMN(X13))</f>
        <v>00.00 8.50</v>
      </c>
      <c r="AB25" s="102" t="str">
        <f>INDEX('2018 (ОТПУСК)'!16:16,$AN$12+COLUMN(Y13))</f>
        <v>В</v>
      </c>
      <c r="AC25" s="102" t="str">
        <f>INDEX('2018 (ОТПУСК)'!16:16,$AN$12+COLUMN(Z13))</f>
        <v>В</v>
      </c>
      <c r="AD25" s="102" t="str">
        <f>INDEX('2018 (ОТПУСК)'!16:16,$AN$12+COLUMN(AA13))</f>
        <v>8.00 24.00</v>
      </c>
      <c r="AE25" s="102" t="str">
        <f>INDEX('2018 (ОТПУСК)'!16:16,$AN$12+COLUMN(AB13))</f>
        <v>00.00 8.50</v>
      </c>
      <c r="AF25" s="102"/>
      <c r="AG25" s="102"/>
      <c r="AH25" s="102"/>
      <c r="AI25" s="75"/>
      <c r="AJ25" s="65"/>
      <c r="AK25" s="59"/>
      <c r="AL25" s="59">
        <f t="shared" si="1"/>
        <v>0</v>
      </c>
      <c r="AN25" s="11">
        <v>6</v>
      </c>
      <c r="AO25" s="11" t="s">
        <v>7</v>
      </c>
      <c r="AP25" s="11">
        <v>2015</v>
      </c>
      <c r="AQ25" s="11">
        <v>6</v>
      </c>
      <c r="AR25" s="63"/>
      <c r="AS25" s="63"/>
      <c r="AT25" s="84"/>
      <c r="AU25" s="84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</row>
    <row r="26" spans="1:77" ht="39.950000000000003" customHeight="1" x14ac:dyDescent="0.2">
      <c r="A26" s="149">
        <v>14</v>
      </c>
      <c r="B26" s="60" t="s">
        <v>61</v>
      </c>
      <c r="C26" s="60">
        <f>SUMIF('2018 (ОТПУСК)'!$C$4:$C$22,$B26,'2018 (ОТПУСК)'!$E$4:$E$22)</f>
        <v>9114</v>
      </c>
      <c r="D26" s="102" t="str">
        <f>INDEX('2018 (ОТПУСК)'!17:17,$AN$12+COLUMN(A14))</f>
        <v>В</v>
      </c>
      <c r="E26" s="102" t="str">
        <f>INDEX('2018 (ОТПУСК)'!17:17,$AN$12+COLUMN(B14))</f>
        <v>В</v>
      </c>
      <c r="F26" s="102" t="str">
        <f>INDEX('2018 (ОТПУСК)'!17:17,$AN$12+COLUMN(C14))</f>
        <v>8.00 24.00</v>
      </c>
      <c r="G26" s="102" t="str">
        <f>INDEX('2018 (ОТПУСК)'!17:17,$AN$12+COLUMN(D14))</f>
        <v>00.00 8.50</v>
      </c>
      <c r="H26" s="102" t="str">
        <f>INDEX('2018 (ОТПУСК)'!17:17,$AN$12+COLUMN(E14))</f>
        <v>В</v>
      </c>
      <c r="I26" s="102" t="str">
        <f>INDEX('2018 (ОТПУСК)'!17:17,$AN$12+COLUMN(F14))</f>
        <v>В</v>
      </c>
      <c r="J26" s="102" t="str">
        <f>INDEX('2018 (ОТПУСК)'!17:17,$AN$12+COLUMN(G14))</f>
        <v>8.00 24.00</v>
      </c>
      <c r="K26" s="102" t="str">
        <f>INDEX('2018 (ОТПУСК)'!17:17,$AN$12+COLUMN(H14))</f>
        <v>00.00 8.50</v>
      </c>
      <c r="L26" s="102" t="str">
        <f>INDEX('2018 (ОТПУСК)'!17:17,$AN$12+COLUMN(I14))</f>
        <v>В</v>
      </c>
      <c r="M26" s="102" t="str">
        <f>INDEX('2018 (ОТПУСК)'!17:17,$AN$12+COLUMN(J14))</f>
        <v>В</v>
      </c>
      <c r="N26" s="102" t="str">
        <f>INDEX('2018 (ОТПУСК)'!17:17,$AN$12+COLUMN(K14))</f>
        <v>8.00 24.00</v>
      </c>
      <c r="O26" s="102" t="str">
        <f>INDEX('2018 (ОТПУСК)'!17:17,$AN$12+COLUMN(L14))</f>
        <v>00.00 8.50</v>
      </c>
      <c r="P26" s="102" t="str">
        <f>INDEX('2018 (ОТПУСК)'!17:17,$AN$12+COLUMN(M14))</f>
        <v>В</v>
      </c>
      <c r="Q26" s="102" t="str">
        <f>INDEX('2018 (ОТПУСК)'!17:17,$AN$12+COLUMN(N14))</f>
        <v>В</v>
      </c>
      <c r="R26" s="102" t="str">
        <f>INDEX('2018 (ОТПУСК)'!17:17,$AN$12+COLUMN(O14))</f>
        <v>8.00 24.00</v>
      </c>
      <c r="S26" s="102" t="str">
        <f>INDEX('2018 (ОТПУСК)'!17:17,$AN$12+COLUMN(P14))</f>
        <v>00.00 8.50</v>
      </c>
      <c r="T26" s="102" t="str">
        <f>INDEX('2018 (ОТПУСК)'!17:17,$AN$12+COLUMN(Q14))</f>
        <v>В</v>
      </c>
      <c r="U26" s="102" t="str">
        <f>INDEX('2018 (ОТПУСК)'!17:17,$AN$12+COLUMN(R14))</f>
        <v>В</v>
      </c>
      <c r="V26" s="102" t="str">
        <f>INDEX('2018 (ОТПУСК)'!17:17,$AN$12+COLUMN(S14))</f>
        <v>8.00 24.00</v>
      </c>
      <c r="W26" s="102" t="str">
        <f>INDEX('2018 (ОТПУСК)'!17:17,$AN$12+COLUMN(T14))</f>
        <v>00.00 8.50</v>
      </c>
      <c r="X26" s="102" t="str">
        <f>INDEX('2018 (ОТПУСК)'!17:17,$AN$12+COLUMN(U14))</f>
        <v>В</v>
      </c>
      <c r="Y26" s="102" t="str">
        <f>INDEX('2018 (ОТПУСК)'!17:17,$AN$12+COLUMN(V14))</f>
        <v>В</v>
      </c>
      <c r="Z26" s="102" t="str">
        <f>INDEX('2018 (ОТПУСК)'!17:17,$AN$12+COLUMN(W14))</f>
        <v>8.00 24.00</v>
      </c>
      <c r="AA26" s="102" t="str">
        <f>INDEX('2018 (ОТПУСК)'!17:17,$AN$12+COLUMN(X14))</f>
        <v>00.00 8.50</v>
      </c>
      <c r="AB26" s="102" t="str">
        <f>INDEX('2018 (ОТПУСК)'!17:17,$AN$12+COLUMN(Y14))</f>
        <v>В</v>
      </c>
      <c r="AC26" s="102" t="str">
        <f>INDEX('2018 (ОТПУСК)'!17:17,$AN$12+COLUMN(Z14))</f>
        <v>В</v>
      </c>
      <c r="AD26" s="102" t="str">
        <f>INDEX('2018 (ОТПУСК)'!17:17,$AN$12+COLUMN(AA14))</f>
        <v>8.00 24.00</v>
      </c>
      <c r="AE26" s="102" t="str">
        <f>INDEX('2018 (ОТПУСК)'!17:17,$AN$12+COLUMN(AB14))</f>
        <v>00.00 8.50</v>
      </c>
      <c r="AF26" s="102"/>
      <c r="AG26" s="102"/>
      <c r="AH26" s="102"/>
      <c r="AI26" s="75"/>
      <c r="AJ26" s="65"/>
      <c r="AK26" s="59"/>
      <c r="AL26" s="59">
        <f t="shared" si="1"/>
        <v>0</v>
      </c>
      <c r="AN26" s="11">
        <v>7</v>
      </c>
      <c r="AO26" s="11" t="s">
        <v>8</v>
      </c>
      <c r="AP26" s="11">
        <v>2016</v>
      </c>
      <c r="AQ26" s="11">
        <v>7</v>
      </c>
      <c r="AR26" s="63"/>
      <c r="AS26" s="63"/>
      <c r="AT26" s="84"/>
      <c r="AU26" s="84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</row>
    <row r="27" spans="1:77" ht="39.950000000000003" customHeight="1" x14ac:dyDescent="0.2">
      <c r="A27" s="149">
        <v>15</v>
      </c>
      <c r="B27" s="60" t="s">
        <v>64</v>
      </c>
      <c r="C27" s="60">
        <f>SUMIF('2018 (ОТПУСК)'!$C$4:$C$22,$B27,'2018 (ОТПУСК)'!$E$4:$E$22)</f>
        <v>9121</v>
      </c>
      <c r="D27" s="102" t="str">
        <f>INDEX('2018 (ОТПУСК)'!18:18,$AN$12+COLUMN(A15))</f>
        <v>В</v>
      </c>
      <c r="E27" s="102" t="str">
        <f>INDEX('2018 (ОТПУСК)'!18:18,$AN$12+COLUMN(B15))</f>
        <v>В</v>
      </c>
      <c r="F27" s="102" t="str">
        <f>INDEX('2018 (ОТПУСК)'!18:18,$AN$12+COLUMN(C15))</f>
        <v>8.00 24.00</v>
      </c>
      <c r="G27" s="102" t="str">
        <f>INDEX('2018 (ОТПУСК)'!18:18,$AN$12+COLUMN(D15))</f>
        <v>00.00 8.50</v>
      </c>
      <c r="H27" s="102" t="str">
        <f>INDEX('2018 (ОТПУСК)'!18:18,$AN$12+COLUMN(E15))</f>
        <v>В</v>
      </c>
      <c r="I27" s="102" t="str">
        <f>INDEX('2018 (ОТПУСК)'!18:18,$AN$12+COLUMN(F15))</f>
        <v>В</v>
      </c>
      <c r="J27" s="102" t="str">
        <f>INDEX('2018 (ОТПУСК)'!18:18,$AN$12+COLUMN(G15))</f>
        <v>8.00 24.00</v>
      </c>
      <c r="K27" s="102" t="str">
        <f>INDEX('2018 (ОТПУСК)'!18:18,$AN$12+COLUMN(H15))</f>
        <v>00.00 8.50</v>
      </c>
      <c r="L27" s="102" t="str">
        <f>INDEX('2018 (ОТПУСК)'!18:18,$AN$12+COLUMN(I15))</f>
        <v>В</v>
      </c>
      <c r="M27" s="102" t="str">
        <f>INDEX('2018 (ОТПУСК)'!18:18,$AN$12+COLUMN(J15))</f>
        <v>В</v>
      </c>
      <c r="N27" s="102" t="str">
        <f>INDEX('2018 (ОТПУСК)'!18:18,$AN$12+COLUMN(K15))</f>
        <v>8.00 24.00</v>
      </c>
      <c r="O27" s="102" t="str">
        <f>INDEX('2018 (ОТПУСК)'!18:18,$AN$12+COLUMN(L15))</f>
        <v>00.00 8.50</v>
      </c>
      <c r="P27" s="102" t="str">
        <f>INDEX('2018 (ОТПУСК)'!18:18,$AN$12+COLUMN(M15))</f>
        <v>В</v>
      </c>
      <c r="Q27" s="102" t="str">
        <f>INDEX('2018 (ОТПУСК)'!18:18,$AN$12+COLUMN(N15))</f>
        <v>В</v>
      </c>
      <c r="R27" s="102" t="str">
        <f>INDEX('2018 (ОТПУСК)'!18:18,$AN$12+COLUMN(O15))</f>
        <v>8.00 24.00</v>
      </c>
      <c r="S27" s="102" t="str">
        <f>INDEX('2018 (ОТПУСК)'!18:18,$AN$12+COLUMN(P15))</f>
        <v>00.00 8.50</v>
      </c>
      <c r="T27" s="102" t="str">
        <f>INDEX('2018 (ОТПУСК)'!18:18,$AN$12+COLUMN(Q15))</f>
        <v>В</v>
      </c>
      <c r="U27" s="102" t="str">
        <f>INDEX('2018 (ОТПУСК)'!18:18,$AN$12+COLUMN(R15))</f>
        <v>В</v>
      </c>
      <c r="V27" s="102" t="str">
        <f>INDEX('2018 (ОТПУСК)'!18:18,$AN$12+COLUMN(S15))</f>
        <v>8.00 24.00</v>
      </c>
      <c r="W27" s="102" t="str">
        <f>INDEX('2018 (ОТПУСК)'!18:18,$AN$12+COLUMN(T15))</f>
        <v>00.00 8.50</v>
      </c>
      <c r="X27" s="102" t="str">
        <f>INDEX('2018 (ОТПУСК)'!18:18,$AN$12+COLUMN(U15))</f>
        <v>В</v>
      </c>
      <c r="Y27" s="102" t="str">
        <f>INDEX('2018 (ОТПУСК)'!18:18,$AN$12+COLUMN(V15))</f>
        <v>В</v>
      </c>
      <c r="Z27" s="102" t="str">
        <f>INDEX('2018 (ОТПУСК)'!18:18,$AN$12+COLUMN(W15))</f>
        <v>8.00 24.00</v>
      </c>
      <c r="AA27" s="102" t="str">
        <f>INDEX('2018 (ОТПУСК)'!18:18,$AN$12+COLUMN(X15))</f>
        <v>00.00 8.50</v>
      </c>
      <c r="AB27" s="102" t="str">
        <f>INDEX('2018 (ОТПУСК)'!18:18,$AN$12+COLUMN(Y15))</f>
        <v>В</v>
      </c>
      <c r="AC27" s="102" t="str">
        <f>INDEX('2018 (ОТПУСК)'!18:18,$AN$12+COLUMN(Z15))</f>
        <v>В</v>
      </c>
      <c r="AD27" s="102" t="str">
        <f>INDEX('2018 (ОТПУСК)'!18:18,$AN$12+COLUMN(AA15))</f>
        <v>8.00 24.00</v>
      </c>
      <c r="AE27" s="102" t="str">
        <f>INDEX('2018 (ОТПУСК)'!18:18,$AN$12+COLUMN(AB15))</f>
        <v>00.00 8.50</v>
      </c>
      <c r="AF27" s="102"/>
      <c r="AG27" s="102"/>
      <c r="AH27" s="102"/>
      <c r="AI27" s="75"/>
      <c r="AJ27" s="65"/>
      <c r="AK27" s="59"/>
      <c r="AL27" s="59">
        <f t="shared" si="1"/>
        <v>0</v>
      </c>
      <c r="AN27" s="11">
        <v>8</v>
      </c>
      <c r="AO27" s="11" t="s">
        <v>9</v>
      </c>
      <c r="AP27" s="11">
        <v>2017</v>
      </c>
      <c r="AQ27" s="11">
        <v>8</v>
      </c>
      <c r="AR27" s="63"/>
      <c r="AS27" s="63"/>
      <c r="AT27" s="84"/>
      <c r="AU27" s="84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</row>
    <row r="28" spans="1:77" ht="39.950000000000003" customHeight="1" x14ac:dyDescent="0.2">
      <c r="A28" s="149">
        <v>16</v>
      </c>
      <c r="B28" s="60" t="s">
        <v>56</v>
      </c>
      <c r="C28" s="60">
        <f>SUMIF('2018 (ОТПУСК)'!$C$4:$C$22,$B28,'2018 (ОТПУСК)'!$E$4:$E$22)</f>
        <v>9112</v>
      </c>
      <c r="D28" s="102" t="str">
        <f>INDEX('2018 (ОТПУСК)'!19:19,$AN$12+COLUMN(A16))</f>
        <v>В</v>
      </c>
      <c r="E28" s="102" t="str">
        <f>INDEX('2018 (ОТПУСК)'!19:19,$AN$12+COLUMN(B16))</f>
        <v>В</v>
      </c>
      <c r="F28" s="102" t="str">
        <f>INDEX('2018 (ОТПУСК)'!19:19,$AN$12+COLUMN(C16))</f>
        <v>8.00 24.00</v>
      </c>
      <c r="G28" s="102" t="str">
        <f>INDEX('2018 (ОТПУСК)'!19:19,$AN$12+COLUMN(D16))</f>
        <v>00.00 8.50</v>
      </c>
      <c r="H28" s="102" t="str">
        <f>INDEX('2018 (ОТПУСК)'!19:19,$AN$12+COLUMN(E16))</f>
        <v>В</v>
      </c>
      <c r="I28" s="102" t="str">
        <f>INDEX('2018 (ОТПУСК)'!19:19,$AN$12+COLUMN(F16))</f>
        <v>В</v>
      </c>
      <c r="J28" s="102" t="str">
        <f>INDEX('2018 (ОТПУСК)'!19:19,$AN$12+COLUMN(G16))</f>
        <v>8.00 24.00</v>
      </c>
      <c r="K28" s="102" t="str">
        <f>INDEX('2018 (ОТПУСК)'!19:19,$AN$12+COLUMN(H16))</f>
        <v>00.00 8.50</v>
      </c>
      <c r="L28" s="102" t="str">
        <f>INDEX('2018 (ОТПУСК)'!19:19,$AN$12+COLUMN(I16))</f>
        <v>В</v>
      </c>
      <c r="M28" s="102" t="str">
        <f>INDEX('2018 (ОТПУСК)'!19:19,$AN$12+COLUMN(J16))</f>
        <v>В</v>
      </c>
      <c r="N28" s="102" t="str">
        <f>INDEX('2018 (ОТПУСК)'!19:19,$AN$12+COLUMN(K16))</f>
        <v>8.00 24.00</v>
      </c>
      <c r="O28" s="102" t="str">
        <f>INDEX('2018 (ОТПУСК)'!19:19,$AN$12+COLUMN(L16))</f>
        <v>00.00 8.50</v>
      </c>
      <c r="P28" s="102" t="str">
        <f>INDEX('2018 (ОТПУСК)'!19:19,$AN$12+COLUMN(M16))</f>
        <v>В</v>
      </c>
      <c r="Q28" s="102" t="str">
        <f>INDEX('2018 (ОТПУСК)'!19:19,$AN$12+COLUMN(N16))</f>
        <v>В</v>
      </c>
      <c r="R28" s="102" t="str">
        <f>INDEX('2018 (ОТПУСК)'!19:19,$AN$12+COLUMN(O16))</f>
        <v>8.00 24.00</v>
      </c>
      <c r="S28" s="102" t="str">
        <f>INDEX('2018 (ОТПУСК)'!19:19,$AN$12+COLUMN(P16))</f>
        <v>00.00 8.50</v>
      </c>
      <c r="T28" s="102" t="str">
        <f>INDEX('2018 (ОТПУСК)'!19:19,$AN$12+COLUMN(Q16))</f>
        <v>В</v>
      </c>
      <c r="U28" s="102" t="str">
        <f>INDEX('2018 (ОТПУСК)'!19:19,$AN$12+COLUMN(R16))</f>
        <v>В</v>
      </c>
      <c r="V28" s="102" t="str">
        <f>INDEX('2018 (ОТПУСК)'!19:19,$AN$12+COLUMN(S16))</f>
        <v>8.00 24.00</v>
      </c>
      <c r="W28" s="102" t="str">
        <f>INDEX('2018 (ОТПУСК)'!19:19,$AN$12+COLUMN(T16))</f>
        <v>00.00 8.50</v>
      </c>
      <c r="X28" s="102" t="str">
        <f>INDEX('2018 (ОТПУСК)'!19:19,$AN$12+COLUMN(U16))</f>
        <v>В</v>
      </c>
      <c r="Y28" s="102" t="str">
        <f>INDEX('2018 (ОТПУСК)'!19:19,$AN$12+COLUMN(V16))</f>
        <v>В</v>
      </c>
      <c r="Z28" s="102" t="str">
        <f>INDEX('2018 (ОТПУСК)'!19:19,$AN$12+COLUMN(W16))</f>
        <v>8.00 24.00</v>
      </c>
      <c r="AA28" s="102" t="str">
        <f>INDEX('2018 (ОТПУСК)'!19:19,$AN$12+COLUMN(X16))</f>
        <v>00.00 8.50</v>
      </c>
      <c r="AB28" s="102" t="str">
        <f>INDEX('2018 (ОТПУСК)'!19:19,$AN$12+COLUMN(Y16))</f>
        <v>В</v>
      </c>
      <c r="AC28" s="102" t="str">
        <f>INDEX('2018 (ОТПУСК)'!19:19,$AN$12+COLUMN(Z16))</f>
        <v>В</v>
      </c>
      <c r="AD28" s="102" t="str">
        <f>INDEX('2018 (ОТПУСК)'!19:19,$AN$12+COLUMN(AA16))</f>
        <v>8.00 24.00</v>
      </c>
      <c r="AE28" s="102" t="str">
        <f>INDEX('2018 (ОТПУСК)'!19:19,$AN$12+COLUMN(AB16))</f>
        <v>00.00 8.50</v>
      </c>
      <c r="AF28" s="102"/>
      <c r="AG28" s="102"/>
      <c r="AH28" s="102"/>
      <c r="AI28" s="75"/>
      <c r="AJ28" s="65"/>
      <c r="AK28" s="59"/>
      <c r="AL28" s="59">
        <f t="shared" si="1"/>
        <v>0</v>
      </c>
      <c r="AN28" s="11">
        <v>9</v>
      </c>
      <c r="AO28" s="11" t="s">
        <v>10</v>
      </c>
      <c r="AP28" s="11">
        <v>2018</v>
      </c>
      <c r="AQ28" s="11">
        <v>9</v>
      </c>
      <c r="AT28" s="84"/>
      <c r="AU28" s="84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</row>
    <row r="29" spans="1:77" ht="39.950000000000003" customHeight="1" x14ac:dyDescent="0.2">
      <c r="A29" s="149">
        <v>17</v>
      </c>
      <c r="B29" s="60" t="s">
        <v>31</v>
      </c>
      <c r="C29" s="60">
        <f>SUMIF('2018 (ОТПУСК)'!$C$4:$C$22,$B29,'2018 (ОТПУСК)'!$E$4:$E$22)</f>
        <v>9038</v>
      </c>
      <c r="D29" s="102" t="str">
        <f>INDEX('2018 (ОТПУСК)'!20:20,$AN$12+COLUMN(A17))</f>
        <v>В</v>
      </c>
      <c r="E29" s="102" t="str">
        <f>INDEX('2018 (ОТПУСК)'!20:20,$AN$12+COLUMN(B17))</f>
        <v>В</v>
      </c>
      <c r="F29" s="102" t="str">
        <f>INDEX('2018 (ОТПУСК)'!20:20,$AN$12+COLUMN(C17))</f>
        <v>8.00 24.00</v>
      </c>
      <c r="G29" s="102" t="str">
        <f>INDEX('2018 (ОТПУСК)'!20:20,$AN$12+COLUMN(D17))</f>
        <v>00.00 8.50</v>
      </c>
      <c r="H29" s="102" t="str">
        <f>INDEX('2018 (ОТПУСК)'!20:20,$AN$12+COLUMN(E17))</f>
        <v>В</v>
      </c>
      <c r="I29" s="102" t="str">
        <f>INDEX('2018 (ОТПУСК)'!20:20,$AN$12+COLUMN(F17))</f>
        <v>В</v>
      </c>
      <c r="J29" s="102" t="str">
        <f>INDEX('2018 (ОТПУСК)'!20:20,$AN$12+COLUMN(G17))</f>
        <v>8.00 24.00</v>
      </c>
      <c r="K29" s="102" t="str">
        <f>INDEX('2018 (ОТПУСК)'!20:20,$AN$12+COLUMN(H17))</f>
        <v>00.00 8.50</v>
      </c>
      <c r="L29" s="102" t="str">
        <f>INDEX('2018 (ОТПУСК)'!20:20,$AN$12+COLUMN(I17))</f>
        <v>В</v>
      </c>
      <c r="M29" s="102" t="str">
        <f>INDEX('2018 (ОТПУСК)'!20:20,$AN$12+COLUMN(J17))</f>
        <v>В</v>
      </c>
      <c r="N29" s="102" t="str">
        <f>INDEX('2018 (ОТПУСК)'!20:20,$AN$12+COLUMN(K17))</f>
        <v>8.00 24.00</v>
      </c>
      <c r="O29" s="102" t="str">
        <f>INDEX('2018 (ОТПУСК)'!20:20,$AN$12+COLUMN(L17))</f>
        <v>00.00 8.50</v>
      </c>
      <c r="P29" s="102" t="str">
        <f>INDEX('2018 (ОТПУСК)'!20:20,$AN$12+COLUMN(M17))</f>
        <v>В</v>
      </c>
      <c r="Q29" s="102" t="str">
        <f>INDEX('2018 (ОТПУСК)'!20:20,$AN$12+COLUMN(N17))</f>
        <v>В</v>
      </c>
      <c r="R29" s="102" t="str">
        <f>INDEX('2018 (ОТПУСК)'!20:20,$AN$12+COLUMN(O17))</f>
        <v>8.00 24.00</v>
      </c>
      <c r="S29" s="102" t="str">
        <f>INDEX('2018 (ОТПУСК)'!20:20,$AN$12+COLUMN(P17))</f>
        <v>00.00 8.50</v>
      </c>
      <c r="T29" s="102" t="str">
        <f>INDEX('2018 (ОТПУСК)'!20:20,$AN$12+COLUMN(Q17))</f>
        <v>В</v>
      </c>
      <c r="U29" s="102" t="str">
        <f>INDEX('2018 (ОТПУСК)'!20:20,$AN$12+COLUMN(R17))</f>
        <v>В</v>
      </c>
      <c r="V29" s="102" t="str">
        <f>INDEX('2018 (ОТПУСК)'!20:20,$AN$12+COLUMN(S17))</f>
        <v>8.00 24.00</v>
      </c>
      <c r="W29" s="102" t="str">
        <f>INDEX('2018 (ОТПУСК)'!20:20,$AN$12+COLUMN(T17))</f>
        <v>00.00 8.50</v>
      </c>
      <c r="X29" s="102" t="str">
        <f>INDEX('2018 (ОТПУСК)'!20:20,$AN$12+COLUMN(U17))</f>
        <v>В</v>
      </c>
      <c r="Y29" s="102" t="str">
        <f>INDEX('2018 (ОТПУСК)'!20:20,$AN$12+COLUMN(V17))</f>
        <v>В</v>
      </c>
      <c r="Z29" s="102" t="str">
        <f>INDEX('2018 (ОТПУСК)'!20:20,$AN$12+COLUMN(W17))</f>
        <v>8.00 24.00</v>
      </c>
      <c r="AA29" s="102" t="str">
        <f>INDEX('2018 (ОТПУСК)'!20:20,$AN$12+COLUMN(X17))</f>
        <v>00.00 8.50</v>
      </c>
      <c r="AB29" s="102" t="str">
        <f>INDEX('2018 (ОТПУСК)'!20:20,$AN$12+COLUMN(Y17))</f>
        <v>В</v>
      </c>
      <c r="AC29" s="102" t="str">
        <f>INDEX('2018 (ОТПУСК)'!20:20,$AN$12+COLUMN(Z17))</f>
        <v>В</v>
      </c>
      <c r="AD29" s="102" t="str">
        <f>INDEX('2018 (ОТПУСК)'!20:20,$AN$12+COLUMN(AA17))</f>
        <v>8.00 24.00</v>
      </c>
      <c r="AE29" s="102" t="str">
        <f>INDEX('2018 (ОТПУСК)'!20:20,$AN$12+COLUMN(AB17))</f>
        <v>00.00 8.50</v>
      </c>
      <c r="AF29" s="102"/>
      <c r="AG29" s="102"/>
      <c r="AH29" s="102"/>
      <c r="AI29" s="75"/>
      <c r="AJ29" s="65"/>
      <c r="AK29" s="59"/>
      <c r="AL29" s="59">
        <f t="shared" si="1"/>
        <v>0</v>
      </c>
      <c r="AN29" s="11">
        <v>10</v>
      </c>
      <c r="AO29" s="11" t="s">
        <v>11</v>
      </c>
      <c r="AP29" s="11">
        <v>2019</v>
      </c>
      <c r="AQ29" s="11">
        <v>10</v>
      </c>
      <c r="AT29" s="84"/>
      <c r="AU29" s="84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</row>
    <row r="30" spans="1:77" ht="39.950000000000003" customHeight="1" x14ac:dyDescent="0.2">
      <c r="A30" s="149">
        <v>18</v>
      </c>
      <c r="B30" s="60" t="s">
        <v>37</v>
      </c>
      <c r="C30" s="60">
        <f>SUMIF('2018 (ОТПУСК)'!$C$4:$C$22,$B30,'2018 (ОТПУСК)'!$E$4:$E$22)</f>
        <v>9076</v>
      </c>
      <c r="D30" s="102" t="str">
        <f>INDEX('2018 (ОТПУСК)'!21:21,$AN$12+COLUMN(A18))</f>
        <v>В</v>
      </c>
      <c r="E30" s="102" t="str">
        <f>INDEX('2018 (ОТПУСК)'!21:21,$AN$12+COLUMN(B18))</f>
        <v>В</v>
      </c>
      <c r="F30" s="102" t="str">
        <f>INDEX('2018 (ОТПУСК)'!21:21,$AN$12+COLUMN(C18))</f>
        <v>8.00 24.00</v>
      </c>
      <c r="G30" s="102" t="str">
        <f>INDEX('2018 (ОТПУСК)'!21:21,$AN$12+COLUMN(D18))</f>
        <v>00.00 8.50</v>
      </c>
      <c r="H30" s="102" t="str">
        <f>INDEX('2018 (ОТПУСК)'!21:21,$AN$12+COLUMN(E18))</f>
        <v>В</v>
      </c>
      <c r="I30" s="102" t="str">
        <f>INDEX('2018 (ОТПУСК)'!21:21,$AN$12+COLUMN(F18))</f>
        <v>В</v>
      </c>
      <c r="J30" s="102" t="str">
        <f>INDEX('2018 (ОТПУСК)'!21:21,$AN$12+COLUMN(G18))</f>
        <v>8.00 24.00</v>
      </c>
      <c r="K30" s="102" t="str">
        <f>INDEX('2018 (ОТПУСК)'!21:21,$AN$12+COLUMN(H18))</f>
        <v>00.00 8.50</v>
      </c>
      <c r="L30" s="102" t="str">
        <f>INDEX('2018 (ОТПУСК)'!21:21,$AN$12+COLUMN(I18))</f>
        <v>В</v>
      </c>
      <c r="M30" s="102" t="str">
        <f>INDEX('2018 (ОТПУСК)'!21:21,$AN$12+COLUMN(J18))</f>
        <v>В</v>
      </c>
      <c r="N30" s="102" t="str">
        <f>INDEX('2018 (ОТПУСК)'!21:21,$AN$12+COLUMN(K18))</f>
        <v>8.00 24.00</v>
      </c>
      <c r="O30" s="102" t="str">
        <f>INDEX('2018 (ОТПУСК)'!21:21,$AN$12+COLUMN(L18))</f>
        <v>00.00 8.50</v>
      </c>
      <c r="P30" s="102" t="str">
        <f>INDEX('2018 (ОТПУСК)'!21:21,$AN$12+COLUMN(M18))</f>
        <v>В</v>
      </c>
      <c r="Q30" s="102" t="str">
        <f>INDEX('2018 (ОТПУСК)'!21:21,$AN$12+COLUMN(N18))</f>
        <v>В</v>
      </c>
      <c r="R30" s="102" t="str">
        <f>INDEX('2018 (ОТПУСК)'!21:21,$AN$12+COLUMN(O18))</f>
        <v>8.00 24.00</v>
      </c>
      <c r="S30" s="102" t="str">
        <f>INDEX('2018 (ОТПУСК)'!21:21,$AN$12+COLUMN(P18))</f>
        <v>00.00 8.50</v>
      </c>
      <c r="T30" s="102" t="str">
        <f>INDEX('2018 (ОТПУСК)'!21:21,$AN$12+COLUMN(Q18))</f>
        <v>В</v>
      </c>
      <c r="U30" s="102" t="str">
        <f>INDEX('2018 (ОТПУСК)'!21:21,$AN$12+COLUMN(R18))</f>
        <v>В</v>
      </c>
      <c r="V30" s="102" t="str">
        <f>INDEX('2018 (ОТПУСК)'!21:21,$AN$12+COLUMN(S18))</f>
        <v>8.00 24.00</v>
      </c>
      <c r="W30" s="102" t="str">
        <f>INDEX('2018 (ОТПУСК)'!21:21,$AN$12+COLUMN(T18))</f>
        <v>00.00 8.50</v>
      </c>
      <c r="X30" s="102" t="str">
        <f>INDEX('2018 (ОТПУСК)'!21:21,$AN$12+COLUMN(U18))</f>
        <v>В</v>
      </c>
      <c r="Y30" s="102" t="str">
        <f>INDEX('2018 (ОТПУСК)'!21:21,$AN$12+COLUMN(V18))</f>
        <v>В</v>
      </c>
      <c r="Z30" s="102" t="str">
        <f>INDEX('2018 (ОТПУСК)'!21:21,$AN$12+COLUMN(W18))</f>
        <v>8.00 24.00</v>
      </c>
      <c r="AA30" s="102" t="str">
        <f>INDEX('2018 (ОТПУСК)'!21:21,$AN$12+COLUMN(X18))</f>
        <v>00.00 8.50</v>
      </c>
      <c r="AB30" s="102" t="str">
        <f>INDEX('2018 (ОТПУСК)'!21:21,$AN$12+COLUMN(Y18))</f>
        <v>В</v>
      </c>
      <c r="AC30" s="102" t="str">
        <f>INDEX('2018 (ОТПУСК)'!21:21,$AN$12+COLUMN(Z18))</f>
        <v>В</v>
      </c>
      <c r="AD30" s="102" t="str">
        <f>INDEX('2018 (ОТПУСК)'!21:21,$AN$12+COLUMN(AA18))</f>
        <v>8.00 24.00</v>
      </c>
      <c r="AE30" s="102" t="str">
        <f>INDEX('2018 (ОТПУСК)'!21:21,$AN$12+COLUMN(AB18))</f>
        <v>00.00 8.50</v>
      </c>
      <c r="AF30" s="102"/>
      <c r="AG30" s="102"/>
      <c r="AH30" s="102"/>
      <c r="AI30" s="75"/>
      <c r="AJ30" s="65"/>
      <c r="AK30" s="59"/>
      <c r="AL30" s="59">
        <f t="shared" si="1"/>
        <v>0</v>
      </c>
      <c r="AN30" s="11">
        <v>11</v>
      </c>
      <c r="AO30" s="11" t="s">
        <v>15</v>
      </c>
      <c r="AP30" s="11">
        <v>2020</v>
      </c>
      <c r="AQ30" s="11">
        <v>11</v>
      </c>
      <c r="AT30" s="84"/>
      <c r="AU30" s="84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</row>
    <row r="31" spans="1:77" ht="39.950000000000003" customHeight="1" x14ac:dyDescent="0.2">
      <c r="A31" s="149">
        <v>19</v>
      </c>
      <c r="B31" s="60" t="s">
        <v>65</v>
      </c>
      <c r="C31" s="60">
        <f>SUMIF('2018 (ОТПУСК)'!$C$4:$C$22,$B31,'2018 (ОТПУСК)'!$E$4:$E$22)</f>
        <v>9127</v>
      </c>
      <c r="D31" s="102" t="str">
        <f>INDEX('2018 (ОТПУСК)'!22:22,$AN$12+COLUMN(A19))</f>
        <v>00.00 8.50</v>
      </c>
      <c r="E31" s="102" t="str">
        <f>INDEX('2018 (ОТПУСК)'!22:22,$AN$12+COLUMN(B19))</f>
        <v>В</v>
      </c>
      <c r="F31" s="102" t="str">
        <f>INDEX('2018 (ОТПУСК)'!22:22,$AN$12+COLUMN(C19))</f>
        <v>В</v>
      </c>
      <c r="G31" s="102" t="str">
        <f>INDEX('2018 (ОТПУСК)'!22:22,$AN$12+COLUMN(D19))</f>
        <v>8.00 24.00</v>
      </c>
      <c r="H31" s="102" t="str">
        <f>INDEX('2018 (ОТПУСК)'!22:22,$AN$12+COLUMN(E19))</f>
        <v>00.00 8.50</v>
      </c>
      <c r="I31" s="102" t="str">
        <f>INDEX('2018 (ОТПУСК)'!22:22,$AN$12+COLUMN(F19))</f>
        <v>В</v>
      </c>
      <c r="J31" s="102" t="str">
        <f>INDEX('2018 (ОТПУСК)'!22:22,$AN$12+COLUMN(G19))</f>
        <v>В</v>
      </c>
      <c r="K31" s="102" t="str">
        <f>INDEX('2018 (ОТПУСК)'!22:22,$AN$12+COLUMN(H19))</f>
        <v>8.00 24.00</v>
      </c>
      <c r="L31" s="102" t="str">
        <f>INDEX('2018 (ОТПУСК)'!22:22,$AN$12+COLUMN(I19))</f>
        <v>00.00 8.50</v>
      </c>
      <c r="M31" s="102" t="str">
        <f>INDEX('2018 (ОТПУСК)'!22:22,$AN$12+COLUMN(J19))</f>
        <v>В</v>
      </c>
      <c r="N31" s="102" t="str">
        <f>INDEX('2018 (ОТПУСК)'!22:22,$AN$12+COLUMN(K19))</f>
        <v>В</v>
      </c>
      <c r="O31" s="102" t="str">
        <f>INDEX('2018 (ОТПУСК)'!22:22,$AN$12+COLUMN(L19))</f>
        <v>8.00 24.00</v>
      </c>
      <c r="P31" s="102" t="str">
        <f>INDEX('2018 (ОТПУСК)'!22:22,$AN$12+COLUMN(M19))</f>
        <v>00.00 8.50</v>
      </c>
      <c r="Q31" s="102" t="str">
        <f>INDEX('2018 (ОТПУСК)'!22:22,$AN$12+COLUMN(N19))</f>
        <v>В</v>
      </c>
      <c r="R31" s="102" t="str">
        <f>INDEX('2018 (ОТПУСК)'!22:22,$AN$12+COLUMN(O19))</f>
        <v>В</v>
      </c>
      <c r="S31" s="102" t="str">
        <f>INDEX('2018 (ОТПУСК)'!22:22,$AN$12+COLUMN(P19))</f>
        <v>8.00 24.00</v>
      </c>
      <c r="T31" s="102" t="str">
        <f>INDEX('2018 (ОТПУСК)'!22:22,$AN$12+COLUMN(Q19))</f>
        <v>00.00 8.50</v>
      </c>
      <c r="U31" s="102" t="str">
        <f>INDEX('2018 (ОТПУСК)'!22:22,$AN$12+COLUMN(R19))</f>
        <v>В</v>
      </c>
      <c r="V31" s="102" t="str">
        <f>INDEX('2018 (ОТПУСК)'!22:22,$AN$12+COLUMN(S19))</f>
        <v>В</v>
      </c>
      <c r="W31" s="102" t="str">
        <f>INDEX('2018 (ОТПУСК)'!22:22,$AN$12+COLUMN(T19))</f>
        <v>8.00 24.00</v>
      </c>
      <c r="X31" s="102" t="str">
        <f>INDEX('2018 (ОТПУСК)'!22:22,$AN$12+COLUMN(U19))</f>
        <v>00.00 8.50</v>
      </c>
      <c r="Y31" s="102" t="str">
        <f>INDEX('2018 (ОТПУСК)'!22:22,$AN$12+COLUMN(V19))</f>
        <v>В</v>
      </c>
      <c r="Z31" s="102" t="str">
        <f>INDEX('2018 (ОТПУСК)'!22:22,$AN$12+COLUMN(W19))</f>
        <v>В</v>
      </c>
      <c r="AA31" s="102" t="str">
        <f>INDEX('2018 (ОТПУСК)'!22:22,$AN$12+COLUMN(X19))</f>
        <v>8.00 24.00</v>
      </c>
      <c r="AB31" s="102" t="str">
        <f>INDEX('2018 (ОТПУСК)'!22:22,$AN$12+COLUMN(Y19))</f>
        <v>00.00 8.50</v>
      </c>
      <c r="AC31" s="102" t="str">
        <f>INDEX('2018 (ОТПУСК)'!22:22,$AN$12+COLUMN(Z19))</f>
        <v>В</v>
      </c>
      <c r="AD31" s="102" t="str">
        <f>INDEX('2018 (ОТПУСК)'!22:22,$AN$12+COLUMN(AA19))</f>
        <v>В</v>
      </c>
      <c r="AE31" s="102" t="str">
        <f>INDEX('2018 (ОТПУСК)'!22:22,$AN$12+COLUMN(AB19))</f>
        <v>8.00 24.00</v>
      </c>
      <c r="AF31" s="102"/>
      <c r="AG31" s="102"/>
      <c r="AH31" s="102"/>
      <c r="AI31" s="75"/>
      <c r="AJ31" s="65"/>
      <c r="AK31" s="59"/>
      <c r="AL31" s="59">
        <f t="shared" si="1"/>
        <v>0</v>
      </c>
      <c r="AN31" s="11">
        <v>12</v>
      </c>
      <c r="AO31" s="11" t="s">
        <v>16</v>
      </c>
      <c r="AP31" s="11">
        <v>2021</v>
      </c>
      <c r="AQ31" s="11">
        <v>12</v>
      </c>
      <c r="AT31" s="84"/>
      <c r="AU31" s="84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</row>
  </sheetData>
  <dataConsolidate/>
  <mergeCells count="2">
    <mergeCell ref="K8:T8"/>
    <mergeCell ref="K9:T9"/>
  </mergeCells>
  <conditionalFormatting sqref="D13:AH31">
    <cfRule type="containsText" dxfId="8" priority="2" operator="containsText" text="от">
      <formula>NOT(ISERROR(SEARCH("от",D13)))</formula>
    </cfRule>
  </conditionalFormatting>
  <conditionalFormatting sqref="AL12:AL31">
    <cfRule type="cellIs" dxfId="7" priority="1" operator="equal">
      <formula>0</formula>
    </cfRule>
  </conditionalFormatting>
  <dataValidations count="1">
    <dataValidation type="list" allowBlank="1" showInputMessage="1" showErrorMessage="1" sqref="N10">
      <formula1>$AO$20:$AO$31</formula1>
    </dataValidation>
  </dataValidations>
  <pageMargins left="0.3" right="0.28999999999999998" top="0.28999999999999998" bottom="0.19685039370078741" header="0.15748031496062992" footer="0.15748031496062992"/>
  <pageSetup paperSize="9" scale="64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8858C737-7299-4FF5-8AC2-229CDAFB1D79}">
            <xm:f>OR(AT$15=1,AT$15=7,COUNTIF(календарь!$A$3:$A$25,D$12))</xm:f>
            <x14:dxf>
              <fill>
                <patternFill patternType="gray125"/>
              </fill>
            </x14:dxf>
          </x14:cfRule>
          <xm:sqref>D12:AH12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1"/>
  <sheetViews>
    <sheetView topLeftCell="A6" zoomScale="90" zoomScaleNormal="90" zoomScaleSheetLayoutView="75" workbookViewId="0">
      <selection activeCell="C18" sqref="C18"/>
    </sheetView>
  </sheetViews>
  <sheetFormatPr defaultRowHeight="12.75" x14ac:dyDescent="0.2"/>
  <cols>
    <col min="1" max="1" width="4.140625" style="66" customWidth="1"/>
    <col min="2" max="2" width="14.140625" style="16" customWidth="1"/>
    <col min="3" max="3" width="9" style="16" customWidth="1"/>
    <col min="4" max="20" width="6" style="17" customWidth="1"/>
    <col min="21" max="21" width="6" style="67" customWidth="1"/>
    <col min="22" max="31" width="6" style="17" customWidth="1"/>
    <col min="32" max="33" width="6" style="53" customWidth="1"/>
    <col min="34" max="34" width="6" style="17" customWidth="1"/>
    <col min="35" max="35" width="7.140625" style="17" customWidth="1"/>
    <col min="36" max="36" width="15.42578125" style="17" customWidth="1"/>
    <col min="37" max="37" width="6.5703125" style="22" customWidth="1"/>
    <col min="38" max="38" width="6.85546875" style="59" customWidth="1"/>
    <col min="39" max="39" width="9" style="17" customWidth="1"/>
    <col min="40" max="40" width="9.140625" style="17" customWidth="1"/>
    <col min="41" max="41" width="9" style="17" customWidth="1"/>
    <col min="42" max="42" width="7.28515625" style="17" customWidth="1"/>
    <col min="43" max="70" width="6.85546875" style="17" customWidth="1"/>
    <col min="71" max="72" width="10.42578125" style="17" customWidth="1"/>
    <col min="73" max="78" width="9.140625" style="17" customWidth="1"/>
    <col min="79" max="16384" width="9.140625" style="17"/>
  </cols>
  <sheetData>
    <row r="1" spans="1:76" ht="13.5" customHeight="1" x14ac:dyDescent="0.2">
      <c r="A1" s="15"/>
      <c r="R1" s="18"/>
      <c r="S1" s="18"/>
      <c r="T1" s="18"/>
      <c r="U1" s="18"/>
      <c r="V1" s="18"/>
      <c r="W1" s="18"/>
      <c r="X1" s="18"/>
      <c r="Y1" s="19"/>
      <c r="Z1" s="20"/>
      <c r="AA1" s="20"/>
      <c r="AD1" s="21" t="s">
        <v>21</v>
      </c>
      <c r="AE1" s="21"/>
      <c r="AF1" s="21"/>
      <c r="AG1" s="21"/>
      <c r="AH1" s="21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76" ht="14.25" customHeight="1" x14ac:dyDescent="0.2">
      <c r="A2" s="15"/>
      <c r="R2" s="18"/>
      <c r="S2" s="18"/>
      <c r="T2" s="18"/>
      <c r="U2" s="18"/>
      <c r="V2" s="18"/>
      <c r="W2" s="18"/>
      <c r="X2" s="18"/>
      <c r="Y2" s="19"/>
      <c r="Z2" s="20"/>
      <c r="AA2" s="20"/>
      <c r="AC2" s="21"/>
      <c r="AD2" s="21"/>
      <c r="AE2" s="21"/>
      <c r="AF2" s="21"/>
      <c r="AG2" s="21"/>
      <c r="AH2" s="21"/>
      <c r="AM2" s="85"/>
      <c r="AN2" s="85"/>
      <c r="AO2" s="85"/>
      <c r="AP2" s="85"/>
      <c r="AQ2" s="85"/>
      <c r="AR2" s="85"/>
      <c r="AS2" s="86"/>
      <c r="AT2" s="87"/>
      <c r="AU2" s="87"/>
      <c r="AV2" s="87"/>
      <c r="AW2" s="87"/>
    </row>
    <row r="3" spans="1:76" ht="14.25" customHeight="1" x14ac:dyDescent="0.2">
      <c r="A3" s="15"/>
      <c r="R3" s="18"/>
      <c r="S3" s="18"/>
      <c r="T3" s="18"/>
      <c r="U3" s="18"/>
      <c r="V3" s="18"/>
      <c r="W3" s="18"/>
      <c r="X3" s="18"/>
      <c r="Y3" s="19"/>
      <c r="Z3" s="20"/>
      <c r="AA3" s="20"/>
      <c r="AC3" s="21"/>
      <c r="AD3" s="21"/>
      <c r="AE3" s="21"/>
      <c r="AF3" s="21"/>
      <c r="AG3" s="21"/>
      <c r="AH3" s="21"/>
      <c r="AM3" s="88"/>
      <c r="AN3" s="53"/>
      <c r="AO3" s="89"/>
      <c r="AP3" s="90"/>
      <c r="AQ3" s="90"/>
      <c r="AR3" s="90"/>
      <c r="AS3" s="86"/>
      <c r="AT3" s="91"/>
      <c r="AU3" s="91"/>
      <c r="AV3" s="91"/>
      <c r="AW3" s="91"/>
    </row>
    <row r="4" spans="1:76" ht="14.25" customHeight="1" x14ac:dyDescent="0.2">
      <c r="A4" s="15"/>
      <c r="R4" s="18"/>
      <c r="S4" s="18"/>
      <c r="U4" s="18"/>
      <c r="V4" s="18"/>
      <c r="W4" s="18"/>
      <c r="X4" s="18"/>
      <c r="Y4" s="19"/>
      <c r="Z4" s="20"/>
      <c r="AA4" s="20"/>
      <c r="AC4" s="21"/>
      <c r="AD4" s="21"/>
      <c r="AE4" s="21"/>
      <c r="AF4" s="21"/>
      <c r="AG4" s="21"/>
      <c r="AH4" s="21"/>
      <c r="AM4" s="18"/>
      <c r="AN4" s="18"/>
      <c r="AO4" s="18"/>
      <c r="AP4" s="18"/>
      <c r="AQ4" s="18"/>
      <c r="AR4" s="18"/>
      <c r="AS4" s="19"/>
      <c r="AT4" s="92"/>
      <c r="AU4" s="92"/>
      <c r="AV4" s="92"/>
      <c r="AW4" s="92"/>
    </row>
    <row r="5" spans="1:76" ht="14.25" customHeight="1" x14ac:dyDescent="0.2">
      <c r="A5" s="15"/>
      <c r="R5" s="18"/>
      <c r="S5" s="18"/>
      <c r="U5" s="18"/>
      <c r="V5" s="18"/>
      <c r="W5" s="18"/>
      <c r="X5" s="18"/>
      <c r="Y5" s="19"/>
      <c r="Z5" s="20"/>
      <c r="AA5" s="20"/>
      <c r="AC5" s="24"/>
      <c r="AD5" s="25"/>
      <c r="AE5" s="25"/>
      <c r="AF5" s="25"/>
      <c r="AG5" s="24"/>
      <c r="AH5" s="26"/>
      <c r="AI5" s="21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</row>
    <row r="6" spans="1:76" ht="14.25" customHeight="1" x14ac:dyDescent="0.2">
      <c r="A6" s="15"/>
      <c r="R6" s="18"/>
      <c r="S6" s="18"/>
      <c r="U6" s="18"/>
      <c r="V6" s="18"/>
      <c r="W6" s="18"/>
      <c r="X6" s="18"/>
      <c r="Y6" s="19"/>
      <c r="Z6" s="20"/>
      <c r="AA6" s="20"/>
      <c r="AC6" s="27"/>
      <c r="AD6" s="28"/>
      <c r="AE6" s="28"/>
      <c r="AF6" s="29"/>
      <c r="AG6" s="29"/>
      <c r="AH6" s="29"/>
      <c r="AI6" s="29"/>
    </row>
    <row r="7" spans="1:76" ht="14.25" customHeight="1" x14ac:dyDescent="0.2">
      <c r="A7" s="15"/>
      <c r="R7" s="18"/>
      <c r="S7" s="18"/>
      <c r="T7" s="18"/>
      <c r="U7" s="18"/>
      <c r="V7" s="18"/>
      <c r="W7" s="18"/>
      <c r="X7" s="18"/>
      <c r="Y7" s="19"/>
      <c r="Z7" s="20"/>
      <c r="AA7" s="20"/>
      <c r="AC7" s="30" t="s">
        <v>22</v>
      </c>
      <c r="AD7" s="24"/>
      <c r="AE7" s="24"/>
      <c r="AF7" s="24"/>
      <c r="AG7" s="24"/>
      <c r="AH7" s="26"/>
      <c r="AI7" s="29" t="s">
        <v>23</v>
      </c>
    </row>
    <row r="8" spans="1:76" ht="14.25" customHeight="1" x14ac:dyDescent="0.2">
      <c r="A8" s="15"/>
      <c r="K8" s="158" t="s">
        <v>24</v>
      </c>
      <c r="L8" s="158"/>
      <c r="M8" s="158"/>
      <c r="N8" s="158"/>
      <c r="O8" s="158"/>
      <c r="P8" s="158"/>
      <c r="Q8" s="158"/>
      <c r="R8" s="158"/>
      <c r="S8" s="158"/>
      <c r="T8" s="158"/>
      <c r="U8" s="18"/>
      <c r="V8" s="18"/>
      <c r="W8" s="18"/>
      <c r="X8" s="18"/>
      <c r="Y8" s="19"/>
      <c r="Z8" s="20"/>
      <c r="AA8" s="20"/>
      <c r="AB8" s="20"/>
      <c r="AC8" s="20"/>
      <c r="AD8" s="31"/>
      <c r="AE8" s="27"/>
      <c r="AF8" s="28"/>
      <c r="AG8" s="28"/>
      <c r="AH8" s="29"/>
      <c r="AI8" s="29"/>
    </row>
    <row r="9" spans="1:76" ht="14.25" customHeight="1" x14ac:dyDescent="0.25">
      <c r="A9" s="32"/>
      <c r="B9" s="33"/>
      <c r="C9" s="33"/>
      <c r="D9" s="34"/>
      <c r="E9" s="35"/>
      <c r="F9" s="35"/>
      <c r="G9" s="35"/>
      <c r="H9" s="35"/>
      <c r="I9" s="35"/>
      <c r="J9" s="35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36"/>
      <c r="V9" s="37"/>
      <c r="W9" s="38"/>
      <c r="X9" s="39"/>
      <c r="Y9" s="38"/>
      <c r="Z9" s="40"/>
      <c r="AA9" s="41"/>
      <c r="AB9" s="42"/>
      <c r="AC9" s="42"/>
      <c r="AD9" s="42"/>
      <c r="AE9" s="43"/>
      <c r="AF9" s="28"/>
      <c r="AG9" s="28"/>
      <c r="AH9" s="29"/>
      <c r="AI9" s="29"/>
    </row>
    <row r="10" spans="1:76" ht="13.5" customHeight="1" x14ac:dyDescent="0.2">
      <c r="A10" s="32"/>
      <c r="B10" s="44"/>
      <c r="C10" s="44"/>
      <c r="D10" s="45"/>
      <c r="E10" s="45"/>
      <c r="F10" s="45"/>
      <c r="G10" s="45"/>
      <c r="H10" s="45"/>
      <c r="I10" s="45"/>
      <c r="J10" s="45"/>
      <c r="K10" s="45"/>
      <c r="L10" s="45"/>
      <c r="M10" s="46" t="s">
        <v>25</v>
      </c>
      <c r="N10" s="47" t="s">
        <v>6</v>
      </c>
      <c r="O10" s="48"/>
      <c r="P10" s="49">
        <v>2018</v>
      </c>
      <c r="Q10" s="35" t="s">
        <v>17</v>
      </c>
      <c r="R10" s="45"/>
      <c r="S10" s="50"/>
      <c r="T10" s="50"/>
      <c r="U10" s="36"/>
      <c r="V10" s="51"/>
      <c r="W10" s="38"/>
      <c r="X10" s="39"/>
      <c r="Y10" s="38"/>
      <c r="Z10" s="38"/>
      <c r="AA10" s="38"/>
      <c r="AB10" s="42"/>
      <c r="AC10" s="42"/>
      <c r="AD10" s="42"/>
      <c r="AE10" s="52"/>
    </row>
    <row r="11" spans="1:76" ht="9.75" customHeight="1" x14ac:dyDescent="0.2">
      <c r="A11" s="32"/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54"/>
      <c r="O11" s="54"/>
      <c r="P11" s="49"/>
      <c r="Q11" s="35"/>
      <c r="R11" s="45"/>
      <c r="S11" s="50"/>
      <c r="T11" s="50"/>
      <c r="U11" s="36"/>
      <c r="V11" s="51"/>
      <c r="W11" s="38"/>
      <c r="X11" s="39"/>
      <c r="Y11" s="38"/>
      <c r="Z11" s="38"/>
      <c r="AA11" s="38"/>
      <c r="AB11" s="42"/>
      <c r="AC11" s="42"/>
      <c r="AD11" s="42"/>
      <c r="AE11" s="52"/>
    </row>
    <row r="12" spans="1:76" s="59" customFormat="1" ht="39.950000000000003" customHeight="1" x14ac:dyDescent="0.2">
      <c r="A12" s="55" t="s">
        <v>2</v>
      </c>
      <c r="B12" s="56" t="s">
        <v>3</v>
      </c>
      <c r="C12" s="56"/>
      <c r="D12" s="57">
        <f>DATE(2018,$AO$19,AT13)</f>
        <v>43160</v>
      </c>
      <c r="E12" s="57">
        <f t="shared" ref="E12:AH12" si="0">DATE(2018,$AO$19,AU13)</f>
        <v>43161</v>
      </c>
      <c r="F12" s="57">
        <f t="shared" si="0"/>
        <v>43162</v>
      </c>
      <c r="G12" s="57">
        <f t="shared" si="0"/>
        <v>43163</v>
      </c>
      <c r="H12" s="57">
        <f t="shared" si="0"/>
        <v>43164</v>
      </c>
      <c r="I12" s="57">
        <f t="shared" si="0"/>
        <v>43165</v>
      </c>
      <c r="J12" s="57">
        <f t="shared" si="0"/>
        <v>43166</v>
      </c>
      <c r="K12" s="57">
        <f t="shared" si="0"/>
        <v>43167</v>
      </c>
      <c r="L12" s="57">
        <f t="shared" si="0"/>
        <v>43168</v>
      </c>
      <c r="M12" s="57">
        <f t="shared" si="0"/>
        <v>43169</v>
      </c>
      <c r="N12" s="57">
        <f t="shared" si="0"/>
        <v>43170</v>
      </c>
      <c r="O12" s="57">
        <f t="shared" si="0"/>
        <v>43171</v>
      </c>
      <c r="P12" s="57">
        <f t="shared" si="0"/>
        <v>43172</v>
      </c>
      <c r="Q12" s="57">
        <f t="shared" si="0"/>
        <v>43173</v>
      </c>
      <c r="R12" s="57">
        <f t="shared" si="0"/>
        <v>43174</v>
      </c>
      <c r="S12" s="57">
        <f t="shared" si="0"/>
        <v>43175</v>
      </c>
      <c r="T12" s="57">
        <f t="shared" si="0"/>
        <v>43176</v>
      </c>
      <c r="U12" s="57">
        <f t="shared" si="0"/>
        <v>43177</v>
      </c>
      <c r="V12" s="57">
        <f t="shared" si="0"/>
        <v>43178</v>
      </c>
      <c r="W12" s="57">
        <f t="shared" si="0"/>
        <v>43179</v>
      </c>
      <c r="X12" s="57">
        <f t="shared" si="0"/>
        <v>43180</v>
      </c>
      <c r="Y12" s="57">
        <f t="shared" si="0"/>
        <v>43181</v>
      </c>
      <c r="Z12" s="57">
        <f t="shared" si="0"/>
        <v>43182</v>
      </c>
      <c r="AA12" s="57">
        <f t="shared" si="0"/>
        <v>43183</v>
      </c>
      <c r="AB12" s="57">
        <f t="shared" si="0"/>
        <v>43184</v>
      </c>
      <c r="AC12" s="57">
        <f t="shared" si="0"/>
        <v>43185</v>
      </c>
      <c r="AD12" s="57">
        <f t="shared" si="0"/>
        <v>43186</v>
      </c>
      <c r="AE12" s="57">
        <f t="shared" si="0"/>
        <v>43187</v>
      </c>
      <c r="AF12" s="57">
        <f t="shared" si="0"/>
        <v>43188</v>
      </c>
      <c r="AG12" s="57">
        <f t="shared" si="0"/>
        <v>43189</v>
      </c>
      <c r="AH12" s="57">
        <f t="shared" si="0"/>
        <v>43190</v>
      </c>
      <c r="AI12" s="73" t="s">
        <v>40</v>
      </c>
      <c r="AJ12" s="74" t="s">
        <v>26</v>
      </c>
      <c r="AK12" s="58"/>
      <c r="AN12" s="156">
        <f>MATCH(DATE(P10,MATCH(N10,AO20:AO31,),1),'2018 (ОТПУСК)'!3:3,)-1</f>
        <v>70</v>
      </c>
    </row>
    <row r="13" spans="1:76" ht="39.950000000000003" customHeight="1" x14ac:dyDescent="0.2">
      <c r="A13" s="149">
        <v>1</v>
      </c>
      <c r="B13" s="60" t="s">
        <v>33</v>
      </c>
      <c r="C13" s="60">
        <f>SUMIF('2018 (ОТПУСК)'!$C$4:$C$22,$B13,'2018 (ОТПУСК)'!$E$4:$E$22)</f>
        <v>9080</v>
      </c>
      <c r="D13" s="102" t="str">
        <f>INDEX('2018 (ОТПУСК)'!4:4,$AN$12+COLUMN(A1))</f>
        <v>В</v>
      </c>
      <c r="E13" s="102" t="str">
        <f>INDEX('2018 (ОТПУСК)'!4:4,$AN$12+COLUMN(B1))</f>
        <v>В</v>
      </c>
      <c r="F13" s="102" t="str">
        <f>INDEX('2018 (ОТПУСК)'!4:4,$AN$12+COLUMN(C1))</f>
        <v>8.00 24.00</v>
      </c>
      <c r="G13" s="102" t="str">
        <f>INDEX('2018 (ОТПУСК)'!4:4,$AN$12+COLUMN(D1))</f>
        <v>00.00 8.50</v>
      </c>
      <c r="H13" s="102" t="str">
        <f>INDEX('2018 (ОТПУСК)'!4:4,$AN$12+COLUMN(E1))</f>
        <v>В</v>
      </c>
      <c r="I13" s="102" t="str">
        <f>INDEX('2018 (ОТПУСК)'!4:4,$AN$12+COLUMN(F1))</f>
        <v>В</v>
      </c>
      <c r="J13" s="102" t="str">
        <f>INDEX('2018 (ОТПУСК)'!4:4,$AN$12+COLUMN(G1))</f>
        <v>8.00 24.00</v>
      </c>
      <c r="K13" s="102" t="str">
        <f>INDEX('2018 (ОТПУСК)'!4:4,$AN$12+COLUMN(H1))</f>
        <v>00.00 8.50</v>
      </c>
      <c r="L13" s="102" t="str">
        <f>INDEX('2018 (ОТПУСК)'!4:4,$AN$12+COLUMN(I1))</f>
        <v>В</v>
      </c>
      <c r="M13" s="102" t="str">
        <f>INDEX('2018 (ОТПУСК)'!4:4,$AN$12+COLUMN(J1))</f>
        <v>В</v>
      </c>
      <c r="N13" s="102" t="str">
        <f>INDEX('2018 (ОТПУСК)'!4:4,$AN$12+COLUMN(K1))</f>
        <v>8.00 24.00</v>
      </c>
      <c r="O13" s="102" t="str">
        <f>INDEX('2018 (ОТПУСК)'!4:4,$AN$12+COLUMN(L1))</f>
        <v>00.00 8.50</v>
      </c>
      <c r="P13" s="102" t="str">
        <f>INDEX('2018 (ОТПУСК)'!4:4,$AN$12+COLUMN(M1))</f>
        <v>В</v>
      </c>
      <c r="Q13" s="102" t="str">
        <f>INDEX('2018 (ОТПУСК)'!4:4,$AN$12+COLUMN(N1))</f>
        <v>В</v>
      </c>
      <c r="R13" s="102" t="str">
        <f>INDEX('2018 (ОТПУСК)'!4:4,$AN$12+COLUMN(O1))</f>
        <v>8.00 24.00</v>
      </c>
      <c r="S13" s="102" t="str">
        <f>INDEX('2018 (ОТПУСК)'!4:4,$AN$12+COLUMN(P1))</f>
        <v>00.00 8.50</v>
      </c>
      <c r="T13" s="102" t="str">
        <f>INDEX('2018 (ОТПУСК)'!4:4,$AN$12+COLUMN(Q1))</f>
        <v>В</v>
      </c>
      <c r="U13" s="102" t="str">
        <f>INDEX('2018 (ОТПУСК)'!4:4,$AN$12+COLUMN(R1))</f>
        <v>В</v>
      </c>
      <c r="V13" s="102" t="str">
        <f>INDEX('2018 (ОТПУСК)'!4:4,$AN$12+COLUMN(S1))</f>
        <v>8.00 24.00</v>
      </c>
      <c r="W13" s="102" t="str">
        <f>INDEX('2018 (ОТПУСК)'!4:4,$AN$12+COLUMN(T1))</f>
        <v>00.00 8.50</v>
      </c>
      <c r="X13" s="102" t="str">
        <f>INDEX('2018 (ОТПУСК)'!4:4,$AN$12+COLUMN(U1))</f>
        <v>В</v>
      </c>
      <c r="Y13" s="102" t="str">
        <f>INDEX('2018 (ОТПУСК)'!4:4,$AN$12+COLUMN(V1))</f>
        <v>В</v>
      </c>
      <c r="Z13" s="102" t="str">
        <f>INDEX('2018 (ОТПУСК)'!4:4,$AN$12+COLUMN(W1))</f>
        <v>8.00 24.00</v>
      </c>
      <c r="AA13" s="102" t="str">
        <f>INDEX('2018 (ОТПУСК)'!4:4,$AN$12+COLUMN(X1))</f>
        <v>00.00 8.50</v>
      </c>
      <c r="AB13" s="102" t="str">
        <f>INDEX('2018 (ОТПУСК)'!4:4,$AN$12+COLUMN(Y1))</f>
        <v>В</v>
      </c>
      <c r="AC13" s="102" t="str">
        <f>INDEX('2018 (ОТПУСК)'!4:4,$AN$12+COLUMN(Z1))</f>
        <v>В</v>
      </c>
      <c r="AD13" s="102" t="str">
        <f>INDEX('2018 (ОТПУСК)'!4:4,$AN$12+COLUMN(AA1))</f>
        <v>8.00 24.00</v>
      </c>
      <c r="AE13" s="102" t="str">
        <f>INDEX('2018 (ОТПУСК)'!4:4,$AN$12+COLUMN(AB1))</f>
        <v>00.00 8.50</v>
      </c>
      <c r="AF13" s="102" t="str">
        <f>INDEX('2018 (ОТПУСК)'!4:4,$AN$12+COLUMN(AC1))</f>
        <v>В</v>
      </c>
      <c r="AG13" s="102" t="str">
        <f>INDEX('2018 (ОТПУСК)'!4:4,$AN$12+COLUMN(AD1))</f>
        <v>В</v>
      </c>
      <c r="AH13" s="102" t="str">
        <f>INDEX('2018 (ОТПУСК)'!4:4,$AN$12+COLUMN(AE1))</f>
        <v>8.00 24.00</v>
      </c>
      <c r="AI13" s="75"/>
      <c r="AJ13" s="76"/>
      <c r="AK13" s="59"/>
      <c r="AL13" s="59">
        <f>COUNTIF(D13:AH13,"ОТ")</f>
        <v>0</v>
      </c>
      <c r="AM13" s="2" t="s">
        <v>28</v>
      </c>
      <c r="AN13" s="61"/>
      <c r="AO13" s="61"/>
      <c r="AP13" s="61"/>
      <c r="AQ13" s="61"/>
      <c r="AR13" s="61"/>
      <c r="AS13" s="5" t="s">
        <v>18</v>
      </c>
      <c r="AT13" s="14">
        <v>1</v>
      </c>
      <c r="AU13" s="14">
        <v>2</v>
      </c>
      <c r="AV13" s="14">
        <v>3</v>
      </c>
      <c r="AW13" s="14">
        <v>4</v>
      </c>
      <c r="AX13" s="14">
        <v>5</v>
      </c>
      <c r="AY13" s="14">
        <v>6</v>
      </c>
      <c r="AZ13" s="14">
        <v>7</v>
      </c>
      <c r="BA13" s="14">
        <v>8</v>
      </c>
      <c r="BB13" s="14">
        <v>9</v>
      </c>
      <c r="BC13" s="14">
        <v>10</v>
      </c>
      <c r="BD13" s="14">
        <v>11</v>
      </c>
      <c r="BE13" s="14">
        <v>12</v>
      </c>
      <c r="BF13" s="14">
        <v>13</v>
      </c>
      <c r="BG13" s="14">
        <v>14</v>
      </c>
      <c r="BH13" s="14">
        <v>15</v>
      </c>
      <c r="BI13" s="14">
        <v>16</v>
      </c>
      <c r="BJ13" s="14">
        <v>17</v>
      </c>
      <c r="BK13" s="14">
        <v>18</v>
      </c>
      <c r="BL13" s="14">
        <v>19</v>
      </c>
      <c r="BM13" s="14">
        <v>20</v>
      </c>
      <c r="BN13" s="14">
        <v>21</v>
      </c>
      <c r="BO13" s="14">
        <v>22</v>
      </c>
      <c r="BP13" s="14">
        <v>23</v>
      </c>
      <c r="BQ13" s="14">
        <v>24</v>
      </c>
      <c r="BR13" s="14">
        <v>25</v>
      </c>
      <c r="BS13" s="14">
        <v>26</v>
      </c>
      <c r="BT13" s="14">
        <v>27</v>
      </c>
      <c r="BU13" s="14">
        <v>28</v>
      </c>
      <c r="BV13" s="14">
        <v>29</v>
      </c>
      <c r="BW13" s="14">
        <v>30</v>
      </c>
      <c r="BX13" s="14">
        <v>31</v>
      </c>
    </row>
    <row r="14" spans="1:76" ht="39.950000000000003" customHeight="1" x14ac:dyDescent="0.2">
      <c r="A14" s="149">
        <v>2</v>
      </c>
      <c r="B14" s="60" t="s">
        <v>58</v>
      </c>
      <c r="C14" s="60">
        <f>SUMIF('2018 (ОТПУСК)'!$C$4:$C$22,$B14,'2018 (ОТПУСК)'!$E$4:$E$22)</f>
        <v>9104</v>
      </c>
      <c r="D14" s="102" t="str">
        <f>INDEX('2018 (ОТПУСК)'!5:5,$AN$12+COLUMN(A2))</f>
        <v>В</v>
      </c>
      <c r="E14" s="102" t="str">
        <f>INDEX('2018 (ОТПУСК)'!5:5,$AN$12+COLUMN(B2))</f>
        <v>В</v>
      </c>
      <c r="F14" s="102" t="str">
        <f>INDEX('2018 (ОТПУСК)'!5:5,$AN$12+COLUMN(C2))</f>
        <v>8.00 24.00</v>
      </c>
      <c r="G14" s="102" t="str">
        <f>INDEX('2018 (ОТПУСК)'!5:5,$AN$12+COLUMN(D2))</f>
        <v>00.00 8.50</v>
      </c>
      <c r="H14" s="102" t="str">
        <f>INDEX('2018 (ОТПУСК)'!5:5,$AN$12+COLUMN(E2))</f>
        <v>В</v>
      </c>
      <c r="I14" s="102" t="str">
        <f>INDEX('2018 (ОТПУСК)'!5:5,$AN$12+COLUMN(F2))</f>
        <v>В</v>
      </c>
      <c r="J14" s="102" t="str">
        <f>INDEX('2018 (ОТПУСК)'!5:5,$AN$12+COLUMN(G2))</f>
        <v>8.00 24.00</v>
      </c>
      <c r="K14" s="102" t="str">
        <f>INDEX('2018 (ОТПУСК)'!5:5,$AN$12+COLUMN(H2))</f>
        <v>00.00 8.50</v>
      </c>
      <c r="L14" s="102" t="str">
        <f>INDEX('2018 (ОТПУСК)'!5:5,$AN$12+COLUMN(I2))</f>
        <v>В</v>
      </c>
      <c r="M14" s="102" t="str">
        <f>INDEX('2018 (ОТПУСК)'!5:5,$AN$12+COLUMN(J2))</f>
        <v>В</v>
      </c>
      <c r="N14" s="102" t="str">
        <f>INDEX('2018 (ОТПУСК)'!5:5,$AN$12+COLUMN(K2))</f>
        <v>8.00 24.00</v>
      </c>
      <c r="O14" s="102" t="str">
        <f>INDEX('2018 (ОТПУСК)'!5:5,$AN$12+COLUMN(L2))</f>
        <v>00.00 8.50</v>
      </c>
      <c r="P14" s="102" t="str">
        <f>INDEX('2018 (ОТПУСК)'!5:5,$AN$12+COLUMN(M2))</f>
        <v>В</v>
      </c>
      <c r="Q14" s="102" t="str">
        <f>INDEX('2018 (ОТПУСК)'!5:5,$AN$12+COLUMN(N2))</f>
        <v>В</v>
      </c>
      <c r="R14" s="102" t="str">
        <f>INDEX('2018 (ОТПУСК)'!5:5,$AN$12+COLUMN(O2))</f>
        <v>8.00 24.00</v>
      </c>
      <c r="S14" s="102" t="str">
        <f>INDEX('2018 (ОТПУСК)'!5:5,$AN$12+COLUMN(P2))</f>
        <v>00.00 8.50</v>
      </c>
      <c r="T14" s="102" t="str">
        <f>INDEX('2018 (ОТПУСК)'!5:5,$AN$12+COLUMN(Q2))</f>
        <v>В</v>
      </c>
      <c r="U14" s="102" t="str">
        <f>INDEX('2018 (ОТПУСК)'!5:5,$AN$12+COLUMN(R2))</f>
        <v>В</v>
      </c>
      <c r="V14" s="102" t="str">
        <f>INDEX('2018 (ОТПУСК)'!5:5,$AN$12+COLUMN(S2))</f>
        <v>8.00 24.00</v>
      </c>
      <c r="W14" s="102" t="str">
        <f>INDEX('2018 (ОТПУСК)'!5:5,$AN$12+COLUMN(T2))</f>
        <v>00.00 8.50</v>
      </c>
      <c r="X14" s="102" t="str">
        <f>INDEX('2018 (ОТПУСК)'!5:5,$AN$12+COLUMN(U2))</f>
        <v>В</v>
      </c>
      <c r="Y14" s="102" t="str">
        <f>INDEX('2018 (ОТПУСК)'!5:5,$AN$12+COLUMN(V2))</f>
        <v>В</v>
      </c>
      <c r="Z14" s="102" t="str">
        <f>INDEX('2018 (ОТПУСК)'!5:5,$AN$12+COLUMN(W2))</f>
        <v>8.00 24.00</v>
      </c>
      <c r="AA14" s="102" t="str">
        <f>INDEX('2018 (ОТПУСК)'!5:5,$AN$12+COLUMN(X2))</f>
        <v>00.00 8.50</v>
      </c>
      <c r="AB14" s="102" t="str">
        <f>INDEX('2018 (ОТПУСК)'!5:5,$AN$12+COLUMN(Y2))</f>
        <v>В</v>
      </c>
      <c r="AC14" s="102" t="str">
        <f>INDEX('2018 (ОТПУСК)'!5:5,$AN$12+COLUMN(Z2))</f>
        <v>В</v>
      </c>
      <c r="AD14" s="102" t="str">
        <f>INDEX('2018 (ОТПУСК)'!5:5,$AN$12+COLUMN(AA2))</f>
        <v>8.00 24.00</v>
      </c>
      <c r="AE14" s="102" t="str">
        <f>INDEX('2018 (ОТПУСК)'!5:5,$AN$12+COLUMN(AB2))</f>
        <v>00.00 8.50</v>
      </c>
      <c r="AF14" s="102" t="str">
        <f>INDEX('2018 (ОТПУСК)'!5:5,$AN$12+COLUMN(AC2))</f>
        <v>В</v>
      </c>
      <c r="AG14" s="102" t="str">
        <f>INDEX('2018 (ОТПУСК)'!5:5,$AN$12+COLUMN(AD2))</f>
        <v>В</v>
      </c>
      <c r="AH14" s="102" t="str">
        <f>INDEX('2018 (ОТПУСК)'!5:5,$AN$12+COLUMN(AE2))</f>
        <v>8.00 24.00</v>
      </c>
      <c r="AI14" s="75"/>
      <c r="AJ14" s="62"/>
      <c r="AK14" s="59"/>
      <c r="AL14" s="59">
        <f t="shared" ref="AL14:AL31" si="1">COUNTIF(D14:AH14,"ОТ")</f>
        <v>0</v>
      </c>
      <c r="AN14" s="58"/>
      <c r="AO14" s="58"/>
      <c r="AP14" s="58"/>
      <c r="AQ14" s="58"/>
      <c r="AR14" s="58"/>
      <c r="AS14" s="1"/>
      <c r="AT14" s="3" t="str">
        <f>IF((WEEKDAY(AT15,2))=1,"Р",IF((WEEKDAY(AT15,2))=2,"Р",IF((WEEKDAY(AT15,2))=3,"Р",IF((WEEKDAY(AT15,2))=4,"Р",IF((WEEKDAY(AT15,2))=5,"Р",IF((WEEKDAY(AT15,2))=6,"В",IF((WEEKDAY(AT15,2))=7,"В")))))))</f>
        <v>Р</v>
      </c>
      <c r="AU14" s="3" t="str">
        <f t="shared" ref="AU14:BX14" si="2">IF((WEEKDAY(AU15,2))=1,"Р",IF((WEEKDAY(AU15,2))=2,"Р",IF((WEEKDAY(AU15,2))=3,"Р",IF((WEEKDAY(AU15,2))=4,"Р",IF((WEEKDAY(AU15,2))=5,"Р",IF((WEEKDAY(AU15,2))=6,"В",IF((WEEKDAY(AU15,2))=7,"В")))))))</f>
        <v>Р</v>
      </c>
      <c r="AV14" s="3" t="str">
        <f t="shared" si="2"/>
        <v>В</v>
      </c>
      <c r="AW14" s="3" t="str">
        <f t="shared" si="2"/>
        <v>В</v>
      </c>
      <c r="AX14" s="3" t="str">
        <f t="shared" si="2"/>
        <v>Р</v>
      </c>
      <c r="AY14" s="3" t="str">
        <f t="shared" si="2"/>
        <v>Р</v>
      </c>
      <c r="AZ14" s="3" t="str">
        <f t="shared" si="2"/>
        <v>Р</v>
      </c>
      <c r="BA14" s="3" t="str">
        <f>IF((WEEKDAY(BA15,2))=1,"Р",IF((WEEKDAY(BA15,2))=2,"Р",IF((WEEKDAY(BA15,2))=3,"Р",IF((WEEKDAY(BA15,2))=4,"Р",IF((WEEKDAY(BA15,2))=5,"Р",IF((WEEKDAY(BA15,2))=6,"В",IF((WEEKDAY(BA15,2))=7,"В")))))))</f>
        <v>Р</v>
      </c>
      <c r="BB14" s="3" t="str">
        <f t="shared" si="2"/>
        <v>Р</v>
      </c>
      <c r="BC14" s="3" t="str">
        <f t="shared" si="2"/>
        <v>В</v>
      </c>
      <c r="BD14" s="3" t="str">
        <f t="shared" si="2"/>
        <v>В</v>
      </c>
      <c r="BE14" s="3" t="str">
        <f t="shared" si="2"/>
        <v>Р</v>
      </c>
      <c r="BF14" s="3" t="str">
        <f t="shared" si="2"/>
        <v>Р</v>
      </c>
      <c r="BG14" s="3" t="str">
        <f t="shared" si="2"/>
        <v>Р</v>
      </c>
      <c r="BH14" s="3" t="str">
        <f t="shared" si="2"/>
        <v>Р</v>
      </c>
      <c r="BI14" s="3" t="str">
        <f t="shared" si="2"/>
        <v>Р</v>
      </c>
      <c r="BJ14" s="3" t="str">
        <f t="shared" si="2"/>
        <v>В</v>
      </c>
      <c r="BK14" s="3" t="str">
        <f t="shared" si="2"/>
        <v>В</v>
      </c>
      <c r="BL14" s="3" t="str">
        <f t="shared" si="2"/>
        <v>Р</v>
      </c>
      <c r="BM14" s="3" t="str">
        <f t="shared" si="2"/>
        <v>Р</v>
      </c>
      <c r="BN14" s="3" t="str">
        <f t="shared" si="2"/>
        <v>Р</v>
      </c>
      <c r="BO14" s="3" t="str">
        <f t="shared" si="2"/>
        <v>Р</v>
      </c>
      <c r="BP14" s="3" t="str">
        <f t="shared" si="2"/>
        <v>Р</v>
      </c>
      <c r="BQ14" s="3" t="str">
        <f t="shared" si="2"/>
        <v>В</v>
      </c>
      <c r="BR14" s="3" t="str">
        <f t="shared" si="2"/>
        <v>В</v>
      </c>
      <c r="BS14" s="3" t="str">
        <f t="shared" si="2"/>
        <v>Р</v>
      </c>
      <c r="BT14" s="3" t="str">
        <f t="shared" si="2"/>
        <v>Р</v>
      </c>
      <c r="BU14" s="3" t="str">
        <f t="shared" si="2"/>
        <v>Р</v>
      </c>
      <c r="BV14" s="3" t="str">
        <f t="shared" si="2"/>
        <v>Р</v>
      </c>
      <c r="BW14" s="3" t="str">
        <f t="shared" si="2"/>
        <v>Р</v>
      </c>
      <c r="BX14" s="3" t="str">
        <f t="shared" si="2"/>
        <v>В</v>
      </c>
    </row>
    <row r="15" spans="1:76" ht="39.950000000000003" customHeight="1" x14ac:dyDescent="0.2">
      <c r="A15" s="149">
        <v>3</v>
      </c>
      <c r="B15" s="60" t="s">
        <v>54</v>
      </c>
      <c r="C15" s="60">
        <f>SUMIF('2018 (ОТПУСК)'!$C$4:$C$22,$B15,'2018 (ОТПУСК)'!$E$4:$E$22)</f>
        <v>9092</v>
      </c>
      <c r="D15" s="102" t="str">
        <f>INDEX('2018 (ОТПУСК)'!6:6,$AN$12+COLUMN(A3))</f>
        <v>В</v>
      </c>
      <c r="E15" s="102" t="str">
        <f>INDEX('2018 (ОТПУСК)'!6:6,$AN$12+COLUMN(B3))</f>
        <v>В</v>
      </c>
      <c r="F15" s="102" t="str">
        <f>INDEX('2018 (ОТПУСК)'!6:6,$AN$12+COLUMN(C3))</f>
        <v>8.00 24.00</v>
      </c>
      <c r="G15" s="102" t="str">
        <f>INDEX('2018 (ОТПУСК)'!6:6,$AN$12+COLUMN(D3))</f>
        <v>00.00 8.50</v>
      </c>
      <c r="H15" s="102" t="str">
        <f>INDEX('2018 (ОТПУСК)'!6:6,$AN$12+COLUMN(E3))</f>
        <v>В</v>
      </c>
      <c r="I15" s="102" t="str">
        <f>INDEX('2018 (ОТПУСК)'!6:6,$AN$12+COLUMN(F3))</f>
        <v>В</v>
      </c>
      <c r="J15" s="102" t="str">
        <f>INDEX('2018 (ОТПУСК)'!6:6,$AN$12+COLUMN(G3))</f>
        <v>8.00 24.00</v>
      </c>
      <c r="K15" s="102" t="str">
        <f>INDEX('2018 (ОТПУСК)'!6:6,$AN$12+COLUMN(H3))</f>
        <v>00.00 8.50</v>
      </c>
      <c r="L15" s="102" t="str">
        <f>INDEX('2018 (ОТПУСК)'!6:6,$AN$12+COLUMN(I3))</f>
        <v>В</v>
      </c>
      <c r="M15" s="102" t="str">
        <f>INDEX('2018 (ОТПУСК)'!6:6,$AN$12+COLUMN(J3))</f>
        <v>В</v>
      </c>
      <c r="N15" s="102" t="str">
        <f>INDEX('2018 (ОТПУСК)'!6:6,$AN$12+COLUMN(K3))</f>
        <v>8.00 24.00</v>
      </c>
      <c r="O15" s="102" t="str">
        <f>INDEX('2018 (ОТПУСК)'!6:6,$AN$12+COLUMN(L3))</f>
        <v>00.00 8.50</v>
      </c>
      <c r="P15" s="102" t="str">
        <f>INDEX('2018 (ОТПУСК)'!6:6,$AN$12+COLUMN(M3))</f>
        <v>В</v>
      </c>
      <c r="Q15" s="102" t="str">
        <f>INDEX('2018 (ОТПУСК)'!6:6,$AN$12+COLUMN(N3))</f>
        <v>В</v>
      </c>
      <c r="R15" s="102" t="str">
        <f>INDEX('2018 (ОТПУСК)'!6:6,$AN$12+COLUMN(O3))</f>
        <v>8.00 24.00</v>
      </c>
      <c r="S15" s="102" t="str">
        <f>INDEX('2018 (ОТПУСК)'!6:6,$AN$12+COLUMN(P3))</f>
        <v>00.00 8.50</v>
      </c>
      <c r="T15" s="102" t="str">
        <f>INDEX('2018 (ОТПУСК)'!6:6,$AN$12+COLUMN(Q3))</f>
        <v>В</v>
      </c>
      <c r="U15" s="102" t="str">
        <f>INDEX('2018 (ОТПУСК)'!6:6,$AN$12+COLUMN(R3))</f>
        <v>В</v>
      </c>
      <c r="V15" s="102" t="str">
        <f>INDEX('2018 (ОТПУСК)'!6:6,$AN$12+COLUMN(S3))</f>
        <v>8.00 24.00</v>
      </c>
      <c r="W15" s="102" t="str">
        <f>INDEX('2018 (ОТПУСК)'!6:6,$AN$12+COLUMN(T3))</f>
        <v>00.00 8.50</v>
      </c>
      <c r="X15" s="102" t="str">
        <f>INDEX('2018 (ОТПУСК)'!6:6,$AN$12+COLUMN(U3))</f>
        <v>В</v>
      </c>
      <c r="Y15" s="102" t="str">
        <f>INDEX('2018 (ОТПУСК)'!6:6,$AN$12+COLUMN(V3))</f>
        <v>В</v>
      </c>
      <c r="Z15" s="102" t="str">
        <f>INDEX('2018 (ОТПУСК)'!6:6,$AN$12+COLUMN(W3))</f>
        <v>8.00 24.00</v>
      </c>
      <c r="AA15" s="102" t="str">
        <f>INDEX('2018 (ОТПУСК)'!6:6,$AN$12+COLUMN(X3))</f>
        <v>00.00 8.50</v>
      </c>
      <c r="AB15" s="102" t="str">
        <f>INDEX('2018 (ОТПУСК)'!6:6,$AN$12+COLUMN(Y3))</f>
        <v>В</v>
      </c>
      <c r="AC15" s="102" t="str">
        <f>INDEX('2018 (ОТПУСК)'!6:6,$AN$12+COLUMN(Z3))</f>
        <v>В</v>
      </c>
      <c r="AD15" s="102" t="str">
        <f>INDEX('2018 (ОТПУСК)'!6:6,$AN$12+COLUMN(AA3))</f>
        <v>8.00 24.00</v>
      </c>
      <c r="AE15" s="102" t="str">
        <f>INDEX('2018 (ОТПУСК)'!6:6,$AN$12+COLUMN(AB3))</f>
        <v>00.00 8.50</v>
      </c>
      <c r="AF15" s="102" t="str">
        <f>INDEX('2018 (ОТПУСК)'!6:6,$AN$12+COLUMN(AC3))</f>
        <v>В</v>
      </c>
      <c r="AG15" s="102" t="str">
        <f>INDEX('2018 (ОТПУСК)'!6:6,$AN$12+COLUMN(AD3))</f>
        <v>В</v>
      </c>
      <c r="AH15" s="102" t="str">
        <f>INDEX('2018 (ОТПУСК)'!6:6,$AN$12+COLUMN(AE3))</f>
        <v>8.00 24.00</v>
      </c>
      <c r="AI15" s="75"/>
      <c r="AJ15" s="62"/>
      <c r="AK15" s="59"/>
      <c r="AL15" s="59">
        <f t="shared" si="1"/>
        <v>0</v>
      </c>
      <c r="AN15" s="63"/>
      <c r="AO15" s="63"/>
      <c r="AP15" s="63"/>
      <c r="AQ15" s="63"/>
      <c r="AR15" s="63"/>
      <c r="AS15" s="1" t="s">
        <v>19</v>
      </c>
      <c r="AT15" s="3">
        <f>WEEKDAY(D$12,1)</f>
        <v>5</v>
      </c>
      <c r="AU15" s="3">
        <f t="shared" ref="AU15:BH15" si="3">WEEKDAY(E$12,1)</f>
        <v>6</v>
      </c>
      <c r="AV15" s="3">
        <f t="shared" si="3"/>
        <v>7</v>
      </c>
      <c r="AW15" s="3">
        <f t="shared" si="3"/>
        <v>1</v>
      </c>
      <c r="AX15" s="3">
        <f t="shared" si="3"/>
        <v>2</v>
      </c>
      <c r="AY15" s="3">
        <f t="shared" si="3"/>
        <v>3</v>
      </c>
      <c r="AZ15" s="3">
        <f t="shared" si="3"/>
        <v>4</v>
      </c>
      <c r="BA15" s="3">
        <f t="shared" si="3"/>
        <v>5</v>
      </c>
      <c r="BB15" s="3">
        <f t="shared" si="3"/>
        <v>6</v>
      </c>
      <c r="BC15" s="3">
        <f t="shared" si="3"/>
        <v>7</v>
      </c>
      <c r="BD15" s="3">
        <f t="shared" si="3"/>
        <v>1</v>
      </c>
      <c r="BE15" s="3">
        <f t="shared" si="3"/>
        <v>2</v>
      </c>
      <c r="BF15" s="3">
        <f t="shared" si="3"/>
        <v>3</v>
      </c>
      <c r="BG15" s="3">
        <f t="shared" si="3"/>
        <v>4</v>
      </c>
      <c r="BH15" s="3">
        <f t="shared" si="3"/>
        <v>5</v>
      </c>
      <c r="BI15" s="3">
        <f t="shared" ref="BI15:BX15" si="4">WEEKDAY(S12,1)</f>
        <v>6</v>
      </c>
      <c r="BJ15" s="3">
        <f t="shared" si="4"/>
        <v>7</v>
      </c>
      <c r="BK15" s="3">
        <f t="shared" si="4"/>
        <v>1</v>
      </c>
      <c r="BL15" s="3">
        <f t="shared" si="4"/>
        <v>2</v>
      </c>
      <c r="BM15" s="3">
        <f t="shared" si="4"/>
        <v>3</v>
      </c>
      <c r="BN15" s="3">
        <f t="shared" si="4"/>
        <v>4</v>
      </c>
      <c r="BO15" s="3">
        <f t="shared" si="4"/>
        <v>5</v>
      </c>
      <c r="BP15" s="3">
        <f t="shared" si="4"/>
        <v>6</v>
      </c>
      <c r="BQ15" s="3">
        <f t="shared" si="4"/>
        <v>7</v>
      </c>
      <c r="BR15" s="3">
        <f t="shared" si="4"/>
        <v>1</v>
      </c>
      <c r="BS15" s="3">
        <f t="shared" si="4"/>
        <v>2</v>
      </c>
      <c r="BT15" s="3">
        <f t="shared" si="4"/>
        <v>3</v>
      </c>
      <c r="BU15" s="3">
        <f t="shared" si="4"/>
        <v>4</v>
      </c>
      <c r="BV15" s="3">
        <f t="shared" si="4"/>
        <v>5</v>
      </c>
      <c r="BW15" s="3">
        <f t="shared" si="4"/>
        <v>6</v>
      </c>
      <c r="BX15" s="3">
        <f t="shared" si="4"/>
        <v>7</v>
      </c>
    </row>
    <row r="16" spans="1:76" ht="39.950000000000003" customHeight="1" x14ac:dyDescent="0.2">
      <c r="A16" s="149">
        <v>4</v>
      </c>
      <c r="B16" s="60" t="s">
        <v>63</v>
      </c>
      <c r="C16" s="60">
        <f>SUMIF('2018 (ОТПУСК)'!$C$4:$C$22,$B16,'2018 (ОТПУСК)'!$E$4:$E$22)</f>
        <v>9029</v>
      </c>
      <c r="D16" s="102" t="str">
        <f>INDEX('2018 (ОТПУСК)'!7:7,$AN$12+COLUMN(A4))</f>
        <v>В</v>
      </c>
      <c r="E16" s="102" t="str">
        <f>INDEX('2018 (ОТПУСК)'!7:7,$AN$12+COLUMN(B4))</f>
        <v>В</v>
      </c>
      <c r="F16" s="102" t="str">
        <f>INDEX('2018 (ОТПУСК)'!7:7,$AN$12+COLUMN(C4))</f>
        <v>8.00 24.00</v>
      </c>
      <c r="G16" s="102" t="str">
        <f>INDEX('2018 (ОТПУСК)'!7:7,$AN$12+COLUMN(D4))</f>
        <v>00.00 8.50</v>
      </c>
      <c r="H16" s="102" t="str">
        <f>INDEX('2018 (ОТПУСК)'!7:7,$AN$12+COLUMN(E4))</f>
        <v>В</v>
      </c>
      <c r="I16" s="102" t="str">
        <f>INDEX('2018 (ОТПУСК)'!7:7,$AN$12+COLUMN(F4))</f>
        <v>В</v>
      </c>
      <c r="J16" s="102" t="str">
        <f>INDEX('2018 (ОТПУСК)'!7:7,$AN$12+COLUMN(G4))</f>
        <v>8.00 24.00</v>
      </c>
      <c r="K16" s="102" t="str">
        <f>INDEX('2018 (ОТПУСК)'!7:7,$AN$12+COLUMN(H4))</f>
        <v>00.00 8.50</v>
      </c>
      <c r="L16" s="102" t="str">
        <f>INDEX('2018 (ОТПУСК)'!7:7,$AN$12+COLUMN(I4))</f>
        <v>В</v>
      </c>
      <c r="M16" s="102" t="str">
        <f>INDEX('2018 (ОТПУСК)'!7:7,$AN$12+COLUMN(J4))</f>
        <v>В</v>
      </c>
      <c r="N16" s="102" t="str">
        <f>INDEX('2018 (ОТПУСК)'!7:7,$AN$12+COLUMN(K4))</f>
        <v>8.00 24.00</v>
      </c>
      <c r="O16" s="102" t="str">
        <f>INDEX('2018 (ОТПУСК)'!7:7,$AN$12+COLUMN(L4))</f>
        <v>00.00 8.50</v>
      </c>
      <c r="P16" s="102" t="str">
        <f>INDEX('2018 (ОТПУСК)'!7:7,$AN$12+COLUMN(M4))</f>
        <v>В</v>
      </c>
      <c r="Q16" s="102" t="str">
        <f>INDEX('2018 (ОТПУСК)'!7:7,$AN$12+COLUMN(N4))</f>
        <v>В</v>
      </c>
      <c r="R16" s="102" t="str">
        <f>INDEX('2018 (ОТПУСК)'!7:7,$AN$12+COLUMN(O4))</f>
        <v>8.00 24.00</v>
      </c>
      <c r="S16" s="102" t="str">
        <f>INDEX('2018 (ОТПУСК)'!7:7,$AN$12+COLUMN(P4))</f>
        <v>00.00 8.50</v>
      </c>
      <c r="T16" s="102" t="str">
        <f>INDEX('2018 (ОТПУСК)'!7:7,$AN$12+COLUMN(Q4))</f>
        <v>В</v>
      </c>
      <c r="U16" s="102" t="str">
        <f>INDEX('2018 (ОТПУСК)'!7:7,$AN$12+COLUMN(R4))</f>
        <v>В</v>
      </c>
      <c r="V16" s="102" t="str">
        <f>INDEX('2018 (ОТПУСК)'!7:7,$AN$12+COLUMN(S4))</f>
        <v>8.00 24.00</v>
      </c>
      <c r="W16" s="102" t="str">
        <f>INDEX('2018 (ОТПУСК)'!7:7,$AN$12+COLUMN(T4))</f>
        <v>00.00 8.50</v>
      </c>
      <c r="X16" s="102" t="str">
        <f>INDEX('2018 (ОТПУСК)'!7:7,$AN$12+COLUMN(U4))</f>
        <v>В</v>
      </c>
      <c r="Y16" s="102" t="str">
        <f>INDEX('2018 (ОТПУСК)'!7:7,$AN$12+COLUMN(V4))</f>
        <v>В</v>
      </c>
      <c r="Z16" s="102" t="str">
        <f>INDEX('2018 (ОТПУСК)'!7:7,$AN$12+COLUMN(W4))</f>
        <v>8.00 24.00</v>
      </c>
      <c r="AA16" s="102" t="str">
        <f>INDEX('2018 (ОТПУСК)'!7:7,$AN$12+COLUMN(X4))</f>
        <v>00.00 8.50</v>
      </c>
      <c r="AB16" s="102" t="str">
        <f>INDEX('2018 (ОТПУСК)'!7:7,$AN$12+COLUMN(Y4))</f>
        <v>В</v>
      </c>
      <c r="AC16" s="102" t="str">
        <f>INDEX('2018 (ОТПУСК)'!7:7,$AN$12+COLUMN(Z4))</f>
        <v>В</v>
      </c>
      <c r="AD16" s="102" t="str">
        <f>INDEX('2018 (ОТПУСК)'!7:7,$AN$12+COLUMN(AA4))</f>
        <v>8.00 24.00</v>
      </c>
      <c r="AE16" s="102" t="str">
        <f>INDEX('2018 (ОТПУСК)'!7:7,$AN$12+COLUMN(AB4))</f>
        <v>00.00 8.50</v>
      </c>
      <c r="AF16" s="102" t="str">
        <f>INDEX('2018 (ОТПУСК)'!7:7,$AN$12+COLUMN(AC4))</f>
        <v>В</v>
      </c>
      <c r="AG16" s="102" t="str">
        <f>INDEX('2018 (ОТПУСК)'!7:7,$AN$12+COLUMN(AD4))</f>
        <v>В</v>
      </c>
      <c r="AH16" s="102" t="str">
        <f>INDEX('2018 (ОТПУСК)'!7:7,$AN$12+COLUMN(AE4))</f>
        <v>8.00 24.00</v>
      </c>
      <c r="AI16" s="75"/>
      <c r="AJ16" s="62"/>
      <c r="AK16" s="59"/>
      <c r="AL16" s="59">
        <f t="shared" si="1"/>
        <v>0</v>
      </c>
      <c r="AN16" s="59"/>
      <c r="AO16" s="59"/>
      <c r="AP16" s="59"/>
      <c r="AQ16" s="59"/>
      <c r="AR16" s="59"/>
      <c r="AS16" s="9"/>
      <c r="AT16" s="9"/>
      <c r="AU16" s="9"/>
      <c r="AV16" s="9"/>
      <c r="AW16" s="9"/>
      <c r="AX16" s="9"/>
      <c r="AY16" s="9"/>
      <c r="AZ16" s="9"/>
      <c r="BA16" s="6"/>
      <c r="BB16" s="5"/>
      <c r="BC16" s="5"/>
      <c r="BD16" s="5"/>
      <c r="BE16" s="5"/>
      <c r="BF16" s="5"/>
      <c r="BG16" s="5"/>
      <c r="BH16" s="5"/>
      <c r="BI16" s="5"/>
      <c r="BJ16" s="59"/>
      <c r="BK16" s="59"/>
      <c r="BL16" s="59"/>
      <c r="BM16" s="59"/>
      <c r="BN16" s="59"/>
      <c r="BO16" s="59"/>
      <c r="BP16" s="59"/>
      <c r="BQ16" s="59"/>
      <c r="BR16" s="59"/>
      <c r="BS16" s="63"/>
    </row>
    <row r="17" spans="1:77" ht="39.950000000000003" customHeight="1" x14ac:dyDescent="0.2">
      <c r="A17" s="149">
        <v>5</v>
      </c>
      <c r="B17" s="60" t="s">
        <v>35</v>
      </c>
      <c r="C17" s="60">
        <f>SUMIF('2018 (ОТПУСК)'!$C$4:$C$22,$B17,'2018 (ОТПУСК)'!$E$4:$E$22)</f>
        <v>9084</v>
      </c>
      <c r="D17" s="102" t="str">
        <f>INDEX('2018 (ОТПУСК)'!8:8,$AN$12+COLUMN(A5))</f>
        <v>ОТ</v>
      </c>
      <c r="E17" s="102" t="str">
        <f>INDEX('2018 (ОТПУСК)'!8:8,$AN$12+COLUMN(B5))</f>
        <v>ОТ</v>
      </c>
      <c r="F17" s="102" t="str">
        <f>INDEX('2018 (ОТПУСК)'!8:8,$AN$12+COLUMN(C5))</f>
        <v>ОТ</v>
      </c>
      <c r="G17" s="102" t="str">
        <f>INDEX('2018 (ОТПУСК)'!8:8,$AN$12+COLUMN(D5))</f>
        <v>В</v>
      </c>
      <c r="H17" s="102" t="str">
        <f>INDEX('2018 (ОТПУСК)'!8:8,$AN$12+COLUMN(E5))</f>
        <v>В</v>
      </c>
      <c r="I17" s="102" t="str">
        <f>INDEX('2018 (ОТПУСК)'!8:8,$AN$12+COLUMN(F5))</f>
        <v>В</v>
      </c>
      <c r="J17" s="102" t="str">
        <f>INDEX('2018 (ОТПУСК)'!8:8,$AN$12+COLUMN(G5))</f>
        <v>8.00 24.00</v>
      </c>
      <c r="K17" s="102" t="str">
        <f>INDEX('2018 (ОТПУСК)'!8:8,$AN$12+COLUMN(H5))</f>
        <v>00.00 8.50</v>
      </c>
      <c r="L17" s="102" t="str">
        <f>INDEX('2018 (ОТПУСК)'!8:8,$AN$12+COLUMN(I5))</f>
        <v>В</v>
      </c>
      <c r="M17" s="102" t="str">
        <f>INDEX('2018 (ОТПУСК)'!8:8,$AN$12+COLUMN(J5))</f>
        <v>В</v>
      </c>
      <c r="N17" s="102" t="str">
        <f>INDEX('2018 (ОТПУСК)'!8:8,$AN$12+COLUMN(K5))</f>
        <v>8.00 24.00</v>
      </c>
      <c r="O17" s="102" t="str">
        <f>INDEX('2018 (ОТПУСК)'!8:8,$AN$12+COLUMN(L5))</f>
        <v>00.00 8.50</v>
      </c>
      <c r="P17" s="102" t="str">
        <f>INDEX('2018 (ОТПУСК)'!8:8,$AN$12+COLUMN(M5))</f>
        <v>В</v>
      </c>
      <c r="Q17" s="102" t="str">
        <f>INDEX('2018 (ОТПУСК)'!8:8,$AN$12+COLUMN(N5))</f>
        <v>В</v>
      </c>
      <c r="R17" s="102" t="str">
        <f>INDEX('2018 (ОТПУСК)'!8:8,$AN$12+COLUMN(O5))</f>
        <v>8.00 24.00</v>
      </c>
      <c r="S17" s="102" t="str">
        <f>INDEX('2018 (ОТПУСК)'!8:8,$AN$12+COLUMN(P5))</f>
        <v>00.00 8.50</v>
      </c>
      <c r="T17" s="102" t="str">
        <f>INDEX('2018 (ОТПУСК)'!8:8,$AN$12+COLUMN(Q5))</f>
        <v>В</v>
      </c>
      <c r="U17" s="102" t="str">
        <f>INDEX('2018 (ОТПУСК)'!8:8,$AN$12+COLUMN(R5))</f>
        <v>В</v>
      </c>
      <c r="V17" s="102" t="str">
        <f>INDEX('2018 (ОТПУСК)'!8:8,$AN$12+COLUMN(S5))</f>
        <v>8.00 24.00</v>
      </c>
      <c r="W17" s="102" t="str">
        <f>INDEX('2018 (ОТПУСК)'!8:8,$AN$12+COLUMN(T5))</f>
        <v>00.00 8.50</v>
      </c>
      <c r="X17" s="102" t="str">
        <f>INDEX('2018 (ОТПУСК)'!8:8,$AN$12+COLUMN(U5))</f>
        <v>В</v>
      </c>
      <c r="Y17" s="102" t="str">
        <f>INDEX('2018 (ОТПУСК)'!8:8,$AN$12+COLUMN(V5))</f>
        <v>В</v>
      </c>
      <c r="Z17" s="102" t="str">
        <f>INDEX('2018 (ОТПУСК)'!8:8,$AN$12+COLUMN(W5))</f>
        <v>8.00 24.00</v>
      </c>
      <c r="AA17" s="102" t="str">
        <f>INDEX('2018 (ОТПУСК)'!8:8,$AN$12+COLUMN(X5))</f>
        <v>00.00 8.50</v>
      </c>
      <c r="AB17" s="102" t="str">
        <f>INDEX('2018 (ОТПУСК)'!8:8,$AN$12+COLUMN(Y5))</f>
        <v>В</v>
      </c>
      <c r="AC17" s="102" t="str">
        <f>INDEX('2018 (ОТПУСК)'!8:8,$AN$12+COLUMN(Z5))</f>
        <v>В</v>
      </c>
      <c r="AD17" s="102" t="str">
        <f>INDEX('2018 (ОТПУСК)'!8:8,$AN$12+COLUMN(AA5))</f>
        <v>8.00 24.00</v>
      </c>
      <c r="AE17" s="102" t="str">
        <f>INDEX('2018 (ОТПУСК)'!8:8,$AN$12+COLUMN(AB5))</f>
        <v>00.00 8.50</v>
      </c>
      <c r="AF17" s="102" t="str">
        <f>INDEX('2018 (ОТПУСК)'!8:8,$AN$12+COLUMN(AC5))</f>
        <v>В</v>
      </c>
      <c r="AG17" s="102" t="str">
        <f>INDEX('2018 (ОТПУСК)'!8:8,$AN$12+COLUMN(AD5))</f>
        <v>В</v>
      </c>
      <c r="AH17" s="102" t="str">
        <f>INDEX('2018 (ОТПУСК)'!8:8,$AN$12+COLUMN(AE5))</f>
        <v>8.00 24.00</v>
      </c>
      <c r="AI17" s="75"/>
      <c r="AJ17" s="62"/>
      <c r="AK17" s="59"/>
      <c r="AL17" s="59">
        <f t="shared" si="1"/>
        <v>3</v>
      </c>
      <c r="AN17" s="63"/>
      <c r="AO17" s="63"/>
      <c r="AP17" s="63"/>
      <c r="AQ17" s="63"/>
      <c r="AR17" s="63"/>
      <c r="AS17" s="9"/>
    </row>
    <row r="18" spans="1:77" ht="39.950000000000003" customHeight="1" x14ac:dyDescent="0.2">
      <c r="A18" s="149">
        <v>6</v>
      </c>
      <c r="B18" s="157" t="s">
        <v>60</v>
      </c>
      <c r="C18" s="60">
        <f>SUMIF('2018 (ОТПУСК)'!$C$4:$C$22,$B18,'2018 (ОТПУСК)'!$E$4:$E$22)</f>
        <v>9113</v>
      </c>
      <c r="D18" s="102" t="str">
        <f>INDEX('2018 (ОТПУСК)'!9:9,$AN$12+COLUMN(A6))</f>
        <v>В</v>
      </c>
      <c r="E18" s="102" t="str">
        <f>INDEX('2018 (ОТПУСК)'!9:9,$AN$12+COLUMN(B6))</f>
        <v>В</v>
      </c>
      <c r="F18" s="102" t="str">
        <f>INDEX('2018 (ОТПУСК)'!9:9,$AN$12+COLUMN(C6))</f>
        <v>ОТ</v>
      </c>
      <c r="G18" s="102" t="str">
        <f>INDEX('2018 (ОТПУСК)'!9:9,$AN$12+COLUMN(D6))</f>
        <v>ОТ</v>
      </c>
      <c r="H18" s="102" t="str">
        <f>INDEX('2018 (ОТПУСК)'!9:9,$AN$12+COLUMN(E6))</f>
        <v>ОТ</v>
      </c>
      <c r="I18" s="102" t="str">
        <f>INDEX('2018 (ОТПУСК)'!9:9,$AN$12+COLUMN(F6))</f>
        <v>ОТ</v>
      </c>
      <c r="J18" s="102" t="str">
        <f>INDEX('2018 (ОТПУСК)'!9:9,$AN$12+COLUMN(G6))</f>
        <v>ОТ</v>
      </c>
      <c r="K18" s="102" t="str">
        <f>INDEX('2018 (ОТПУСК)'!9:9,$AN$12+COLUMN(H6))</f>
        <v>ОТ</v>
      </c>
      <c r="L18" s="102" t="str">
        <f>INDEX('2018 (ОТПУСК)'!9:9,$AN$12+COLUMN(I6))</f>
        <v>ОТ</v>
      </c>
      <c r="M18" s="102" t="str">
        <f>INDEX('2018 (ОТПУСК)'!9:9,$AN$12+COLUMN(J6))</f>
        <v>ОТ</v>
      </c>
      <c r="N18" s="102" t="str">
        <f>INDEX('2018 (ОТПУСК)'!9:9,$AN$12+COLUMN(K6))</f>
        <v>ОТ</v>
      </c>
      <c r="O18" s="102" t="str">
        <f>INDEX('2018 (ОТПУСК)'!9:9,$AN$12+COLUMN(L6))</f>
        <v>ОТ</v>
      </c>
      <c r="P18" s="102" t="str">
        <f>INDEX('2018 (ОТПУСК)'!9:9,$AN$12+COLUMN(M6))</f>
        <v>ОТ</v>
      </c>
      <c r="Q18" s="102" t="str">
        <f>INDEX('2018 (ОТПУСК)'!9:9,$AN$12+COLUMN(N6))</f>
        <v>ОТ</v>
      </c>
      <c r="R18" s="102" t="str">
        <f>INDEX('2018 (ОТПУСК)'!9:9,$AN$12+COLUMN(O6))</f>
        <v>ОТ</v>
      </c>
      <c r="S18" s="102" t="str">
        <f>INDEX('2018 (ОТПУСК)'!9:9,$AN$12+COLUMN(P6))</f>
        <v>ОТ</v>
      </c>
      <c r="T18" s="102" t="str">
        <f>INDEX('2018 (ОТПУСК)'!9:9,$AN$12+COLUMN(Q6))</f>
        <v>ОТ</v>
      </c>
      <c r="U18" s="102" t="str">
        <f>INDEX('2018 (ОТПУСК)'!9:9,$AN$12+COLUMN(R6))</f>
        <v>В</v>
      </c>
      <c r="V18" s="102" t="str">
        <f>INDEX('2018 (ОТПУСК)'!9:9,$AN$12+COLUMN(S6))</f>
        <v>8.00 24.00</v>
      </c>
      <c r="W18" s="102" t="str">
        <f>INDEX('2018 (ОТПУСК)'!9:9,$AN$12+COLUMN(T6))</f>
        <v>00.00 8.50</v>
      </c>
      <c r="X18" s="102" t="str">
        <f>INDEX('2018 (ОТПУСК)'!9:9,$AN$12+COLUMN(U6))</f>
        <v>В</v>
      </c>
      <c r="Y18" s="102" t="str">
        <f>INDEX('2018 (ОТПУСК)'!9:9,$AN$12+COLUMN(V6))</f>
        <v>В</v>
      </c>
      <c r="Z18" s="102" t="str">
        <f>INDEX('2018 (ОТПУСК)'!9:9,$AN$12+COLUMN(W6))</f>
        <v>8.00 24.00</v>
      </c>
      <c r="AA18" s="102" t="str">
        <f>INDEX('2018 (ОТПУСК)'!9:9,$AN$12+COLUMN(X6))</f>
        <v>00.00 8.50</v>
      </c>
      <c r="AB18" s="102" t="str">
        <f>INDEX('2018 (ОТПУСК)'!9:9,$AN$12+COLUMN(Y6))</f>
        <v>В</v>
      </c>
      <c r="AC18" s="102" t="str">
        <f>INDEX('2018 (ОТПУСК)'!9:9,$AN$12+COLUMN(Z6))</f>
        <v>В</v>
      </c>
      <c r="AD18" s="102" t="str">
        <f>INDEX('2018 (ОТПУСК)'!9:9,$AN$12+COLUMN(AA6))</f>
        <v>8.00 24.00</v>
      </c>
      <c r="AE18" s="102" t="str">
        <f>INDEX('2018 (ОТПУСК)'!9:9,$AN$12+COLUMN(AB6))</f>
        <v>00.00 8.50</v>
      </c>
      <c r="AF18" s="102" t="str">
        <f>INDEX('2018 (ОТПУСК)'!9:9,$AN$12+COLUMN(AC6))</f>
        <v>В</v>
      </c>
      <c r="AG18" s="102" t="str">
        <f>INDEX('2018 (ОТПУСК)'!9:9,$AN$12+COLUMN(AD6))</f>
        <v>В</v>
      </c>
      <c r="AH18" s="102" t="str">
        <f>INDEX('2018 (ОТПУСК)'!9:9,$AN$12+COLUMN(AE6))</f>
        <v>8.00 24.00</v>
      </c>
      <c r="AI18" s="75"/>
      <c r="AJ18" s="62"/>
      <c r="AK18" s="59"/>
      <c r="AL18" s="59">
        <f t="shared" si="1"/>
        <v>15</v>
      </c>
      <c r="AN18" s="148" t="s">
        <v>29</v>
      </c>
      <c r="AO18" s="148" t="s">
        <v>0</v>
      </c>
      <c r="AP18" s="148" t="s">
        <v>30</v>
      </c>
      <c r="AQ18" s="68"/>
      <c r="AR18" s="63"/>
      <c r="AS18" s="12"/>
    </row>
    <row r="19" spans="1:77" ht="39.950000000000003" customHeight="1" x14ac:dyDescent="0.2">
      <c r="A19" s="149">
        <v>7</v>
      </c>
      <c r="B19" s="60" t="s">
        <v>59</v>
      </c>
      <c r="C19" s="60">
        <f>SUMIF('2018 (ОТПУСК)'!$C$4:$C$22,$B19,'2018 (ОТПУСК)'!$E$4:$E$22)</f>
        <v>9105</v>
      </c>
      <c r="D19" s="102" t="str">
        <f>INDEX('2018 (ОТПУСК)'!10:10,$AN$12+COLUMN(A7))</f>
        <v>В</v>
      </c>
      <c r="E19" s="102" t="str">
        <f>INDEX('2018 (ОТПУСК)'!10:10,$AN$12+COLUMN(B7))</f>
        <v>В</v>
      </c>
      <c r="F19" s="102" t="str">
        <f>INDEX('2018 (ОТПУСК)'!10:10,$AN$12+COLUMN(C7))</f>
        <v>8.00 24.00</v>
      </c>
      <c r="G19" s="102" t="str">
        <f>INDEX('2018 (ОТПУСК)'!10:10,$AN$12+COLUMN(D7))</f>
        <v>00.00 8.50</v>
      </c>
      <c r="H19" s="102" t="str">
        <f>INDEX('2018 (ОТПУСК)'!10:10,$AN$12+COLUMN(E7))</f>
        <v>В</v>
      </c>
      <c r="I19" s="102" t="str">
        <f>INDEX('2018 (ОТПУСК)'!10:10,$AN$12+COLUMN(F7))</f>
        <v>В</v>
      </c>
      <c r="J19" s="102" t="str">
        <f>INDEX('2018 (ОТПУСК)'!10:10,$AN$12+COLUMN(G7))</f>
        <v>8.00 24.00</v>
      </c>
      <c r="K19" s="102" t="str">
        <f>INDEX('2018 (ОТПУСК)'!10:10,$AN$12+COLUMN(H7))</f>
        <v>00.00 8.50</v>
      </c>
      <c r="L19" s="102" t="str">
        <f>INDEX('2018 (ОТПУСК)'!10:10,$AN$12+COLUMN(I7))</f>
        <v>В</v>
      </c>
      <c r="M19" s="102" t="str">
        <f>INDEX('2018 (ОТПУСК)'!10:10,$AN$12+COLUMN(J7))</f>
        <v>В</v>
      </c>
      <c r="N19" s="102" t="str">
        <f>INDEX('2018 (ОТПУСК)'!10:10,$AN$12+COLUMN(K7))</f>
        <v>8.00 24.00</v>
      </c>
      <c r="O19" s="102" t="str">
        <f>INDEX('2018 (ОТПУСК)'!10:10,$AN$12+COLUMN(L7))</f>
        <v>00.00 8.50</v>
      </c>
      <c r="P19" s="102" t="str">
        <f>INDEX('2018 (ОТПУСК)'!10:10,$AN$12+COLUMN(M7))</f>
        <v>В</v>
      </c>
      <c r="Q19" s="102" t="str">
        <f>INDEX('2018 (ОТПУСК)'!10:10,$AN$12+COLUMN(N7))</f>
        <v>В</v>
      </c>
      <c r="R19" s="102" t="str">
        <f>INDEX('2018 (ОТПУСК)'!10:10,$AN$12+COLUMN(O7))</f>
        <v>8.00 24.00</v>
      </c>
      <c r="S19" s="102" t="str">
        <f>INDEX('2018 (ОТПУСК)'!10:10,$AN$12+COLUMN(P7))</f>
        <v>00.00 8.50</v>
      </c>
      <c r="T19" s="102" t="str">
        <f>INDEX('2018 (ОТПУСК)'!10:10,$AN$12+COLUMN(Q7))</f>
        <v>В</v>
      </c>
      <c r="U19" s="102" t="str">
        <f>INDEX('2018 (ОТПУСК)'!10:10,$AN$12+COLUMN(R7))</f>
        <v>В</v>
      </c>
      <c r="V19" s="102" t="str">
        <f>INDEX('2018 (ОТПУСК)'!10:10,$AN$12+COLUMN(S7))</f>
        <v>8.00 24.00</v>
      </c>
      <c r="W19" s="102" t="str">
        <f>INDEX('2018 (ОТПУСК)'!10:10,$AN$12+COLUMN(T7))</f>
        <v>00.00 8.50</v>
      </c>
      <c r="X19" s="102" t="str">
        <f>INDEX('2018 (ОТПУСК)'!10:10,$AN$12+COLUMN(U7))</f>
        <v>В</v>
      </c>
      <c r="Y19" s="102" t="str">
        <f>INDEX('2018 (ОТПУСК)'!10:10,$AN$12+COLUMN(V7))</f>
        <v>В</v>
      </c>
      <c r="Z19" s="102" t="str">
        <f>INDEX('2018 (ОТПУСК)'!10:10,$AN$12+COLUMN(W7))</f>
        <v>8.00 24.00</v>
      </c>
      <c r="AA19" s="102" t="str">
        <f>INDEX('2018 (ОТПУСК)'!10:10,$AN$12+COLUMN(X7))</f>
        <v>00.00 8.50</v>
      </c>
      <c r="AB19" s="102" t="str">
        <f>INDEX('2018 (ОТПУСК)'!10:10,$AN$12+COLUMN(Y7))</f>
        <v>В</v>
      </c>
      <c r="AC19" s="102" t="str">
        <f>INDEX('2018 (ОТПУСК)'!10:10,$AN$12+COLUMN(Z7))</f>
        <v>В</v>
      </c>
      <c r="AD19" s="102" t="str">
        <f>INDEX('2018 (ОТПУСК)'!10:10,$AN$12+COLUMN(AA7))</f>
        <v>8.00 24.00</v>
      </c>
      <c r="AE19" s="102" t="str">
        <f>INDEX('2018 (ОТПУСК)'!10:10,$AN$12+COLUMN(AB7))</f>
        <v>00.00 8.50</v>
      </c>
      <c r="AF19" s="102" t="str">
        <f>INDEX('2018 (ОТПУСК)'!10:10,$AN$12+COLUMN(AC7))</f>
        <v>В</v>
      </c>
      <c r="AG19" s="102" t="str">
        <f>INDEX('2018 (ОТПУСК)'!10:10,$AN$12+COLUMN(AD7))</f>
        <v>В</v>
      </c>
      <c r="AH19" s="102" t="str">
        <f>INDEX('2018 (ОТПУСК)'!10:10,$AN$12+COLUMN(AE7))</f>
        <v>8.00 24.00</v>
      </c>
      <c r="AI19" s="75"/>
      <c r="AJ19" s="62"/>
      <c r="AK19" s="59"/>
      <c r="AL19" s="59">
        <f t="shared" si="1"/>
        <v>0</v>
      </c>
      <c r="AN19" s="10" t="str">
        <f>VLOOKUP($AO$19,AN20:AO31,2,0)</f>
        <v>март</v>
      </c>
      <c r="AO19" s="23">
        <f>VLOOKUP(N10,AO20:AQ31,3,0)</f>
        <v>3</v>
      </c>
      <c r="AP19" s="143">
        <f>P10</f>
        <v>2018</v>
      </c>
      <c r="AQ19" s="69"/>
      <c r="AR19" s="63"/>
      <c r="AS19" s="13"/>
    </row>
    <row r="20" spans="1:77" s="58" customFormat="1" ht="39.950000000000003" customHeight="1" x14ac:dyDescent="0.2">
      <c r="A20" s="149">
        <v>8</v>
      </c>
      <c r="B20" s="60" t="s">
        <v>68</v>
      </c>
      <c r="C20" s="60">
        <f>SUMIF('2018 (ОТПУСК)'!$C$4:$C$22,$B20,'2018 (ОТПУСК)'!$E$4:$E$22)</f>
        <v>9130</v>
      </c>
      <c r="D20" s="102" t="str">
        <f>INDEX('2018 (ОТПУСК)'!11:11,$AN$12+COLUMN(A8))</f>
        <v>В</v>
      </c>
      <c r="E20" s="102" t="str">
        <f>INDEX('2018 (ОТПУСК)'!11:11,$AN$12+COLUMN(B8))</f>
        <v>В</v>
      </c>
      <c r="F20" s="102" t="str">
        <f>INDEX('2018 (ОТПУСК)'!11:11,$AN$12+COLUMN(C8))</f>
        <v>8.00 24.00</v>
      </c>
      <c r="G20" s="102" t="str">
        <f>INDEX('2018 (ОТПУСК)'!11:11,$AN$12+COLUMN(D8))</f>
        <v>00.00 8.50</v>
      </c>
      <c r="H20" s="102" t="str">
        <f>INDEX('2018 (ОТПУСК)'!11:11,$AN$12+COLUMN(E8))</f>
        <v>В</v>
      </c>
      <c r="I20" s="102" t="str">
        <f>INDEX('2018 (ОТПУСК)'!11:11,$AN$12+COLUMN(F8))</f>
        <v>В</v>
      </c>
      <c r="J20" s="102" t="str">
        <f>INDEX('2018 (ОТПУСК)'!11:11,$AN$12+COLUMN(G8))</f>
        <v>8.00 24.00</v>
      </c>
      <c r="K20" s="102" t="str">
        <f>INDEX('2018 (ОТПУСК)'!11:11,$AN$12+COLUMN(H8))</f>
        <v>00.00 8.50</v>
      </c>
      <c r="L20" s="102" t="str">
        <f>INDEX('2018 (ОТПУСК)'!11:11,$AN$12+COLUMN(I8))</f>
        <v>В</v>
      </c>
      <c r="M20" s="102" t="str">
        <f>INDEX('2018 (ОТПУСК)'!11:11,$AN$12+COLUMN(J8))</f>
        <v>В</v>
      </c>
      <c r="N20" s="102" t="str">
        <f>INDEX('2018 (ОТПУСК)'!11:11,$AN$12+COLUMN(K8))</f>
        <v>8.00 24.00</v>
      </c>
      <c r="O20" s="102" t="str">
        <f>INDEX('2018 (ОТПУСК)'!11:11,$AN$12+COLUMN(L8))</f>
        <v>00.00 8.50</v>
      </c>
      <c r="P20" s="102" t="str">
        <f>INDEX('2018 (ОТПУСК)'!11:11,$AN$12+COLUMN(M8))</f>
        <v>В</v>
      </c>
      <c r="Q20" s="102" t="str">
        <f>INDEX('2018 (ОТПУСК)'!11:11,$AN$12+COLUMN(N8))</f>
        <v>В</v>
      </c>
      <c r="R20" s="102" t="str">
        <f>INDEX('2018 (ОТПУСК)'!11:11,$AN$12+COLUMN(O8))</f>
        <v>8.00 24.00</v>
      </c>
      <c r="S20" s="102" t="str">
        <f>INDEX('2018 (ОТПУСК)'!11:11,$AN$12+COLUMN(P8))</f>
        <v>00.00 8.50</v>
      </c>
      <c r="T20" s="102" t="str">
        <f>INDEX('2018 (ОТПУСК)'!11:11,$AN$12+COLUMN(Q8))</f>
        <v>В</v>
      </c>
      <c r="U20" s="102" t="str">
        <f>INDEX('2018 (ОТПУСК)'!11:11,$AN$12+COLUMN(R8))</f>
        <v>В</v>
      </c>
      <c r="V20" s="102" t="str">
        <f>INDEX('2018 (ОТПУСК)'!11:11,$AN$12+COLUMN(S8))</f>
        <v>8.00 24.00</v>
      </c>
      <c r="W20" s="102" t="str">
        <f>INDEX('2018 (ОТПУСК)'!11:11,$AN$12+COLUMN(T8))</f>
        <v>00.00 8.50</v>
      </c>
      <c r="X20" s="102" t="str">
        <f>INDEX('2018 (ОТПУСК)'!11:11,$AN$12+COLUMN(U8))</f>
        <v>В</v>
      </c>
      <c r="Y20" s="102" t="str">
        <f>INDEX('2018 (ОТПУСК)'!11:11,$AN$12+COLUMN(V8))</f>
        <v>В</v>
      </c>
      <c r="Z20" s="102" t="str">
        <f>INDEX('2018 (ОТПУСК)'!11:11,$AN$12+COLUMN(W8))</f>
        <v>8.00 24.00</v>
      </c>
      <c r="AA20" s="102" t="str">
        <f>INDEX('2018 (ОТПУСК)'!11:11,$AN$12+COLUMN(X8))</f>
        <v>00.00 8.50</v>
      </c>
      <c r="AB20" s="102" t="str">
        <f>INDEX('2018 (ОТПУСК)'!11:11,$AN$12+COLUMN(Y8))</f>
        <v>В</v>
      </c>
      <c r="AC20" s="102" t="str">
        <f>INDEX('2018 (ОТПУСК)'!11:11,$AN$12+COLUMN(Z8))</f>
        <v>В</v>
      </c>
      <c r="AD20" s="102" t="str">
        <f>INDEX('2018 (ОТПУСК)'!11:11,$AN$12+COLUMN(AA8))</f>
        <v>8.00 24.00</v>
      </c>
      <c r="AE20" s="102" t="str">
        <f>INDEX('2018 (ОТПУСК)'!11:11,$AN$12+COLUMN(AB8))</f>
        <v>00.00 8.50</v>
      </c>
      <c r="AF20" s="102" t="str">
        <f>INDEX('2018 (ОТПУСК)'!11:11,$AN$12+COLUMN(AC8))</f>
        <v>В</v>
      </c>
      <c r="AG20" s="102" t="str">
        <f>INDEX('2018 (ОТПУСК)'!11:11,$AN$12+COLUMN(AD8))</f>
        <v>В</v>
      </c>
      <c r="AH20" s="102" t="str">
        <f>INDEX('2018 (ОТПУСК)'!11:11,$AN$12+COLUMN(AE8))</f>
        <v>8.00 24.00</v>
      </c>
      <c r="AI20" s="75"/>
      <c r="AJ20" s="64"/>
      <c r="AK20" s="59"/>
      <c r="AL20" s="59">
        <f t="shared" si="1"/>
        <v>0</v>
      </c>
      <c r="AM20" s="17"/>
      <c r="AN20" s="11">
        <v>1</v>
      </c>
      <c r="AO20" s="11" t="s">
        <v>12</v>
      </c>
      <c r="AP20" s="11">
        <v>2010</v>
      </c>
      <c r="AQ20" s="11">
        <v>1</v>
      </c>
      <c r="AR20" s="63"/>
      <c r="AS20" s="63"/>
      <c r="AT20" s="84"/>
      <c r="AU20" s="84"/>
      <c r="AV20" s="63"/>
      <c r="AW20" s="63"/>
      <c r="AX20" s="63"/>
      <c r="AY20" s="63"/>
      <c r="AZ20" s="63"/>
      <c r="BA20" s="63"/>
      <c r="BB20" s="63"/>
      <c r="BC20" s="63"/>
      <c r="BD20" s="17"/>
    </row>
    <row r="21" spans="1:77" ht="39.950000000000003" customHeight="1" x14ac:dyDescent="0.2">
      <c r="A21" s="149">
        <v>9</v>
      </c>
      <c r="B21" s="60" t="s">
        <v>34</v>
      </c>
      <c r="C21" s="60">
        <f>SUMIF('2018 (ОТПУСК)'!$C$4:$C$22,$B21,'2018 (ОТПУСК)'!$E$4:$E$22)</f>
        <v>9091</v>
      </c>
      <c r="D21" s="102" t="str">
        <f>INDEX('2018 (ОТПУСК)'!12:12,$AN$12+COLUMN(A9))</f>
        <v>В</v>
      </c>
      <c r="E21" s="102" t="str">
        <f>INDEX('2018 (ОТПУСК)'!12:12,$AN$12+COLUMN(B9))</f>
        <v>В</v>
      </c>
      <c r="F21" s="102" t="str">
        <f>INDEX('2018 (ОТПУСК)'!12:12,$AN$12+COLUMN(C9))</f>
        <v>8.00 24.00</v>
      </c>
      <c r="G21" s="102" t="str">
        <f>INDEX('2018 (ОТПУСК)'!12:12,$AN$12+COLUMN(D9))</f>
        <v>00.00 8.50</v>
      </c>
      <c r="H21" s="102" t="str">
        <f>INDEX('2018 (ОТПУСК)'!12:12,$AN$12+COLUMN(E9))</f>
        <v>В</v>
      </c>
      <c r="I21" s="102" t="str">
        <f>INDEX('2018 (ОТПУСК)'!12:12,$AN$12+COLUMN(F9))</f>
        <v>В</v>
      </c>
      <c r="J21" s="102" t="str">
        <f>INDEX('2018 (ОТПУСК)'!12:12,$AN$12+COLUMN(G9))</f>
        <v>8.00 24.00</v>
      </c>
      <c r="K21" s="102" t="str">
        <f>INDEX('2018 (ОТПУСК)'!12:12,$AN$12+COLUMN(H9))</f>
        <v>00.00 8.50</v>
      </c>
      <c r="L21" s="102" t="str">
        <f>INDEX('2018 (ОТПУСК)'!12:12,$AN$12+COLUMN(I9))</f>
        <v>В</v>
      </c>
      <c r="M21" s="102" t="str">
        <f>INDEX('2018 (ОТПУСК)'!12:12,$AN$12+COLUMN(J9))</f>
        <v>В</v>
      </c>
      <c r="N21" s="102" t="str">
        <f>INDEX('2018 (ОТПУСК)'!12:12,$AN$12+COLUMN(K9))</f>
        <v>8.00 24.00</v>
      </c>
      <c r="O21" s="102" t="str">
        <f>INDEX('2018 (ОТПУСК)'!12:12,$AN$12+COLUMN(L9))</f>
        <v>00.00 8.50</v>
      </c>
      <c r="P21" s="102" t="str">
        <f>INDEX('2018 (ОТПУСК)'!12:12,$AN$12+COLUMN(M9))</f>
        <v>В</v>
      </c>
      <c r="Q21" s="102" t="str">
        <f>INDEX('2018 (ОТПУСК)'!12:12,$AN$12+COLUMN(N9))</f>
        <v>В</v>
      </c>
      <c r="R21" s="102" t="str">
        <f>INDEX('2018 (ОТПУСК)'!12:12,$AN$12+COLUMN(O9))</f>
        <v>8.00 24.00</v>
      </c>
      <c r="S21" s="102" t="str">
        <f>INDEX('2018 (ОТПУСК)'!12:12,$AN$12+COLUMN(P9))</f>
        <v>00.00 8.50</v>
      </c>
      <c r="T21" s="102" t="str">
        <f>INDEX('2018 (ОТПУСК)'!12:12,$AN$12+COLUMN(Q9))</f>
        <v>В</v>
      </c>
      <c r="U21" s="102" t="str">
        <f>INDEX('2018 (ОТПУСК)'!12:12,$AN$12+COLUMN(R9))</f>
        <v>В</v>
      </c>
      <c r="V21" s="102" t="str">
        <f>INDEX('2018 (ОТПУСК)'!12:12,$AN$12+COLUMN(S9))</f>
        <v>8.00 24.00</v>
      </c>
      <c r="W21" s="102" t="str">
        <f>INDEX('2018 (ОТПУСК)'!12:12,$AN$12+COLUMN(T9))</f>
        <v>00.00 8.50</v>
      </c>
      <c r="X21" s="102" t="str">
        <f>INDEX('2018 (ОТПУСК)'!12:12,$AN$12+COLUMN(U9))</f>
        <v>В</v>
      </c>
      <c r="Y21" s="102" t="str">
        <f>INDEX('2018 (ОТПУСК)'!12:12,$AN$12+COLUMN(V9))</f>
        <v>В</v>
      </c>
      <c r="Z21" s="102" t="str">
        <f>INDEX('2018 (ОТПУСК)'!12:12,$AN$12+COLUMN(W9))</f>
        <v>8.00 24.00</v>
      </c>
      <c r="AA21" s="102" t="str">
        <f>INDEX('2018 (ОТПУСК)'!12:12,$AN$12+COLUMN(X9))</f>
        <v>00.00 8.50</v>
      </c>
      <c r="AB21" s="102" t="str">
        <f>INDEX('2018 (ОТПУСК)'!12:12,$AN$12+COLUMN(Y9))</f>
        <v>В</v>
      </c>
      <c r="AC21" s="102" t="str">
        <f>INDEX('2018 (ОТПУСК)'!12:12,$AN$12+COLUMN(Z9))</f>
        <v>В</v>
      </c>
      <c r="AD21" s="102" t="str">
        <f>INDEX('2018 (ОТПУСК)'!12:12,$AN$12+COLUMN(AA9))</f>
        <v>8.00 24.00</v>
      </c>
      <c r="AE21" s="102" t="str">
        <f>INDEX('2018 (ОТПУСК)'!12:12,$AN$12+COLUMN(AB9))</f>
        <v>00.00 8.50</v>
      </c>
      <c r="AF21" s="102" t="str">
        <f>INDEX('2018 (ОТПУСК)'!12:12,$AN$12+COLUMN(AC9))</f>
        <v>В</v>
      </c>
      <c r="AG21" s="102" t="str">
        <f>INDEX('2018 (ОТПУСК)'!12:12,$AN$12+COLUMN(AD9))</f>
        <v>В</v>
      </c>
      <c r="AH21" s="102" t="str">
        <f>INDEX('2018 (ОТПУСК)'!12:12,$AN$12+COLUMN(AE9))</f>
        <v>8.00 24.00</v>
      </c>
      <c r="AI21" s="75"/>
      <c r="AJ21" s="65"/>
      <c r="AK21" s="59"/>
      <c r="AL21" s="59">
        <f t="shared" si="1"/>
        <v>0</v>
      </c>
      <c r="AN21" s="11">
        <v>2</v>
      </c>
      <c r="AO21" s="11" t="s">
        <v>4</v>
      </c>
      <c r="AP21" s="11">
        <v>2011</v>
      </c>
      <c r="AQ21" s="11">
        <v>2</v>
      </c>
      <c r="AR21" s="63"/>
      <c r="AS21" s="63"/>
      <c r="AT21" s="84"/>
      <c r="AU21" s="84"/>
      <c r="AV21" s="63"/>
      <c r="AW21" s="63"/>
      <c r="AX21" s="63"/>
      <c r="AY21" s="63"/>
      <c r="AZ21" s="63"/>
      <c r="BA21" s="63"/>
      <c r="BB21" s="63"/>
      <c r="BC21" s="63"/>
    </row>
    <row r="22" spans="1:77" ht="39.950000000000003" customHeight="1" x14ac:dyDescent="0.2">
      <c r="A22" s="149">
        <v>10</v>
      </c>
      <c r="B22" s="60" t="s">
        <v>57</v>
      </c>
      <c r="C22" s="60">
        <f>SUMIF('2018 (ОТПУСК)'!$C$4:$C$22,$B22,'2018 (ОТПУСК)'!$E$4:$E$22)</f>
        <v>9111</v>
      </c>
      <c r="D22" s="102" t="str">
        <f>INDEX('2018 (ОТПУСК)'!13:13,$AN$12+COLUMN(A10))</f>
        <v>В</v>
      </c>
      <c r="E22" s="102" t="str">
        <f>INDEX('2018 (ОТПУСК)'!13:13,$AN$12+COLUMN(B10))</f>
        <v>В</v>
      </c>
      <c r="F22" s="102" t="str">
        <f>INDEX('2018 (ОТПУСК)'!13:13,$AN$12+COLUMN(C10))</f>
        <v>8.00 24.00</v>
      </c>
      <c r="G22" s="102" t="str">
        <f>INDEX('2018 (ОТПУСК)'!13:13,$AN$12+COLUMN(D10))</f>
        <v>00.00 8.50</v>
      </c>
      <c r="H22" s="102" t="str">
        <f>INDEX('2018 (ОТПУСК)'!13:13,$AN$12+COLUMN(E10))</f>
        <v>В</v>
      </c>
      <c r="I22" s="102" t="str">
        <f>INDEX('2018 (ОТПУСК)'!13:13,$AN$12+COLUMN(F10))</f>
        <v>В</v>
      </c>
      <c r="J22" s="102" t="str">
        <f>INDEX('2018 (ОТПУСК)'!13:13,$AN$12+COLUMN(G10))</f>
        <v>ОТ</v>
      </c>
      <c r="K22" s="102" t="str">
        <f>INDEX('2018 (ОТПУСК)'!13:13,$AN$12+COLUMN(H10))</f>
        <v>ОТ</v>
      </c>
      <c r="L22" s="102" t="str">
        <f>INDEX('2018 (ОТПУСК)'!13:13,$AN$12+COLUMN(I10))</f>
        <v>ОТ</v>
      </c>
      <c r="M22" s="102" t="str">
        <f>INDEX('2018 (ОТПУСК)'!13:13,$AN$12+COLUMN(J10))</f>
        <v>ОТ</v>
      </c>
      <c r="N22" s="102" t="str">
        <f>INDEX('2018 (ОТПУСК)'!13:13,$AN$12+COLUMN(K10))</f>
        <v>ОТ</v>
      </c>
      <c r="O22" s="102" t="str">
        <f>INDEX('2018 (ОТПУСК)'!13:13,$AN$12+COLUMN(L10))</f>
        <v>ОТ</v>
      </c>
      <c r="P22" s="102" t="str">
        <f>INDEX('2018 (ОТПУСК)'!13:13,$AN$12+COLUMN(M10))</f>
        <v>ОТ</v>
      </c>
      <c r="Q22" s="102" t="str">
        <f>INDEX('2018 (ОТПУСК)'!13:13,$AN$12+COLUMN(N10))</f>
        <v>ОТ</v>
      </c>
      <c r="R22" s="102" t="str">
        <f>INDEX('2018 (ОТПУСК)'!13:13,$AN$12+COLUMN(O10))</f>
        <v>ОТ</v>
      </c>
      <c r="S22" s="102" t="str">
        <f>INDEX('2018 (ОТПУСК)'!13:13,$AN$12+COLUMN(P10))</f>
        <v>ОТ</v>
      </c>
      <c r="T22" s="102" t="str">
        <f>INDEX('2018 (ОТПУСК)'!13:13,$AN$12+COLUMN(Q10))</f>
        <v>ОТ</v>
      </c>
      <c r="U22" s="102" t="str">
        <f>INDEX('2018 (ОТПУСК)'!13:13,$AN$12+COLUMN(R10))</f>
        <v>ОТ</v>
      </c>
      <c r="V22" s="102" t="str">
        <f>INDEX('2018 (ОТПУСК)'!13:13,$AN$12+COLUMN(S10))</f>
        <v>ОТ</v>
      </c>
      <c r="W22" s="102" t="str">
        <f>INDEX('2018 (ОТПУСК)'!13:13,$AN$12+COLUMN(T10))</f>
        <v>ОТ</v>
      </c>
      <c r="X22" s="102" t="str">
        <f>INDEX('2018 (ОТПУСК)'!13:13,$AN$12+COLUMN(U10))</f>
        <v>ОТ</v>
      </c>
      <c r="Y22" s="102" t="str">
        <f>INDEX('2018 (ОТПУСК)'!13:13,$AN$12+COLUMN(V10))</f>
        <v>ОТ</v>
      </c>
      <c r="Z22" s="102" t="str">
        <f>INDEX('2018 (ОТПУСК)'!13:13,$AN$12+COLUMN(W10))</f>
        <v>ОТ</v>
      </c>
      <c r="AA22" s="102" t="str">
        <f>INDEX('2018 (ОТПУСК)'!13:13,$AN$12+COLUMN(X10))</f>
        <v>ОТ</v>
      </c>
      <c r="AB22" s="102" t="str">
        <f>INDEX('2018 (ОТПУСК)'!13:13,$AN$12+COLUMN(Y10))</f>
        <v>ОТ</v>
      </c>
      <c r="AC22" s="102" t="str">
        <f>INDEX('2018 (ОТПУСК)'!13:13,$AN$12+COLUMN(Z10))</f>
        <v>ОТ</v>
      </c>
      <c r="AD22" s="102" t="str">
        <f>INDEX('2018 (ОТПУСК)'!13:13,$AN$12+COLUMN(AA10))</f>
        <v>ОТ</v>
      </c>
      <c r="AE22" s="102" t="str">
        <f>INDEX('2018 (ОТПУСК)'!13:13,$AN$12+COLUMN(AB10))</f>
        <v>ОТ</v>
      </c>
      <c r="AF22" s="102" t="str">
        <f>INDEX('2018 (ОТПУСК)'!13:13,$AN$12+COLUMN(AC10))</f>
        <v>ОТ</v>
      </c>
      <c r="AG22" s="102" t="str">
        <f>INDEX('2018 (ОТПУСК)'!13:13,$AN$12+COLUMN(AD10))</f>
        <v>ОТ</v>
      </c>
      <c r="AH22" s="102" t="str">
        <f>INDEX('2018 (ОТПУСК)'!13:13,$AN$12+COLUMN(AE10))</f>
        <v>ОТ</v>
      </c>
      <c r="AI22" s="75"/>
      <c r="AJ22" s="65"/>
      <c r="AK22" s="59"/>
      <c r="AL22" s="59">
        <f t="shared" si="1"/>
        <v>25</v>
      </c>
      <c r="AN22" s="11">
        <v>3</v>
      </c>
      <c r="AO22" s="11" t="s">
        <v>6</v>
      </c>
      <c r="AP22" s="11">
        <v>2012</v>
      </c>
      <c r="AQ22" s="11">
        <v>3</v>
      </c>
      <c r="AR22" s="63"/>
      <c r="AS22" s="63"/>
      <c r="AT22" s="84"/>
      <c r="AU22" s="84"/>
      <c r="AV22" s="63"/>
      <c r="AW22" s="63"/>
      <c r="AX22" s="63"/>
      <c r="AY22" s="63"/>
      <c r="AZ22" s="63"/>
      <c r="BA22" s="63"/>
      <c r="BB22" s="63"/>
      <c r="BC22" s="63"/>
    </row>
    <row r="23" spans="1:77" ht="39.950000000000003" customHeight="1" x14ac:dyDescent="0.2">
      <c r="A23" s="149">
        <v>11</v>
      </c>
      <c r="B23" s="60" t="s">
        <v>36</v>
      </c>
      <c r="C23" s="60">
        <f>SUMIF('2018 (ОТПУСК)'!$C$4:$C$22,$B23,'2018 (ОТПУСК)'!$E$4:$E$22)</f>
        <v>9082</v>
      </c>
      <c r="D23" s="102" t="str">
        <f>INDEX('2018 (ОТПУСК)'!14:14,$AN$12+COLUMN(A11))</f>
        <v>В</v>
      </c>
      <c r="E23" s="102" t="str">
        <f>INDEX('2018 (ОТПУСК)'!14:14,$AN$12+COLUMN(B11))</f>
        <v>В</v>
      </c>
      <c r="F23" s="102" t="str">
        <f>INDEX('2018 (ОТПУСК)'!14:14,$AN$12+COLUMN(C11))</f>
        <v>8.00 24.00</v>
      </c>
      <c r="G23" s="102" t="str">
        <f>INDEX('2018 (ОТПУСК)'!14:14,$AN$12+COLUMN(D11))</f>
        <v>00.00 8.50</v>
      </c>
      <c r="H23" s="102" t="str">
        <f>INDEX('2018 (ОТПУСК)'!14:14,$AN$12+COLUMN(E11))</f>
        <v>В</v>
      </c>
      <c r="I23" s="102" t="str">
        <f>INDEX('2018 (ОТПУСК)'!14:14,$AN$12+COLUMN(F11))</f>
        <v>В</v>
      </c>
      <c r="J23" s="102" t="str">
        <f>INDEX('2018 (ОТПУСК)'!14:14,$AN$12+COLUMN(G11))</f>
        <v>8.00 24.00</v>
      </c>
      <c r="K23" s="102" t="str">
        <f>INDEX('2018 (ОТПУСК)'!14:14,$AN$12+COLUMN(H11))</f>
        <v>00.00 8.50</v>
      </c>
      <c r="L23" s="102" t="str">
        <f>INDEX('2018 (ОТПУСК)'!14:14,$AN$12+COLUMN(I11))</f>
        <v>В</v>
      </c>
      <c r="M23" s="102" t="str">
        <f>INDEX('2018 (ОТПУСК)'!14:14,$AN$12+COLUMN(J11))</f>
        <v>В</v>
      </c>
      <c r="N23" s="102" t="str">
        <f>INDEX('2018 (ОТПУСК)'!14:14,$AN$12+COLUMN(K11))</f>
        <v>8.00 24.00</v>
      </c>
      <c r="O23" s="102" t="str">
        <f>INDEX('2018 (ОТПУСК)'!14:14,$AN$12+COLUMN(L11))</f>
        <v>00.00 8.50</v>
      </c>
      <c r="P23" s="102" t="str">
        <f>INDEX('2018 (ОТПУСК)'!14:14,$AN$12+COLUMN(M11))</f>
        <v>В</v>
      </c>
      <c r="Q23" s="102" t="str">
        <f>INDEX('2018 (ОТПУСК)'!14:14,$AN$12+COLUMN(N11))</f>
        <v>В</v>
      </c>
      <c r="R23" s="102" t="str">
        <f>INDEX('2018 (ОТПУСК)'!14:14,$AN$12+COLUMN(O11))</f>
        <v>8.00 24.00</v>
      </c>
      <c r="S23" s="102" t="str">
        <f>INDEX('2018 (ОТПУСК)'!14:14,$AN$12+COLUMN(P11))</f>
        <v>00.00 8.50</v>
      </c>
      <c r="T23" s="102" t="str">
        <f>INDEX('2018 (ОТПУСК)'!14:14,$AN$12+COLUMN(Q11))</f>
        <v>В</v>
      </c>
      <c r="U23" s="102" t="str">
        <f>INDEX('2018 (ОТПУСК)'!14:14,$AN$12+COLUMN(R11))</f>
        <v>В</v>
      </c>
      <c r="V23" s="102" t="str">
        <f>INDEX('2018 (ОТПУСК)'!14:14,$AN$12+COLUMN(S11))</f>
        <v>8.00 24.00</v>
      </c>
      <c r="W23" s="102" t="str">
        <f>INDEX('2018 (ОТПУСК)'!14:14,$AN$12+COLUMN(T11))</f>
        <v>00.00 8.50</v>
      </c>
      <c r="X23" s="102" t="str">
        <f>INDEX('2018 (ОТПУСК)'!14:14,$AN$12+COLUMN(U11))</f>
        <v>В</v>
      </c>
      <c r="Y23" s="102" t="str">
        <f>INDEX('2018 (ОТПУСК)'!14:14,$AN$12+COLUMN(V11))</f>
        <v>В</v>
      </c>
      <c r="Z23" s="102" t="str">
        <f>INDEX('2018 (ОТПУСК)'!14:14,$AN$12+COLUMN(W11))</f>
        <v>8.00 24.00</v>
      </c>
      <c r="AA23" s="102" t="str">
        <f>INDEX('2018 (ОТПУСК)'!14:14,$AN$12+COLUMN(X11))</f>
        <v>00.00 8.50</v>
      </c>
      <c r="AB23" s="102" t="str">
        <f>INDEX('2018 (ОТПУСК)'!14:14,$AN$12+COLUMN(Y11))</f>
        <v>В</v>
      </c>
      <c r="AC23" s="102" t="str">
        <f>INDEX('2018 (ОТПУСК)'!14:14,$AN$12+COLUMN(Z11))</f>
        <v>В</v>
      </c>
      <c r="AD23" s="102" t="str">
        <f>INDEX('2018 (ОТПУСК)'!14:14,$AN$12+COLUMN(AA11))</f>
        <v>8.00 24.00</v>
      </c>
      <c r="AE23" s="102" t="str">
        <f>INDEX('2018 (ОТПУСК)'!14:14,$AN$12+COLUMN(AB11))</f>
        <v>00.00 8.50</v>
      </c>
      <c r="AF23" s="102" t="str">
        <f>INDEX('2018 (ОТПУСК)'!14:14,$AN$12+COLUMN(AC11))</f>
        <v>В</v>
      </c>
      <c r="AG23" s="102" t="str">
        <f>INDEX('2018 (ОТПУСК)'!14:14,$AN$12+COLUMN(AD11))</f>
        <v>В</v>
      </c>
      <c r="AH23" s="102" t="str">
        <f>INDEX('2018 (ОТПУСК)'!14:14,$AN$12+COLUMN(AE11))</f>
        <v>8.00 24.00</v>
      </c>
      <c r="AI23" s="75"/>
      <c r="AJ23" s="65"/>
      <c r="AK23" s="59"/>
      <c r="AL23" s="59">
        <f t="shared" si="1"/>
        <v>0</v>
      </c>
      <c r="AN23" s="11">
        <v>4</v>
      </c>
      <c r="AO23" s="11" t="s">
        <v>13</v>
      </c>
      <c r="AP23" s="11">
        <v>2013</v>
      </c>
      <c r="AQ23" s="11">
        <v>4</v>
      </c>
      <c r="AR23" s="63"/>
      <c r="AS23" s="63"/>
      <c r="AT23" s="84"/>
      <c r="AU23" s="84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</row>
    <row r="24" spans="1:77" ht="39.950000000000003" customHeight="1" x14ac:dyDescent="0.2">
      <c r="A24" s="149">
        <v>12</v>
      </c>
      <c r="B24" s="60" t="s">
        <v>32</v>
      </c>
      <c r="C24" s="60">
        <f>SUMIF('2018 (ОТПУСК)'!$C$4:$C$22,$B24,'2018 (ОТПУСК)'!$E$4:$E$22)</f>
        <v>9053</v>
      </c>
      <c r="D24" s="102" t="str">
        <f>INDEX('2018 (ОТПУСК)'!15:15,$AN$12+COLUMN(A12))</f>
        <v>В</v>
      </c>
      <c r="E24" s="102" t="str">
        <f>INDEX('2018 (ОТПУСК)'!15:15,$AN$12+COLUMN(B12))</f>
        <v>В</v>
      </c>
      <c r="F24" s="102" t="str">
        <f>INDEX('2018 (ОТПУСК)'!15:15,$AN$12+COLUMN(C12))</f>
        <v>8.00 24.00</v>
      </c>
      <c r="G24" s="102" t="str">
        <f>INDEX('2018 (ОТПУСК)'!15:15,$AN$12+COLUMN(D12))</f>
        <v>00.00 8.50</v>
      </c>
      <c r="H24" s="102" t="str">
        <f>INDEX('2018 (ОТПУСК)'!15:15,$AN$12+COLUMN(E12))</f>
        <v>В</v>
      </c>
      <c r="I24" s="102" t="str">
        <f>INDEX('2018 (ОТПУСК)'!15:15,$AN$12+COLUMN(F12))</f>
        <v>В</v>
      </c>
      <c r="J24" s="102" t="str">
        <f>INDEX('2018 (ОТПУСК)'!15:15,$AN$12+COLUMN(G12))</f>
        <v>8.00 24.00</v>
      </c>
      <c r="K24" s="102" t="str">
        <f>INDEX('2018 (ОТПУСК)'!15:15,$AN$12+COLUMN(H12))</f>
        <v>00.00 8.50</v>
      </c>
      <c r="L24" s="102" t="str">
        <f>INDEX('2018 (ОТПУСК)'!15:15,$AN$12+COLUMN(I12))</f>
        <v>В</v>
      </c>
      <c r="M24" s="102" t="str">
        <f>INDEX('2018 (ОТПУСК)'!15:15,$AN$12+COLUMN(J12))</f>
        <v>В</v>
      </c>
      <c r="N24" s="102" t="str">
        <f>INDEX('2018 (ОТПУСК)'!15:15,$AN$12+COLUMN(K12))</f>
        <v>8.00 24.00</v>
      </c>
      <c r="O24" s="102" t="str">
        <f>INDEX('2018 (ОТПУСК)'!15:15,$AN$12+COLUMN(L12))</f>
        <v>00.00 8.50</v>
      </c>
      <c r="P24" s="102" t="str">
        <f>INDEX('2018 (ОТПУСК)'!15:15,$AN$12+COLUMN(M12))</f>
        <v>В</v>
      </c>
      <c r="Q24" s="102" t="str">
        <f>INDEX('2018 (ОТПУСК)'!15:15,$AN$12+COLUMN(N12))</f>
        <v>В</v>
      </c>
      <c r="R24" s="102" t="str">
        <f>INDEX('2018 (ОТПУСК)'!15:15,$AN$12+COLUMN(O12))</f>
        <v>8.00 24.00</v>
      </c>
      <c r="S24" s="102" t="str">
        <f>INDEX('2018 (ОТПУСК)'!15:15,$AN$12+COLUMN(P12))</f>
        <v>00.00 8.50</v>
      </c>
      <c r="T24" s="102" t="str">
        <f>INDEX('2018 (ОТПУСК)'!15:15,$AN$12+COLUMN(Q12))</f>
        <v>В</v>
      </c>
      <c r="U24" s="102" t="str">
        <f>INDEX('2018 (ОТПУСК)'!15:15,$AN$12+COLUMN(R12))</f>
        <v>В</v>
      </c>
      <c r="V24" s="102" t="str">
        <f>INDEX('2018 (ОТПУСК)'!15:15,$AN$12+COLUMN(S12))</f>
        <v>8.00 24.00</v>
      </c>
      <c r="W24" s="102" t="str">
        <f>INDEX('2018 (ОТПУСК)'!15:15,$AN$12+COLUMN(T12))</f>
        <v>00.00 8.50</v>
      </c>
      <c r="X24" s="102" t="str">
        <f>INDEX('2018 (ОТПУСК)'!15:15,$AN$12+COLUMN(U12))</f>
        <v>В</v>
      </c>
      <c r="Y24" s="102" t="str">
        <f>INDEX('2018 (ОТПУСК)'!15:15,$AN$12+COLUMN(V12))</f>
        <v>В</v>
      </c>
      <c r="Z24" s="102" t="str">
        <f>INDEX('2018 (ОТПУСК)'!15:15,$AN$12+COLUMN(W12))</f>
        <v>8.00 24.00</v>
      </c>
      <c r="AA24" s="102" t="str">
        <f>INDEX('2018 (ОТПУСК)'!15:15,$AN$12+COLUMN(X12))</f>
        <v>00.00 8.50</v>
      </c>
      <c r="AB24" s="102" t="str">
        <f>INDEX('2018 (ОТПУСК)'!15:15,$AN$12+COLUMN(Y12))</f>
        <v>В</v>
      </c>
      <c r="AC24" s="102" t="str">
        <f>INDEX('2018 (ОТПУСК)'!15:15,$AN$12+COLUMN(Z12))</f>
        <v>В</v>
      </c>
      <c r="AD24" s="102" t="str">
        <f>INDEX('2018 (ОТПУСК)'!15:15,$AN$12+COLUMN(AA12))</f>
        <v>8.00 24.00</v>
      </c>
      <c r="AE24" s="102" t="str">
        <f>INDEX('2018 (ОТПУСК)'!15:15,$AN$12+COLUMN(AB12))</f>
        <v>00.00 8.50</v>
      </c>
      <c r="AF24" s="102" t="str">
        <f>INDEX('2018 (ОТПУСК)'!15:15,$AN$12+COLUMN(AC12))</f>
        <v>В</v>
      </c>
      <c r="AG24" s="102" t="str">
        <f>INDEX('2018 (ОТПУСК)'!15:15,$AN$12+COLUMN(AD12))</f>
        <v>В</v>
      </c>
      <c r="AH24" s="102" t="str">
        <f>INDEX('2018 (ОТПУСК)'!15:15,$AN$12+COLUMN(AE12))</f>
        <v>8.00 24.00</v>
      </c>
      <c r="AI24" s="75"/>
      <c r="AJ24" s="65"/>
      <c r="AK24" s="59"/>
      <c r="AL24" s="59">
        <f t="shared" si="1"/>
        <v>0</v>
      </c>
      <c r="AN24" s="11">
        <v>5</v>
      </c>
      <c r="AO24" s="11" t="s">
        <v>14</v>
      </c>
      <c r="AP24" s="11">
        <v>2014</v>
      </c>
      <c r="AQ24" s="11">
        <v>5</v>
      </c>
      <c r="AR24" s="63"/>
      <c r="AS24" s="63"/>
      <c r="AT24" s="84"/>
      <c r="AU24" s="84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</row>
    <row r="25" spans="1:77" ht="39.950000000000003" customHeight="1" x14ac:dyDescent="0.2">
      <c r="A25" s="149">
        <v>13</v>
      </c>
      <c r="B25" s="60" t="s">
        <v>62</v>
      </c>
      <c r="C25" s="60">
        <f>SUMIF('2018 (ОТПУСК)'!$C$4:$C$22,$B25,'2018 (ОТПУСК)'!$E$4:$E$22)</f>
        <v>9054</v>
      </c>
      <c r="D25" s="102" t="str">
        <f>INDEX('2018 (ОТПУСК)'!16:16,$AN$12+COLUMN(A13))</f>
        <v>В</v>
      </c>
      <c r="E25" s="102" t="str">
        <f>INDEX('2018 (ОТПУСК)'!16:16,$AN$12+COLUMN(B13))</f>
        <v>В</v>
      </c>
      <c r="F25" s="102" t="str">
        <f>INDEX('2018 (ОТПУСК)'!16:16,$AN$12+COLUMN(C13))</f>
        <v>8.00 24.00</v>
      </c>
      <c r="G25" s="102" t="str">
        <f>INDEX('2018 (ОТПУСК)'!16:16,$AN$12+COLUMN(D13))</f>
        <v>00.00 8.50</v>
      </c>
      <c r="H25" s="102" t="str">
        <f>INDEX('2018 (ОТПУСК)'!16:16,$AN$12+COLUMN(E13))</f>
        <v>В</v>
      </c>
      <c r="I25" s="102" t="str">
        <f>INDEX('2018 (ОТПУСК)'!16:16,$AN$12+COLUMN(F13))</f>
        <v>В</v>
      </c>
      <c r="J25" s="102" t="str">
        <f>INDEX('2018 (ОТПУСК)'!16:16,$AN$12+COLUMN(G13))</f>
        <v>8.00 24.00</v>
      </c>
      <c r="K25" s="102" t="str">
        <f>INDEX('2018 (ОТПУСК)'!16:16,$AN$12+COLUMN(H13))</f>
        <v>00.00 8.50</v>
      </c>
      <c r="L25" s="102" t="str">
        <f>INDEX('2018 (ОТПУСК)'!16:16,$AN$12+COLUMN(I13))</f>
        <v>В</v>
      </c>
      <c r="M25" s="102" t="str">
        <f>INDEX('2018 (ОТПУСК)'!16:16,$AN$12+COLUMN(J13))</f>
        <v>В</v>
      </c>
      <c r="N25" s="102" t="str">
        <f>INDEX('2018 (ОТПУСК)'!16:16,$AN$12+COLUMN(K13))</f>
        <v>8.00 24.00</v>
      </c>
      <c r="O25" s="102" t="str">
        <f>INDEX('2018 (ОТПУСК)'!16:16,$AN$12+COLUMN(L13))</f>
        <v>00.00 8.50</v>
      </c>
      <c r="P25" s="102" t="str">
        <f>INDEX('2018 (ОТПУСК)'!16:16,$AN$12+COLUMN(M13))</f>
        <v>В</v>
      </c>
      <c r="Q25" s="102" t="str">
        <f>INDEX('2018 (ОТПУСК)'!16:16,$AN$12+COLUMN(N13))</f>
        <v>В</v>
      </c>
      <c r="R25" s="102" t="str">
        <f>INDEX('2018 (ОТПУСК)'!16:16,$AN$12+COLUMN(O13))</f>
        <v>8.00 24.00</v>
      </c>
      <c r="S25" s="102" t="str">
        <f>INDEX('2018 (ОТПУСК)'!16:16,$AN$12+COLUMN(P13))</f>
        <v>00.00 8.50</v>
      </c>
      <c r="T25" s="102" t="str">
        <f>INDEX('2018 (ОТПУСК)'!16:16,$AN$12+COLUMN(Q13))</f>
        <v>В</v>
      </c>
      <c r="U25" s="102" t="str">
        <f>INDEX('2018 (ОТПУСК)'!16:16,$AN$12+COLUMN(R13))</f>
        <v>В</v>
      </c>
      <c r="V25" s="102" t="str">
        <f>INDEX('2018 (ОТПУСК)'!16:16,$AN$12+COLUMN(S13))</f>
        <v>8.00 24.00</v>
      </c>
      <c r="W25" s="102" t="str">
        <f>INDEX('2018 (ОТПУСК)'!16:16,$AN$12+COLUMN(T13))</f>
        <v>00.00 8.50</v>
      </c>
      <c r="X25" s="102" t="str">
        <f>INDEX('2018 (ОТПУСК)'!16:16,$AN$12+COLUMN(U13))</f>
        <v>В</v>
      </c>
      <c r="Y25" s="102" t="str">
        <f>INDEX('2018 (ОТПУСК)'!16:16,$AN$12+COLUMN(V13))</f>
        <v>В</v>
      </c>
      <c r="Z25" s="102" t="str">
        <f>INDEX('2018 (ОТПУСК)'!16:16,$AN$12+COLUMN(W13))</f>
        <v>8.00 24.00</v>
      </c>
      <c r="AA25" s="102" t="str">
        <f>INDEX('2018 (ОТПУСК)'!16:16,$AN$12+COLUMN(X13))</f>
        <v>00.00 8.50</v>
      </c>
      <c r="AB25" s="102" t="str">
        <f>INDEX('2018 (ОТПУСК)'!16:16,$AN$12+COLUMN(Y13))</f>
        <v>В</v>
      </c>
      <c r="AC25" s="102" t="str">
        <f>INDEX('2018 (ОТПУСК)'!16:16,$AN$12+COLUMN(Z13))</f>
        <v>В</v>
      </c>
      <c r="AD25" s="102" t="str">
        <f>INDEX('2018 (ОТПУСК)'!16:16,$AN$12+COLUMN(AA13))</f>
        <v>8.00 24.00</v>
      </c>
      <c r="AE25" s="102" t="str">
        <f>INDEX('2018 (ОТПУСК)'!16:16,$AN$12+COLUMN(AB13))</f>
        <v>00.00 8.50</v>
      </c>
      <c r="AF25" s="102" t="str">
        <f>INDEX('2018 (ОТПУСК)'!16:16,$AN$12+COLUMN(AC13))</f>
        <v>В</v>
      </c>
      <c r="AG25" s="102" t="str">
        <f>INDEX('2018 (ОТПУСК)'!16:16,$AN$12+COLUMN(AD13))</f>
        <v>В</v>
      </c>
      <c r="AH25" s="102" t="str">
        <f>INDEX('2018 (ОТПУСК)'!16:16,$AN$12+COLUMN(AE13))</f>
        <v>8.00 24.00</v>
      </c>
      <c r="AI25" s="75"/>
      <c r="AJ25" s="65"/>
      <c r="AK25" s="59"/>
      <c r="AL25" s="59">
        <f t="shared" si="1"/>
        <v>0</v>
      </c>
      <c r="AN25" s="11">
        <v>6</v>
      </c>
      <c r="AO25" s="11" t="s">
        <v>7</v>
      </c>
      <c r="AP25" s="11">
        <v>2015</v>
      </c>
      <c r="AQ25" s="11">
        <v>6</v>
      </c>
      <c r="AR25" s="63"/>
      <c r="AS25" s="63"/>
      <c r="AT25" s="84"/>
      <c r="AU25" s="84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</row>
    <row r="26" spans="1:77" ht="39.950000000000003" customHeight="1" x14ac:dyDescent="0.2">
      <c r="A26" s="149">
        <v>14</v>
      </c>
      <c r="B26" s="60" t="s">
        <v>61</v>
      </c>
      <c r="C26" s="60">
        <f>SUMIF('2018 (ОТПУСК)'!$C$4:$C$22,$B26,'2018 (ОТПУСК)'!$E$4:$E$22)</f>
        <v>9114</v>
      </c>
      <c r="D26" s="102" t="str">
        <f>INDEX('2018 (ОТПУСК)'!17:17,$AN$12+COLUMN(A14))</f>
        <v>В</v>
      </c>
      <c r="E26" s="102" t="str">
        <f>INDEX('2018 (ОТПУСК)'!17:17,$AN$12+COLUMN(B14))</f>
        <v>В</v>
      </c>
      <c r="F26" s="102" t="str">
        <f>INDEX('2018 (ОТПУСК)'!17:17,$AN$12+COLUMN(C14))</f>
        <v>8.00 24.00</v>
      </c>
      <c r="G26" s="102" t="str">
        <f>INDEX('2018 (ОТПУСК)'!17:17,$AN$12+COLUMN(D14))</f>
        <v>00.00 8.50</v>
      </c>
      <c r="H26" s="102" t="str">
        <f>INDEX('2018 (ОТПУСК)'!17:17,$AN$12+COLUMN(E14))</f>
        <v>В</v>
      </c>
      <c r="I26" s="102" t="str">
        <f>INDEX('2018 (ОТПУСК)'!17:17,$AN$12+COLUMN(F14))</f>
        <v>В</v>
      </c>
      <c r="J26" s="102" t="str">
        <f>INDEX('2018 (ОТПУСК)'!17:17,$AN$12+COLUMN(G14))</f>
        <v>8.00 24.00</v>
      </c>
      <c r="K26" s="102" t="str">
        <f>INDEX('2018 (ОТПУСК)'!17:17,$AN$12+COLUMN(H14))</f>
        <v>00.00 8.50</v>
      </c>
      <c r="L26" s="102" t="str">
        <f>INDEX('2018 (ОТПУСК)'!17:17,$AN$12+COLUMN(I14))</f>
        <v>В</v>
      </c>
      <c r="M26" s="102" t="str">
        <f>INDEX('2018 (ОТПУСК)'!17:17,$AN$12+COLUMN(J14))</f>
        <v>В</v>
      </c>
      <c r="N26" s="102" t="str">
        <f>INDEX('2018 (ОТПУСК)'!17:17,$AN$12+COLUMN(K14))</f>
        <v>8.00 24.00</v>
      </c>
      <c r="O26" s="102" t="str">
        <f>INDEX('2018 (ОТПУСК)'!17:17,$AN$12+COLUMN(L14))</f>
        <v>00.00 8.50</v>
      </c>
      <c r="P26" s="102" t="str">
        <f>INDEX('2018 (ОТПУСК)'!17:17,$AN$12+COLUMN(M14))</f>
        <v>В</v>
      </c>
      <c r="Q26" s="102" t="str">
        <f>INDEX('2018 (ОТПУСК)'!17:17,$AN$12+COLUMN(N14))</f>
        <v>В</v>
      </c>
      <c r="R26" s="102" t="str">
        <f>INDEX('2018 (ОТПУСК)'!17:17,$AN$12+COLUMN(O14))</f>
        <v>8.00 24.00</v>
      </c>
      <c r="S26" s="102" t="str">
        <f>INDEX('2018 (ОТПУСК)'!17:17,$AN$12+COLUMN(P14))</f>
        <v>00.00 8.50</v>
      </c>
      <c r="T26" s="102" t="str">
        <f>INDEX('2018 (ОТПУСК)'!17:17,$AN$12+COLUMN(Q14))</f>
        <v>В</v>
      </c>
      <c r="U26" s="102" t="str">
        <f>INDEX('2018 (ОТПУСК)'!17:17,$AN$12+COLUMN(R14))</f>
        <v>В</v>
      </c>
      <c r="V26" s="102" t="str">
        <f>INDEX('2018 (ОТПУСК)'!17:17,$AN$12+COLUMN(S14))</f>
        <v>8.00 24.00</v>
      </c>
      <c r="W26" s="102" t="str">
        <f>INDEX('2018 (ОТПУСК)'!17:17,$AN$12+COLUMN(T14))</f>
        <v>00.00 8.50</v>
      </c>
      <c r="X26" s="102" t="str">
        <f>INDEX('2018 (ОТПУСК)'!17:17,$AN$12+COLUMN(U14))</f>
        <v>В</v>
      </c>
      <c r="Y26" s="102" t="str">
        <f>INDEX('2018 (ОТПУСК)'!17:17,$AN$12+COLUMN(V14))</f>
        <v>В</v>
      </c>
      <c r="Z26" s="102" t="str">
        <f>INDEX('2018 (ОТПУСК)'!17:17,$AN$12+COLUMN(W14))</f>
        <v>8.00 24.00</v>
      </c>
      <c r="AA26" s="102" t="str">
        <f>INDEX('2018 (ОТПУСК)'!17:17,$AN$12+COLUMN(X14))</f>
        <v>00.00 8.50</v>
      </c>
      <c r="AB26" s="102" t="str">
        <f>INDEX('2018 (ОТПУСК)'!17:17,$AN$12+COLUMN(Y14))</f>
        <v>В</v>
      </c>
      <c r="AC26" s="102" t="str">
        <f>INDEX('2018 (ОТПУСК)'!17:17,$AN$12+COLUMN(Z14))</f>
        <v>В</v>
      </c>
      <c r="AD26" s="102" t="str">
        <f>INDEX('2018 (ОТПУСК)'!17:17,$AN$12+COLUMN(AA14))</f>
        <v>8.00 24.00</v>
      </c>
      <c r="AE26" s="102" t="str">
        <f>INDEX('2018 (ОТПУСК)'!17:17,$AN$12+COLUMN(AB14))</f>
        <v>00.00 8.50</v>
      </c>
      <c r="AF26" s="102" t="str">
        <f>INDEX('2018 (ОТПУСК)'!17:17,$AN$12+COLUMN(AC14))</f>
        <v>В</v>
      </c>
      <c r="AG26" s="102" t="str">
        <f>INDEX('2018 (ОТПУСК)'!17:17,$AN$12+COLUMN(AD14))</f>
        <v>В</v>
      </c>
      <c r="AH26" s="102" t="str">
        <f>INDEX('2018 (ОТПУСК)'!17:17,$AN$12+COLUMN(AE14))</f>
        <v>8.00 24.00</v>
      </c>
      <c r="AI26" s="75"/>
      <c r="AJ26" s="65"/>
      <c r="AK26" s="59"/>
      <c r="AL26" s="59">
        <f t="shared" si="1"/>
        <v>0</v>
      </c>
      <c r="AN26" s="11">
        <v>7</v>
      </c>
      <c r="AO26" s="11" t="s">
        <v>8</v>
      </c>
      <c r="AP26" s="11">
        <v>2016</v>
      </c>
      <c r="AQ26" s="11">
        <v>7</v>
      </c>
      <c r="AR26" s="63"/>
      <c r="AS26" s="63"/>
      <c r="AT26" s="84"/>
      <c r="AU26" s="84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</row>
    <row r="27" spans="1:77" ht="39.950000000000003" customHeight="1" x14ac:dyDescent="0.2">
      <c r="A27" s="149">
        <v>15</v>
      </c>
      <c r="B27" s="60" t="s">
        <v>64</v>
      </c>
      <c r="C27" s="60">
        <f>SUMIF('2018 (ОТПУСК)'!$C$4:$C$22,$B27,'2018 (ОТПУСК)'!$E$4:$E$22)</f>
        <v>9121</v>
      </c>
      <c r="D27" s="102" t="str">
        <f>INDEX('2018 (ОТПУСК)'!18:18,$AN$12+COLUMN(A15))</f>
        <v>В</v>
      </c>
      <c r="E27" s="102" t="str">
        <f>INDEX('2018 (ОТПУСК)'!18:18,$AN$12+COLUMN(B15))</f>
        <v>В</v>
      </c>
      <c r="F27" s="102" t="str">
        <f>INDEX('2018 (ОТПУСК)'!18:18,$AN$12+COLUMN(C15))</f>
        <v>8.00 24.00</v>
      </c>
      <c r="G27" s="102" t="str">
        <f>INDEX('2018 (ОТПУСК)'!18:18,$AN$12+COLUMN(D15))</f>
        <v>00.00 8.50</v>
      </c>
      <c r="H27" s="102" t="str">
        <f>INDEX('2018 (ОТПУСК)'!18:18,$AN$12+COLUMN(E15))</f>
        <v>В</v>
      </c>
      <c r="I27" s="102" t="str">
        <f>INDEX('2018 (ОТПУСК)'!18:18,$AN$12+COLUMN(F15))</f>
        <v>В</v>
      </c>
      <c r="J27" s="102" t="str">
        <f>INDEX('2018 (ОТПУСК)'!18:18,$AN$12+COLUMN(G15))</f>
        <v>8.00 24.00</v>
      </c>
      <c r="K27" s="102" t="str">
        <f>INDEX('2018 (ОТПУСК)'!18:18,$AN$12+COLUMN(H15))</f>
        <v>00.00 8.50</v>
      </c>
      <c r="L27" s="102" t="str">
        <f>INDEX('2018 (ОТПУСК)'!18:18,$AN$12+COLUMN(I15))</f>
        <v>В</v>
      </c>
      <c r="M27" s="102" t="str">
        <f>INDEX('2018 (ОТПУСК)'!18:18,$AN$12+COLUMN(J15))</f>
        <v>В</v>
      </c>
      <c r="N27" s="102" t="str">
        <f>INDEX('2018 (ОТПУСК)'!18:18,$AN$12+COLUMN(K15))</f>
        <v>8.00 24.00</v>
      </c>
      <c r="O27" s="102" t="str">
        <f>INDEX('2018 (ОТПУСК)'!18:18,$AN$12+COLUMN(L15))</f>
        <v>00.00 8.50</v>
      </c>
      <c r="P27" s="102" t="str">
        <f>INDEX('2018 (ОТПУСК)'!18:18,$AN$12+COLUMN(M15))</f>
        <v>В</v>
      </c>
      <c r="Q27" s="102" t="str">
        <f>INDEX('2018 (ОТПУСК)'!18:18,$AN$12+COLUMN(N15))</f>
        <v>В</v>
      </c>
      <c r="R27" s="102" t="str">
        <f>INDEX('2018 (ОТПУСК)'!18:18,$AN$12+COLUMN(O15))</f>
        <v>8.00 24.00</v>
      </c>
      <c r="S27" s="102" t="str">
        <f>INDEX('2018 (ОТПУСК)'!18:18,$AN$12+COLUMN(P15))</f>
        <v>00.00 8.50</v>
      </c>
      <c r="T27" s="102" t="str">
        <f>INDEX('2018 (ОТПУСК)'!18:18,$AN$12+COLUMN(Q15))</f>
        <v>В</v>
      </c>
      <c r="U27" s="102" t="str">
        <f>INDEX('2018 (ОТПУСК)'!18:18,$AN$12+COLUMN(R15))</f>
        <v>В</v>
      </c>
      <c r="V27" s="102" t="str">
        <f>INDEX('2018 (ОТПУСК)'!18:18,$AN$12+COLUMN(S15))</f>
        <v>8.00 24.00</v>
      </c>
      <c r="W27" s="102" t="str">
        <f>INDEX('2018 (ОТПУСК)'!18:18,$AN$12+COLUMN(T15))</f>
        <v>00.00 8.50</v>
      </c>
      <c r="X27" s="102" t="str">
        <f>INDEX('2018 (ОТПУСК)'!18:18,$AN$12+COLUMN(U15))</f>
        <v>В</v>
      </c>
      <c r="Y27" s="102" t="str">
        <f>INDEX('2018 (ОТПУСК)'!18:18,$AN$12+COLUMN(V15))</f>
        <v>В</v>
      </c>
      <c r="Z27" s="102" t="str">
        <f>INDEX('2018 (ОТПУСК)'!18:18,$AN$12+COLUMN(W15))</f>
        <v>8.00 24.00</v>
      </c>
      <c r="AA27" s="102" t="str">
        <f>INDEX('2018 (ОТПУСК)'!18:18,$AN$12+COLUMN(X15))</f>
        <v>00.00 8.50</v>
      </c>
      <c r="AB27" s="102" t="str">
        <f>INDEX('2018 (ОТПУСК)'!18:18,$AN$12+COLUMN(Y15))</f>
        <v>В</v>
      </c>
      <c r="AC27" s="102" t="str">
        <f>INDEX('2018 (ОТПУСК)'!18:18,$AN$12+COLUMN(Z15))</f>
        <v>В</v>
      </c>
      <c r="AD27" s="102" t="str">
        <f>INDEX('2018 (ОТПУСК)'!18:18,$AN$12+COLUMN(AA15))</f>
        <v>8.00 24.00</v>
      </c>
      <c r="AE27" s="102" t="str">
        <f>INDEX('2018 (ОТПУСК)'!18:18,$AN$12+COLUMN(AB15))</f>
        <v>00.00 8.50</v>
      </c>
      <c r="AF27" s="102" t="str">
        <f>INDEX('2018 (ОТПУСК)'!18:18,$AN$12+COLUMN(AC15))</f>
        <v>В</v>
      </c>
      <c r="AG27" s="102" t="str">
        <f>INDEX('2018 (ОТПУСК)'!18:18,$AN$12+COLUMN(AD15))</f>
        <v>В</v>
      </c>
      <c r="AH27" s="102" t="str">
        <f>INDEX('2018 (ОТПУСК)'!18:18,$AN$12+COLUMN(AE15))</f>
        <v>8.00 24.00</v>
      </c>
      <c r="AI27" s="75"/>
      <c r="AJ27" s="65"/>
      <c r="AK27" s="59"/>
      <c r="AL27" s="59">
        <f t="shared" si="1"/>
        <v>0</v>
      </c>
      <c r="AN27" s="11">
        <v>8</v>
      </c>
      <c r="AO27" s="11" t="s">
        <v>9</v>
      </c>
      <c r="AP27" s="11">
        <v>2017</v>
      </c>
      <c r="AQ27" s="11">
        <v>8</v>
      </c>
      <c r="AR27" s="63"/>
      <c r="AS27" s="63"/>
      <c r="AT27" s="84"/>
      <c r="AU27" s="84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</row>
    <row r="28" spans="1:77" ht="39.950000000000003" customHeight="1" x14ac:dyDescent="0.2">
      <c r="A28" s="149">
        <v>16</v>
      </c>
      <c r="B28" s="60" t="s">
        <v>56</v>
      </c>
      <c r="C28" s="60">
        <f>SUMIF('2018 (ОТПУСК)'!$C$4:$C$22,$B28,'2018 (ОТПУСК)'!$E$4:$E$22)</f>
        <v>9112</v>
      </c>
      <c r="D28" s="102" t="str">
        <f>INDEX('2018 (ОТПУСК)'!19:19,$AN$12+COLUMN(A16))</f>
        <v>В</v>
      </c>
      <c r="E28" s="102" t="str">
        <f>INDEX('2018 (ОТПУСК)'!19:19,$AN$12+COLUMN(B16))</f>
        <v>В</v>
      </c>
      <c r="F28" s="102" t="str">
        <f>INDEX('2018 (ОТПУСК)'!19:19,$AN$12+COLUMN(C16))</f>
        <v>8.00 24.00</v>
      </c>
      <c r="G28" s="102" t="str">
        <f>INDEX('2018 (ОТПУСК)'!19:19,$AN$12+COLUMN(D16))</f>
        <v>00.00 8.50</v>
      </c>
      <c r="H28" s="102" t="str">
        <f>INDEX('2018 (ОТПУСК)'!19:19,$AN$12+COLUMN(E16))</f>
        <v>В</v>
      </c>
      <c r="I28" s="102" t="str">
        <f>INDEX('2018 (ОТПУСК)'!19:19,$AN$12+COLUMN(F16))</f>
        <v>В</v>
      </c>
      <c r="J28" s="102" t="str">
        <f>INDEX('2018 (ОТПУСК)'!19:19,$AN$12+COLUMN(G16))</f>
        <v>8.00 24.00</v>
      </c>
      <c r="K28" s="102" t="str">
        <f>INDEX('2018 (ОТПУСК)'!19:19,$AN$12+COLUMN(H16))</f>
        <v>00.00 8.50</v>
      </c>
      <c r="L28" s="102" t="str">
        <f>INDEX('2018 (ОТПУСК)'!19:19,$AN$12+COLUMN(I16))</f>
        <v>В</v>
      </c>
      <c r="M28" s="102" t="str">
        <f>INDEX('2018 (ОТПУСК)'!19:19,$AN$12+COLUMN(J16))</f>
        <v>В</v>
      </c>
      <c r="N28" s="102" t="str">
        <f>INDEX('2018 (ОТПУСК)'!19:19,$AN$12+COLUMN(K16))</f>
        <v>8.00 24.00</v>
      </c>
      <c r="O28" s="102" t="str">
        <f>INDEX('2018 (ОТПУСК)'!19:19,$AN$12+COLUMN(L16))</f>
        <v>00.00 8.50</v>
      </c>
      <c r="P28" s="102" t="str">
        <f>INDEX('2018 (ОТПУСК)'!19:19,$AN$12+COLUMN(M16))</f>
        <v>В</v>
      </c>
      <c r="Q28" s="102" t="str">
        <f>INDEX('2018 (ОТПУСК)'!19:19,$AN$12+COLUMN(N16))</f>
        <v>В</v>
      </c>
      <c r="R28" s="102" t="str">
        <f>INDEX('2018 (ОТПУСК)'!19:19,$AN$12+COLUMN(O16))</f>
        <v>8.00 24.00</v>
      </c>
      <c r="S28" s="102" t="str">
        <f>INDEX('2018 (ОТПУСК)'!19:19,$AN$12+COLUMN(P16))</f>
        <v>00.00 8.50</v>
      </c>
      <c r="T28" s="102" t="str">
        <f>INDEX('2018 (ОТПУСК)'!19:19,$AN$12+COLUMN(Q16))</f>
        <v>В</v>
      </c>
      <c r="U28" s="102" t="str">
        <f>INDEX('2018 (ОТПУСК)'!19:19,$AN$12+COLUMN(R16))</f>
        <v>В</v>
      </c>
      <c r="V28" s="102" t="str">
        <f>INDEX('2018 (ОТПУСК)'!19:19,$AN$12+COLUMN(S16))</f>
        <v>ОТ</v>
      </c>
      <c r="W28" s="102" t="str">
        <f>INDEX('2018 (ОТПУСК)'!19:19,$AN$12+COLUMN(T16))</f>
        <v>ОТ</v>
      </c>
      <c r="X28" s="102" t="str">
        <f>INDEX('2018 (ОТПУСК)'!19:19,$AN$12+COLUMN(U16))</f>
        <v>ОТ</v>
      </c>
      <c r="Y28" s="102" t="str">
        <f>INDEX('2018 (ОТПУСК)'!19:19,$AN$12+COLUMN(V16))</f>
        <v>ОТ</v>
      </c>
      <c r="Z28" s="102" t="str">
        <f>INDEX('2018 (ОТПУСК)'!19:19,$AN$12+COLUMN(W16))</f>
        <v>ОТ</v>
      </c>
      <c r="AA28" s="102" t="str">
        <f>INDEX('2018 (ОТПУСК)'!19:19,$AN$12+COLUMN(X16))</f>
        <v>ОТ</v>
      </c>
      <c r="AB28" s="102" t="str">
        <f>INDEX('2018 (ОТПУСК)'!19:19,$AN$12+COLUMN(Y16))</f>
        <v>ОТ</v>
      </c>
      <c r="AC28" s="102" t="str">
        <f>INDEX('2018 (ОТПУСК)'!19:19,$AN$12+COLUMN(Z16))</f>
        <v>ОТ</v>
      </c>
      <c r="AD28" s="102" t="str">
        <f>INDEX('2018 (ОТПУСК)'!19:19,$AN$12+COLUMN(AA16))</f>
        <v>ОТ</v>
      </c>
      <c r="AE28" s="102" t="str">
        <f>INDEX('2018 (ОТПУСК)'!19:19,$AN$12+COLUMN(AB16))</f>
        <v>ОТ</v>
      </c>
      <c r="AF28" s="102" t="str">
        <f>INDEX('2018 (ОТПУСК)'!19:19,$AN$12+COLUMN(AC16))</f>
        <v>ОТ</v>
      </c>
      <c r="AG28" s="102" t="str">
        <f>INDEX('2018 (ОТПУСК)'!19:19,$AN$12+COLUMN(AD16))</f>
        <v>ОТ</v>
      </c>
      <c r="AH28" s="102" t="str">
        <f>INDEX('2018 (ОТПУСК)'!19:19,$AN$12+COLUMN(AE16))</f>
        <v>ОТ</v>
      </c>
      <c r="AI28" s="75"/>
      <c r="AJ28" s="65"/>
      <c r="AK28" s="59"/>
      <c r="AL28" s="59">
        <f t="shared" si="1"/>
        <v>13</v>
      </c>
      <c r="AN28" s="11">
        <v>9</v>
      </c>
      <c r="AO28" s="11" t="s">
        <v>10</v>
      </c>
      <c r="AP28" s="11">
        <v>2018</v>
      </c>
      <c r="AQ28" s="11">
        <v>9</v>
      </c>
      <c r="AT28" s="84"/>
      <c r="AU28" s="84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</row>
    <row r="29" spans="1:77" ht="39.950000000000003" customHeight="1" x14ac:dyDescent="0.2">
      <c r="A29" s="149">
        <v>17</v>
      </c>
      <c r="B29" s="60" t="s">
        <v>31</v>
      </c>
      <c r="C29" s="60">
        <f>SUMIF('2018 (ОТПУСК)'!$C$4:$C$22,$B29,'2018 (ОТПУСК)'!$E$4:$E$22)</f>
        <v>9038</v>
      </c>
      <c r="D29" s="102" t="str">
        <f>INDEX('2018 (ОТПУСК)'!20:20,$AN$12+COLUMN(A17))</f>
        <v>В</v>
      </c>
      <c r="E29" s="102" t="str">
        <f>INDEX('2018 (ОТПУСК)'!20:20,$AN$12+COLUMN(B17))</f>
        <v>В</v>
      </c>
      <c r="F29" s="102" t="str">
        <f>INDEX('2018 (ОТПУСК)'!20:20,$AN$12+COLUMN(C17))</f>
        <v>8.00 24.00</v>
      </c>
      <c r="G29" s="102" t="str">
        <f>INDEX('2018 (ОТПУСК)'!20:20,$AN$12+COLUMN(D17))</f>
        <v>00.00 8.50</v>
      </c>
      <c r="H29" s="102" t="str">
        <f>INDEX('2018 (ОТПУСК)'!20:20,$AN$12+COLUMN(E17))</f>
        <v>В</v>
      </c>
      <c r="I29" s="102" t="str">
        <f>INDEX('2018 (ОТПУСК)'!20:20,$AN$12+COLUMN(F17))</f>
        <v>В</v>
      </c>
      <c r="J29" s="102" t="str">
        <f>INDEX('2018 (ОТПУСК)'!20:20,$AN$12+COLUMN(G17))</f>
        <v>8.00 24.00</v>
      </c>
      <c r="K29" s="102" t="str">
        <f>INDEX('2018 (ОТПУСК)'!20:20,$AN$12+COLUMN(H17))</f>
        <v>00.00 8.50</v>
      </c>
      <c r="L29" s="102" t="str">
        <f>INDEX('2018 (ОТПУСК)'!20:20,$AN$12+COLUMN(I17))</f>
        <v>В</v>
      </c>
      <c r="M29" s="102" t="str">
        <f>INDEX('2018 (ОТПУСК)'!20:20,$AN$12+COLUMN(J17))</f>
        <v>В</v>
      </c>
      <c r="N29" s="102" t="str">
        <f>INDEX('2018 (ОТПУСК)'!20:20,$AN$12+COLUMN(K17))</f>
        <v>8.00 24.00</v>
      </c>
      <c r="O29" s="102" t="str">
        <f>INDEX('2018 (ОТПУСК)'!20:20,$AN$12+COLUMN(L17))</f>
        <v>00.00 8.50</v>
      </c>
      <c r="P29" s="102" t="str">
        <f>INDEX('2018 (ОТПУСК)'!20:20,$AN$12+COLUMN(M17))</f>
        <v>В</v>
      </c>
      <c r="Q29" s="102" t="str">
        <f>INDEX('2018 (ОТПУСК)'!20:20,$AN$12+COLUMN(N17))</f>
        <v>В</v>
      </c>
      <c r="R29" s="102" t="str">
        <f>INDEX('2018 (ОТПУСК)'!20:20,$AN$12+COLUMN(O17))</f>
        <v>8.00 24.00</v>
      </c>
      <c r="S29" s="102" t="str">
        <f>INDEX('2018 (ОТПУСК)'!20:20,$AN$12+COLUMN(P17))</f>
        <v>00.00 8.50</v>
      </c>
      <c r="T29" s="102" t="str">
        <f>INDEX('2018 (ОТПУСК)'!20:20,$AN$12+COLUMN(Q17))</f>
        <v>В</v>
      </c>
      <c r="U29" s="102" t="str">
        <f>INDEX('2018 (ОТПУСК)'!20:20,$AN$12+COLUMN(R17))</f>
        <v>В</v>
      </c>
      <c r="V29" s="102" t="str">
        <f>INDEX('2018 (ОТПУСК)'!20:20,$AN$12+COLUMN(S17))</f>
        <v>8.00 24.00</v>
      </c>
      <c r="W29" s="102" t="str">
        <f>INDEX('2018 (ОТПУСК)'!20:20,$AN$12+COLUMN(T17))</f>
        <v>00.00 8.50</v>
      </c>
      <c r="X29" s="102" t="str">
        <f>INDEX('2018 (ОТПУСК)'!20:20,$AN$12+COLUMN(U17))</f>
        <v>В</v>
      </c>
      <c r="Y29" s="102" t="str">
        <f>INDEX('2018 (ОТПУСК)'!20:20,$AN$12+COLUMN(V17))</f>
        <v>В</v>
      </c>
      <c r="Z29" s="102" t="str">
        <f>INDEX('2018 (ОТПУСК)'!20:20,$AN$12+COLUMN(W17))</f>
        <v>8.00 24.00</v>
      </c>
      <c r="AA29" s="102" t="str">
        <f>INDEX('2018 (ОТПУСК)'!20:20,$AN$12+COLUMN(X17))</f>
        <v>00.00 8.50</v>
      </c>
      <c r="AB29" s="102" t="str">
        <f>INDEX('2018 (ОТПУСК)'!20:20,$AN$12+COLUMN(Y17))</f>
        <v>В</v>
      </c>
      <c r="AC29" s="102" t="str">
        <f>INDEX('2018 (ОТПУСК)'!20:20,$AN$12+COLUMN(Z17))</f>
        <v>В</v>
      </c>
      <c r="AD29" s="102" t="str">
        <f>INDEX('2018 (ОТПУСК)'!20:20,$AN$12+COLUMN(AA17))</f>
        <v>8.00 24.00</v>
      </c>
      <c r="AE29" s="102" t="str">
        <f>INDEX('2018 (ОТПУСК)'!20:20,$AN$12+COLUMN(AB17))</f>
        <v>00.00 8.50</v>
      </c>
      <c r="AF29" s="102" t="str">
        <f>INDEX('2018 (ОТПУСК)'!20:20,$AN$12+COLUMN(AC17))</f>
        <v>В</v>
      </c>
      <c r="AG29" s="102" t="str">
        <f>INDEX('2018 (ОТПУСК)'!20:20,$AN$12+COLUMN(AD17))</f>
        <v>В</v>
      </c>
      <c r="AH29" s="102" t="str">
        <f>INDEX('2018 (ОТПУСК)'!20:20,$AN$12+COLUMN(AE17))</f>
        <v>8.00 24.00</v>
      </c>
      <c r="AI29" s="75"/>
      <c r="AJ29" s="65"/>
      <c r="AK29" s="59"/>
      <c r="AL29" s="59">
        <f t="shared" si="1"/>
        <v>0</v>
      </c>
      <c r="AN29" s="11">
        <v>10</v>
      </c>
      <c r="AO29" s="11" t="s">
        <v>11</v>
      </c>
      <c r="AP29" s="11">
        <v>2019</v>
      </c>
      <c r="AQ29" s="11">
        <v>10</v>
      </c>
      <c r="AT29" s="84"/>
      <c r="AU29" s="84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</row>
    <row r="30" spans="1:77" ht="39.950000000000003" customHeight="1" x14ac:dyDescent="0.2">
      <c r="A30" s="149">
        <v>18</v>
      </c>
      <c r="B30" s="60" t="s">
        <v>37</v>
      </c>
      <c r="C30" s="60">
        <f>SUMIF('2018 (ОТПУСК)'!$C$4:$C$22,$B30,'2018 (ОТПУСК)'!$E$4:$E$22)</f>
        <v>9076</v>
      </c>
      <c r="D30" s="102" t="str">
        <f>INDEX('2018 (ОТПУСК)'!21:21,$AN$12+COLUMN(A18))</f>
        <v>В</v>
      </c>
      <c r="E30" s="102" t="str">
        <f>INDEX('2018 (ОТПУСК)'!21:21,$AN$12+COLUMN(B18))</f>
        <v>В</v>
      </c>
      <c r="F30" s="102" t="str">
        <f>INDEX('2018 (ОТПУСК)'!21:21,$AN$12+COLUMN(C18))</f>
        <v>8.00 24.00</v>
      </c>
      <c r="G30" s="102" t="str">
        <f>INDEX('2018 (ОТПУСК)'!21:21,$AN$12+COLUMN(D18))</f>
        <v>00.00 8.50</v>
      </c>
      <c r="H30" s="102" t="str">
        <f>INDEX('2018 (ОТПУСК)'!21:21,$AN$12+COLUMN(E18))</f>
        <v>В</v>
      </c>
      <c r="I30" s="102" t="str">
        <f>INDEX('2018 (ОТПУСК)'!21:21,$AN$12+COLUMN(F18))</f>
        <v>В</v>
      </c>
      <c r="J30" s="102" t="str">
        <f>INDEX('2018 (ОТПУСК)'!21:21,$AN$12+COLUMN(G18))</f>
        <v>8.00 24.00</v>
      </c>
      <c r="K30" s="102" t="str">
        <f>INDEX('2018 (ОТПУСК)'!21:21,$AN$12+COLUMN(H18))</f>
        <v>00.00 8.50</v>
      </c>
      <c r="L30" s="102" t="str">
        <f>INDEX('2018 (ОТПУСК)'!21:21,$AN$12+COLUMN(I18))</f>
        <v>В</v>
      </c>
      <c r="M30" s="102" t="str">
        <f>INDEX('2018 (ОТПУСК)'!21:21,$AN$12+COLUMN(J18))</f>
        <v>В</v>
      </c>
      <c r="N30" s="102" t="str">
        <f>INDEX('2018 (ОТПУСК)'!21:21,$AN$12+COLUMN(K18))</f>
        <v>8.00 24.00</v>
      </c>
      <c r="O30" s="102" t="str">
        <f>INDEX('2018 (ОТПУСК)'!21:21,$AN$12+COLUMN(L18))</f>
        <v>00.00 8.50</v>
      </c>
      <c r="P30" s="102" t="str">
        <f>INDEX('2018 (ОТПУСК)'!21:21,$AN$12+COLUMN(M18))</f>
        <v>В</v>
      </c>
      <c r="Q30" s="102" t="str">
        <f>INDEX('2018 (ОТПУСК)'!21:21,$AN$12+COLUMN(N18))</f>
        <v>В</v>
      </c>
      <c r="R30" s="102" t="str">
        <f>INDEX('2018 (ОТПУСК)'!21:21,$AN$12+COLUMN(O18))</f>
        <v>8.00 24.00</v>
      </c>
      <c r="S30" s="102" t="str">
        <f>INDEX('2018 (ОТПУСК)'!21:21,$AN$12+COLUMN(P18))</f>
        <v>00.00 8.50</v>
      </c>
      <c r="T30" s="102" t="str">
        <f>INDEX('2018 (ОТПУСК)'!21:21,$AN$12+COLUMN(Q18))</f>
        <v>В</v>
      </c>
      <c r="U30" s="102" t="str">
        <f>INDEX('2018 (ОТПУСК)'!21:21,$AN$12+COLUMN(R18))</f>
        <v>В</v>
      </c>
      <c r="V30" s="102" t="str">
        <f>INDEX('2018 (ОТПУСК)'!21:21,$AN$12+COLUMN(S18))</f>
        <v>8.00 24.00</v>
      </c>
      <c r="W30" s="102" t="str">
        <f>INDEX('2018 (ОТПУСК)'!21:21,$AN$12+COLUMN(T18))</f>
        <v>00.00 8.50</v>
      </c>
      <c r="X30" s="102" t="str">
        <f>INDEX('2018 (ОТПУСК)'!21:21,$AN$12+COLUMN(U18))</f>
        <v>В</v>
      </c>
      <c r="Y30" s="102" t="str">
        <f>INDEX('2018 (ОТПУСК)'!21:21,$AN$12+COLUMN(V18))</f>
        <v>В</v>
      </c>
      <c r="Z30" s="102" t="str">
        <f>INDEX('2018 (ОТПУСК)'!21:21,$AN$12+COLUMN(W18))</f>
        <v>8.00 24.00</v>
      </c>
      <c r="AA30" s="102" t="str">
        <f>INDEX('2018 (ОТПУСК)'!21:21,$AN$12+COLUMN(X18))</f>
        <v>00.00 8.50</v>
      </c>
      <c r="AB30" s="102" t="str">
        <f>INDEX('2018 (ОТПУСК)'!21:21,$AN$12+COLUMN(Y18))</f>
        <v>В</v>
      </c>
      <c r="AC30" s="102" t="str">
        <f>INDEX('2018 (ОТПУСК)'!21:21,$AN$12+COLUMN(Z18))</f>
        <v>В</v>
      </c>
      <c r="AD30" s="102" t="str">
        <f>INDEX('2018 (ОТПУСК)'!21:21,$AN$12+COLUMN(AA18))</f>
        <v>8.00 24.00</v>
      </c>
      <c r="AE30" s="102" t="str">
        <f>INDEX('2018 (ОТПУСК)'!21:21,$AN$12+COLUMN(AB18))</f>
        <v>00.00 8.50</v>
      </c>
      <c r="AF30" s="102" t="str">
        <f>INDEX('2018 (ОТПУСК)'!21:21,$AN$12+COLUMN(AC18))</f>
        <v>В</v>
      </c>
      <c r="AG30" s="102" t="str">
        <f>INDEX('2018 (ОТПУСК)'!21:21,$AN$12+COLUMN(AD18))</f>
        <v>В</v>
      </c>
      <c r="AH30" s="102" t="str">
        <f>INDEX('2018 (ОТПУСК)'!21:21,$AN$12+COLUMN(AE18))</f>
        <v>8.00 24.00</v>
      </c>
      <c r="AI30" s="75"/>
      <c r="AJ30" s="65"/>
      <c r="AK30" s="59"/>
      <c r="AL30" s="59">
        <f t="shared" si="1"/>
        <v>0</v>
      </c>
      <c r="AN30" s="11">
        <v>11</v>
      </c>
      <c r="AO30" s="11" t="s">
        <v>15</v>
      </c>
      <c r="AP30" s="11">
        <v>2020</v>
      </c>
      <c r="AQ30" s="11">
        <v>11</v>
      </c>
      <c r="AT30" s="84"/>
      <c r="AU30" s="84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</row>
    <row r="31" spans="1:77" ht="39.950000000000003" customHeight="1" x14ac:dyDescent="0.2">
      <c r="A31" s="149">
        <v>19</v>
      </c>
      <c r="B31" s="60" t="s">
        <v>65</v>
      </c>
      <c r="C31" s="60">
        <f>SUMIF('2018 (ОТПУСК)'!$C$4:$C$22,$B31,'2018 (ОТПУСК)'!$E$4:$E$22)</f>
        <v>9127</v>
      </c>
      <c r="D31" s="102" t="str">
        <f>INDEX('2018 (ОТПУСК)'!22:22,$AN$12+COLUMN(A19))</f>
        <v>00.00 8.50</v>
      </c>
      <c r="E31" s="102" t="str">
        <f>INDEX('2018 (ОТПУСК)'!22:22,$AN$12+COLUMN(B19))</f>
        <v>В</v>
      </c>
      <c r="F31" s="102" t="str">
        <f>INDEX('2018 (ОТПУСК)'!22:22,$AN$12+COLUMN(C19))</f>
        <v>В</v>
      </c>
      <c r="G31" s="102" t="str">
        <f>INDEX('2018 (ОТПУСК)'!22:22,$AN$12+COLUMN(D19))</f>
        <v>8.00 24.00</v>
      </c>
      <c r="H31" s="102" t="str">
        <f>INDEX('2018 (ОТПУСК)'!22:22,$AN$12+COLUMN(E19))</f>
        <v>00.00 8.50</v>
      </c>
      <c r="I31" s="102" t="str">
        <f>INDEX('2018 (ОТПУСК)'!22:22,$AN$12+COLUMN(F19))</f>
        <v>В</v>
      </c>
      <c r="J31" s="102" t="str">
        <f>INDEX('2018 (ОТПУСК)'!22:22,$AN$12+COLUMN(G19))</f>
        <v>В</v>
      </c>
      <c r="K31" s="102" t="str">
        <f>INDEX('2018 (ОТПУСК)'!22:22,$AN$12+COLUMN(H19))</f>
        <v>8.00 24.00</v>
      </c>
      <c r="L31" s="102" t="str">
        <f>INDEX('2018 (ОТПУСК)'!22:22,$AN$12+COLUMN(I19))</f>
        <v>00.00 8.50</v>
      </c>
      <c r="M31" s="102" t="str">
        <f>INDEX('2018 (ОТПУСК)'!22:22,$AN$12+COLUMN(J19))</f>
        <v>В</v>
      </c>
      <c r="N31" s="102" t="str">
        <f>INDEX('2018 (ОТПУСК)'!22:22,$AN$12+COLUMN(K19))</f>
        <v>В</v>
      </c>
      <c r="O31" s="102" t="str">
        <f>INDEX('2018 (ОТПУСК)'!22:22,$AN$12+COLUMN(L19))</f>
        <v>8.00 24.00</v>
      </c>
      <c r="P31" s="102" t="str">
        <f>INDEX('2018 (ОТПУСК)'!22:22,$AN$12+COLUMN(M19))</f>
        <v>00.00 8.50</v>
      </c>
      <c r="Q31" s="102" t="str">
        <f>INDEX('2018 (ОТПУСК)'!22:22,$AN$12+COLUMN(N19))</f>
        <v>В</v>
      </c>
      <c r="R31" s="102" t="str">
        <f>INDEX('2018 (ОТПУСК)'!22:22,$AN$12+COLUMN(O19))</f>
        <v>В</v>
      </c>
      <c r="S31" s="102" t="str">
        <f>INDEX('2018 (ОТПУСК)'!22:22,$AN$12+COLUMN(P19))</f>
        <v>8.00 24.00</v>
      </c>
      <c r="T31" s="102" t="str">
        <f>INDEX('2018 (ОТПУСК)'!22:22,$AN$12+COLUMN(Q19))</f>
        <v>00.00 8.50</v>
      </c>
      <c r="U31" s="102" t="str">
        <f>INDEX('2018 (ОТПУСК)'!22:22,$AN$12+COLUMN(R19))</f>
        <v>В</v>
      </c>
      <c r="V31" s="102" t="str">
        <f>INDEX('2018 (ОТПУСК)'!22:22,$AN$12+COLUMN(S19))</f>
        <v>В</v>
      </c>
      <c r="W31" s="102" t="str">
        <f>INDEX('2018 (ОТПУСК)'!22:22,$AN$12+COLUMN(T19))</f>
        <v>8.00 24.00</v>
      </c>
      <c r="X31" s="102" t="str">
        <f>INDEX('2018 (ОТПУСК)'!22:22,$AN$12+COLUMN(U19))</f>
        <v>00.00 8.50</v>
      </c>
      <c r="Y31" s="102" t="str">
        <f>INDEX('2018 (ОТПУСК)'!22:22,$AN$12+COLUMN(V19))</f>
        <v>В</v>
      </c>
      <c r="Z31" s="102" t="str">
        <f>INDEX('2018 (ОТПУСК)'!22:22,$AN$12+COLUMN(W19))</f>
        <v>В</v>
      </c>
      <c r="AA31" s="102" t="str">
        <f>INDEX('2018 (ОТПУСК)'!22:22,$AN$12+COLUMN(X19))</f>
        <v>8.00 24.00</v>
      </c>
      <c r="AB31" s="102" t="str">
        <f>INDEX('2018 (ОТПУСК)'!22:22,$AN$12+COLUMN(Y19))</f>
        <v>00.00 8.50</v>
      </c>
      <c r="AC31" s="102" t="str">
        <f>INDEX('2018 (ОТПУСК)'!22:22,$AN$12+COLUMN(Z19))</f>
        <v>В</v>
      </c>
      <c r="AD31" s="102" t="str">
        <f>INDEX('2018 (ОТПУСК)'!22:22,$AN$12+COLUMN(AA19))</f>
        <v>В</v>
      </c>
      <c r="AE31" s="102" t="str">
        <f>INDEX('2018 (ОТПУСК)'!22:22,$AN$12+COLUMN(AB19))</f>
        <v>8.00 24.00</v>
      </c>
      <c r="AF31" s="102" t="str">
        <f>INDEX('2018 (ОТПУСК)'!22:22,$AN$12+COLUMN(AC19))</f>
        <v>00.00 8.50</v>
      </c>
      <c r="AG31" s="102" t="str">
        <f>INDEX('2018 (ОТПУСК)'!22:22,$AN$12+COLUMN(AD19))</f>
        <v>В</v>
      </c>
      <c r="AH31" s="102" t="str">
        <f>INDEX('2018 (ОТПУСК)'!22:22,$AN$12+COLUMN(AE19))</f>
        <v>В</v>
      </c>
      <c r="AI31" s="75"/>
      <c r="AJ31" s="65"/>
      <c r="AK31" s="59"/>
      <c r="AL31" s="59">
        <f t="shared" si="1"/>
        <v>0</v>
      </c>
      <c r="AN31" s="11">
        <v>12</v>
      </c>
      <c r="AO31" s="11" t="s">
        <v>16</v>
      </c>
      <c r="AP31" s="11">
        <v>2021</v>
      </c>
      <c r="AQ31" s="11">
        <v>12</v>
      </c>
      <c r="AT31" s="84"/>
      <c r="AU31" s="84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</row>
  </sheetData>
  <dataConsolidate/>
  <mergeCells count="2">
    <mergeCell ref="K8:T8"/>
    <mergeCell ref="K9:T9"/>
  </mergeCells>
  <conditionalFormatting sqref="D13:AH31">
    <cfRule type="containsText" dxfId="5" priority="2" operator="containsText" text="от">
      <formula>NOT(ISERROR(SEARCH("от",D13)))</formula>
    </cfRule>
  </conditionalFormatting>
  <conditionalFormatting sqref="AL12:AL31">
    <cfRule type="cellIs" dxfId="4" priority="1" operator="equal">
      <formula>0</formula>
    </cfRule>
  </conditionalFormatting>
  <dataValidations count="1">
    <dataValidation type="list" allowBlank="1" showInputMessage="1" showErrorMessage="1" sqref="N10">
      <formula1>$AO$20:$AO$31</formula1>
    </dataValidation>
  </dataValidations>
  <pageMargins left="0.3" right="0.28999999999999998" top="0.28999999999999998" bottom="0.19685039370078741" header="0.15748031496062992" footer="0.15748031496062992"/>
  <pageSetup paperSize="9" scale="64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B975FB54-4ED7-4298-A7F3-8886C4EB285C}">
            <xm:f>OR(AT$15=1,AT$15=7,COUNTIF(календарь!$A$3:$A$25,D$12))</xm:f>
            <x14:dxf>
              <fill>
                <patternFill patternType="gray125"/>
              </fill>
            </x14:dxf>
          </x14:cfRule>
          <xm:sqref>D12:AH12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1"/>
  <sheetViews>
    <sheetView tabSelected="1" topLeftCell="A9" zoomScale="90" zoomScaleNormal="90" zoomScaleSheetLayoutView="75" workbookViewId="0">
      <selection activeCell="B18" sqref="B18"/>
    </sheetView>
  </sheetViews>
  <sheetFormatPr defaultRowHeight="12.75" x14ac:dyDescent="0.2"/>
  <cols>
    <col min="1" max="1" width="4.140625" style="66" customWidth="1"/>
    <col min="2" max="2" width="14.140625" style="16" customWidth="1"/>
    <col min="3" max="3" width="9" style="16" customWidth="1"/>
    <col min="4" max="20" width="6" style="17" customWidth="1"/>
    <col min="21" max="21" width="6" style="67" customWidth="1"/>
    <col min="22" max="31" width="6" style="17" customWidth="1"/>
    <col min="32" max="33" width="6" style="53" customWidth="1"/>
    <col min="34" max="34" width="6" style="17" customWidth="1"/>
    <col min="35" max="35" width="7.140625" style="17" customWidth="1"/>
    <col min="36" max="36" width="15.42578125" style="17" customWidth="1"/>
    <col min="37" max="37" width="6.5703125" style="22" customWidth="1"/>
    <col min="38" max="38" width="6.85546875" style="59" customWidth="1"/>
    <col min="39" max="39" width="9" style="17" customWidth="1"/>
    <col min="40" max="40" width="9.140625" style="17" customWidth="1"/>
    <col min="41" max="41" width="9" style="17" customWidth="1"/>
    <col min="42" max="42" width="7.28515625" style="17" customWidth="1"/>
    <col min="43" max="70" width="6.85546875" style="17" customWidth="1"/>
    <col min="71" max="72" width="10.42578125" style="17" customWidth="1"/>
    <col min="73" max="78" width="9.140625" style="17" customWidth="1"/>
    <col min="79" max="16384" width="9.140625" style="17"/>
  </cols>
  <sheetData>
    <row r="1" spans="1:76" ht="13.5" customHeight="1" x14ac:dyDescent="0.2">
      <c r="A1" s="15"/>
      <c r="R1" s="18"/>
      <c r="S1" s="18"/>
      <c r="T1" s="18"/>
      <c r="U1" s="18"/>
      <c r="V1" s="18"/>
      <c r="W1" s="18"/>
      <c r="X1" s="18"/>
      <c r="Y1" s="19"/>
      <c r="Z1" s="20"/>
      <c r="AA1" s="20"/>
      <c r="AD1" s="21" t="s">
        <v>21</v>
      </c>
      <c r="AE1" s="21"/>
      <c r="AF1" s="21"/>
      <c r="AG1" s="21"/>
      <c r="AH1" s="21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</row>
    <row r="2" spans="1:76" ht="14.25" customHeight="1" x14ac:dyDescent="0.2">
      <c r="A2" s="15"/>
      <c r="R2" s="18"/>
      <c r="S2" s="18"/>
      <c r="T2" s="18"/>
      <c r="U2" s="18"/>
      <c r="V2" s="18"/>
      <c r="W2" s="18"/>
      <c r="X2" s="18"/>
      <c r="Y2" s="19"/>
      <c r="Z2" s="20"/>
      <c r="AA2" s="20"/>
      <c r="AC2" s="21"/>
      <c r="AD2" s="21"/>
      <c r="AE2" s="21"/>
      <c r="AF2" s="21"/>
      <c r="AG2" s="21"/>
      <c r="AH2" s="21"/>
      <c r="AM2" s="85"/>
      <c r="AN2" s="85"/>
      <c r="AO2" s="85"/>
      <c r="AP2" s="85"/>
      <c r="AQ2" s="85"/>
      <c r="AR2" s="85"/>
      <c r="AS2" s="86"/>
      <c r="AT2" s="87"/>
      <c r="AU2" s="87"/>
      <c r="AV2" s="87"/>
      <c r="AW2" s="87"/>
    </row>
    <row r="3" spans="1:76" ht="14.25" customHeight="1" x14ac:dyDescent="0.2">
      <c r="A3" s="15"/>
      <c r="R3" s="18"/>
      <c r="S3" s="18"/>
      <c r="T3" s="18"/>
      <c r="U3" s="18"/>
      <c r="V3" s="18"/>
      <c r="W3" s="18"/>
      <c r="X3" s="18"/>
      <c r="Y3" s="19"/>
      <c r="Z3" s="20"/>
      <c r="AA3" s="20"/>
      <c r="AC3" s="21"/>
      <c r="AD3" s="21"/>
      <c r="AE3" s="21"/>
      <c r="AF3" s="21"/>
      <c r="AG3" s="21"/>
      <c r="AH3" s="21"/>
      <c r="AM3" s="88"/>
      <c r="AN3" s="53"/>
      <c r="AO3" s="89"/>
      <c r="AP3" s="90"/>
      <c r="AQ3" s="90"/>
      <c r="AR3" s="90"/>
      <c r="AS3" s="86"/>
      <c r="AT3" s="91"/>
      <c r="AU3" s="91"/>
      <c r="AV3" s="91"/>
      <c r="AW3" s="91"/>
    </row>
    <row r="4" spans="1:76" ht="14.25" customHeight="1" x14ac:dyDescent="0.2">
      <c r="A4" s="15"/>
      <c r="R4" s="18"/>
      <c r="S4" s="18"/>
      <c r="U4" s="18"/>
      <c r="V4" s="18"/>
      <c r="W4" s="18"/>
      <c r="X4" s="18"/>
      <c r="Y4" s="19"/>
      <c r="Z4" s="20"/>
      <c r="AA4" s="20"/>
      <c r="AC4" s="21"/>
      <c r="AD4" s="21"/>
      <c r="AE4" s="21"/>
      <c r="AF4" s="21"/>
      <c r="AG4" s="21"/>
      <c r="AH4" s="21"/>
      <c r="AM4" s="18"/>
      <c r="AN4" s="18"/>
      <c r="AO4" s="18"/>
      <c r="AP4" s="18"/>
      <c r="AQ4" s="18"/>
      <c r="AR4" s="18"/>
      <c r="AS4" s="19"/>
      <c r="AT4" s="92"/>
      <c r="AU4" s="92"/>
      <c r="AV4" s="92"/>
      <c r="AW4" s="92"/>
    </row>
    <row r="5" spans="1:76" ht="14.25" customHeight="1" x14ac:dyDescent="0.2">
      <c r="A5" s="15"/>
      <c r="R5" s="18"/>
      <c r="S5" s="18"/>
      <c r="U5" s="18"/>
      <c r="V5" s="18"/>
      <c r="W5" s="18"/>
      <c r="X5" s="18"/>
      <c r="Y5" s="19"/>
      <c r="Z5" s="20"/>
      <c r="AA5" s="20"/>
      <c r="AC5" s="24"/>
      <c r="AD5" s="25"/>
      <c r="AE5" s="25"/>
      <c r="AF5" s="25"/>
      <c r="AG5" s="24"/>
      <c r="AH5" s="26"/>
      <c r="AI5" s="21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</row>
    <row r="6" spans="1:76" ht="14.25" customHeight="1" x14ac:dyDescent="0.2">
      <c r="A6" s="15"/>
      <c r="R6" s="18"/>
      <c r="S6" s="18"/>
      <c r="U6" s="18"/>
      <c r="V6" s="18"/>
      <c r="W6" s="18"/>
      <c r="X6" s="18"/>
      <c r="Y6" s="19"/>
      <c r="Z6" s="20"/>
      <c r="AA6" s="20"/>
      <c r="AC6" s="27"/>
      <c r="AD6" s="28"/>
      <c r="AE6" s="28"/>
      <c r="AF6" s="29"/>
      <c r="AG6" s="29"/>
      <c r="AH6" s="29"/>
      <c r="AI6" s="29"/>
    </row>
    <row r="7" spans="1:76" ht="14.25" customHeight="1" x14ac:dyDescent="0.2">
      <c r="A7" s="15"/>
      <c r="R7" s="18"/>
      <c r="S7" s="18"/>
      <c r="T7" s="18"/>
      <c r="U7" s="18"/>
      <c r="V7" s="18"/>
      <c r="W7" s="18"/>
      <c r="X7" s="18"/>
      <c r="Y7" s="19"/>
      <c r="Z7" s="20"/>
      <c r="AA7" s="20"/>
      <c r="AC7" s="30" t="s">
        <v>22</v>
      </c>
      <c r="AD7" s="24"/>
      <c r="AE7" s="24"/>
      <c r="AF7" s="24"/>
      <c r="AG7" s="24"/>
      <c r="AH7" s="26"/>
      <c r="AI7" s="29" t="s">
        <v>23</v>
      </c>
    </row>
    <row r="8" spans="1:76" ht="14.25" customHeight="1" x14ac:dyDescent="0.2">
      <c r="A8" s="15"/>
      <c r="K8" s="158" t="s">
        <v>24</v>
      </c>
      <c r="L8" s="158"/>
      <c r="M8" s="158"/>
      <c r="N8" s="158"/>
      <c r="O8" s="158"/>
      <c r="P8" s="158"/>
      <c r="Q8" s="158"/>
      <c r="R8" s="158"/>
      <c r="S8" s="158"/>
      <c r="T8" s="158"/>
      <c r="U8" s="18"/>
      <c r="V8" s="18"/>
      <c r="W8" s="18"/>
      <c r="X8" s="18"/>
      <c r="Y8" s="19"/>
      <c r="Z8" s="20"/>
      <c r="AA8" s="20"/>
      <c r="AB8" s="20"/>
      <c r="AC8" s="20"/>
      <c r="AD8" s="31"/>
      <c r="AE8" s="27"/>
      <c r="AF8" s="28"/>
      <c r="AG8" s="28"/>
      <c r="AH8" s="29"/>
      <c r="AI8" s="29"/>
    </row>
    <row r="9" spans="1:76" ht="14.25" customHeight="1" x14ac:dyDescent="0.25">
      <c r="A9" s="32"/>
      <c r="B9" s="33"/>
      <c r="C9" s="33"/>
      <c r="D9" s="34"/>
      <c r="E9" s="35"/>
      <c r="F9" s="35"/>
      <c r="G9" s="35"/>
      <c r="H9" s="35"/>
      <c r="I9" s="35"/>
      <c r="J9" s="35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36"/>
      <c r="V9" s="37"/>
      <c r="W9" s="38"/>
      <c r="X9" s="39"/>
      <c r="Y9" s="38"/>
      <c r="Z9" s="40"/>
      <c r="AA9" s="41"/>
      <c r="AB9" s="42"/>
      <c r="AC9" s="42"/>
      <c r="AD9" s="42"/>
      <c r="AE9" s="43"/>
      <c r="AF9" s="28"/>
      <c r="AG9" s="28"/>
      <c r="AH9" s="29"/>
      <c r="AI9" s="29"/>
    </row>
    <row r="10" spans="1:76" ht="13.5" customHeight="1" x14ac:dyDescent="0.2">
      <c r="A10" s="32"/>
      <c r="B10" s="44"/>
      <c r="C10" s="44"/>
      <c r="D10" s="45"/>
      <c r="E10" s="45"/>
      <c r="F10" s="45"/>
      <c r="G10" s="45"/>
      <c r="H10" s="45"/>
      <c r="I10" s="45"/>
      <c r="J10" s="45"/>
      <c r="K10" s="45"/>
      <c r="L10" s="45"/>
      <c r="M10" s="46" t="s">
        <v>25</v>
      </c>
      <c r="N10" s="47" t="s">
        <v>6</v>
      </c>
      <c r="O10" s="48"/>
      <c r="P10" s="49">
        <v>2018</v>
      </c>
      <c r="Q10" s="35" t="s">
        <v>17</v>
      </c>
      <c r="R10" s="45"/>
      <c r="S10" s="50"/>
      <c r="T10" s="50"/>
      <c r="U10" s="36"/>
      <c r="V10" s="51"/>
      <c r="W10" s="38"/>
      <c r="X10" s="39"/>
      <c r="Y10" s="38"/>
      <c r="Z10" s="38"/>
      <c r="AA10" s="38"/>
      <c r="AB10" s="42"/>
      <c r="AC10" s="42"/>
      <c r="AD10" s="42"/>
      <c r="AE10" s="52"/>
    </row>
    <row r="11" spans="1:76" ht="9.75" customHeight="1" x14ac:dyDescent="0.2">
      <c r="A11" s="32"/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54"/>
      <c r="O11" s="54"/>
      <c r="P11" s="49"/>
      <c r="Q11" s="35"/>
      <c r="R11" s="45"/>
      <c r="S11" s="50"/>
      <c r="T11" s="50"/>
      <c r="U11" s="36"/>
      <c r="V11" s="51"/>
      <c r="W11" s="38"/>
      <c r="X11" s="39"/>
      <c r="Y11" s="38"/>
      <c r="Z11" s="38"/>
      <c r="AA11" s="38"/>
      <c r="AB11" s="42"/>
      <c r="AC11" s="42"/>
      <c r="AD11" s="42"/>
      <c r="AE11" s="52"/>
    </row>
    <row r="12" spans="1:76" s="59" customFormat="1" ht="39.950000000000003" customHeight="1" x14ac:dyDescent="0.2">
      <c r="A12" s="55" t="s">
        <v>2</v>
      </c>
      <c r="B12" s="56" t="s">
        <v>3</v>
      </c>
      <c r="C12" s="56"/>
      <c r="D12" s="57">
        <f>DATE(2018,$AO$19,AT13)</f>
        <v>43160</v>
      </c>
      <c r="E12" s="57">
        <f t="shared" ref="E12:AH12" si="0">DATE(2018,$AO$19,AU13)</f>
        <v>43161</v>
      </c>
      <c r="F12" s="57">
        <f t="shared" si="0"/>
        <v>43162</v>
      </c>
      <c r="G12" s="57">
        <f t="shared" si="0"/>
        <v>43163</v>
      </c>
      <c r="H12" s="57">
        <f t="shared" si="0"/>
        <v>43164</v>
      </c>
      <c r="I12" s="57">
        <f t="shared" si="0"/>
        <v>43165</v>
      </c>
      <c r="J12" s="57">
        <f t="shared" si="0"/>
        <v>43166</v>
      </c>
      <c r="K12" s="57">
        <f t="shared" si="0"/>
        <v>43167</v>
      </c>
      <c r="L12" s="57">
        <f t="shared" si="0"/>
        <v>43168</v>
      </c>
      <c r="M12" s="57">
        <f t="shared" si="0"/>
        <v>43169</v>
      </c>
      <c r="N12" s="57">
        <f t="shared" si="0"/>
        <v>43170</v>
      </c>
      <c r="O12" s="57">
        <f t="shared" si="0"/>
        <v>43171</v>
      </c>
      <c r="P12" s="57">
        <f t="shared" si="0"/>
        <v>43172</v>
      </c>
      <c r="Q12" s="57">
        <f t="shared" si="0"/>
        <v>43173</v>
      </c>
      <c r="R12" s="57">
        <f t="shared" si="0"/>
        <v>43174</v>
      </c>
      <c r="S12" s="57">
        <f t="shared" si="0"/>
        <v>43175</v>
      </c>
      <c r="T12" s="57">
        <f t="shared" si="0"/>
        <v>43176</v>
      </c>
      <c r="U12" s="57">
        <f t="shared" si="0"/>
        <v>43177</v>
      </c>
      <c r="V12" s="57">
        <f t="shared" si="0"/>
        <v>43178</v>
      </c>
      <c r="W12" s="57">
        <f t="shared" si="0"/>
        <v>43179</v>
      </c>
      <c r="X12" s="57">
        <f t="shared" si="0"/>
        <v>43180</v>
      </c>
      <c r="Y12" s="57">
        <f t="shared" si="0"/>
        <v>43181</v>
      </c>
      <c r="Z12" s="57">
        <f t="shared" si="0"/>
        <v>43182</v>
      </c>
      <c r="AA12" s="57">
        <f t="shared" si="0"/>
        <v>43183</v>
      </c>
      <c r="AB12" s="57">
        <f t="shared" si="0"/>
        <v>43184</v>
      </c>
      <c r="AC12" s="57">
        <f t="shared" si="0"/>
        <v>43185</v>
      </c>
      <c r="AD12" s="57">
        <f t="shared" si="0"/>
        <v>43186</v>
      </c>
      <c r="AE12" s="57">
        <f t="shared" si="0"/>
        <v>43187</v>
      </c>
      <c r="AF12" s="57">
        <f t="shared" si="0"/>
        <v>43188</v>
      </c>
      <c r="AG12" s="57">
        <f t="shared" si="0"/>
        <v>43189</v>
      </c>
      <c r="AH12" s="57">
        <f t="shared" si="0"/>
        <v>43190</v>
      </c>
      <c r="AI12" s="73" t="s">
        <v>40</v>
      </c>
      <c r="AJ12" s="74" t="s">
        <v>26</v>
      </c>
      <c r="AK12" s="58"/>
      <c r="AN12" s="156">
        <f>MATCH(DATE(P10,MATCH(N10,AO20:AO31,),1),'2018 (ОТПУСК)'!3:3,)-1</f>
        <v>70</v>
      </c>
    </row>
    <row r="13" spans="1:76" ht="39.950000000000003" customHeight="1" x14ac:dyDescent="0.2">
      <c r="A13" s="149">
        <v>1</v>
      </c>
      <c r="B13" s="60" t="s">
        <v>33</v>
      </c>
      <c r="C13" s="60">
        <f>SUMIF('2018 (ОТПУСК)'!$C$4:$C$22,$B13,'2018 (ОТПУСК)'!$E$4:$E$22)</f>
        <v>9080</v>
      </c>
      <c r="D13" s="102" t="str">
        <f>INDEX('2018 (ОТПУСК)'!4:4,$AN$12+COLUMN(A1))</f>
        <v>В</v>
      </c>
      <c r="E13" s="102" t="str">
        <f>INDEX('2018 (ОТПУСК)'!4:4,$AN$12+COLUMN(B1))</f>
        <v>В</v>
      </c>
      <c r="F13" s="102" t="str">
        <f>INDEX('2018 (ОТПУСК)'!4:4,$AN$12+COLUMN(C1))</f>
        <v>8.00 24.00</v>
      </c>
      <c r="G13" s="102" t="str">
        <f>INDEX('2018 (ОТПУСК)'!4:4,$AN$12+COLUMN(D1))</f>
        <v>00.00 8.50</v>
      </c>
      <c r="H13" s="102" t="str">
        <f>INDEX('2018 (ОТПУСК)'!4:4,$AN$12+COLUMN(E1))</f>
        <v>В</v>
      </c>
      <c r="I13" s="102" t="str">
        <f>INDEX('2018 (ОТПУСК)'!4:4,$AN$12+COLUMN(F1))</f>
        <v>В</v>
      </c>
      <c r="J13" s="102" t="str">
        <f>INDEX('2018 (ОТПУСК)'!4:4,$AN$12+COLUMN(G1))</f>
        <v>8.00 24.00</v>
      </c>
      <c r="K13" s="102" t="str">
        <f>INDEX('2018 (ОТПУСК)'!4:4,$AN$12+COLUMN(H1))</f>
        <v>00.00 8.50</v>
      </c>
      <c r="L13" s="102" t="str">
        <f>INDEX('2018 (ОТПУСК)'!4:4,$AN$12+COLUMN(I1))</f>
        <v>В</v>
      </c>
      <c r="M13" s="102" t="str">
        <f>INDEX('2018 (ОТПУСК)'!4:4,$AN$12+COLUMN(J1))</f>
        <v>В</v>
      </c>
      <c r="N13" s="102" t="str">
        <f>INDEX('2018 (ОТПУСК)'!4:4,$AN$12+COLUMN(K1))</f>
        <v>8.00 24.00</v>
      </c>
      <c r="O13" s="102" t="str">
        <f>INDEX('2018 (ОТПУСК)'!4:4,$AN$12+COLUMN(L1))</f>
        <v>00.00 8.50</v>
      </c>
      <c r="P13" s="102" t="str">
        <f>INDEX('2018 (ОТПУСК)'!4:4,$AN$12+COLUMN(M1))</f>
        <v>В</v>
      </c>
      <c r="Q13" s="102" t="str">
        <f>INDEX('2018 (ОТПУСК)'!4:4,$AN$12+COLUMN(N1))</f>
        <v>В</v>
      </c>
      <c r="R13" s="102" t="str">
        <f>INDEX('2018 (ОТПУСК)'!4:4,$AN$12+COLUMN(O1))</f>
        <v>8.00 24.00</v>
      </c>
      <c r="S13" s="102" t="str">
        <f>INDEX('2018 (ОТПУСК)'!4:4,$AN$12+COLUMN(P1))</f>
        <v>00.00 8.50</v>
      </c>
      <c r="T13" s="102" t="str">
        <f>INDEX('2018 (ОТПУСК)'!4:4,$AN$12+COLUMN(Q1))</f>
        <v>В</v>
      </c>
      <c r="U13" s="102" t="str">
        <f>INDEX('2018 (ОТПУСК)'!4:4,$AN$12+COLUMN(R1))</f>
        <v>В</v>
      </c>
      <c r="V13" s="102" t="str">
        <f>INDEX('2018 (ОТПУСК)'!4:4,$AN$12+COLUMN(S1))</f>
        <v>8.00 24.00</v>
      </c>
      <c r="W13" s="102" t="str">
        <f>INDEX('2018 (ОТПУСК)'!4:4,$AN$12+COLUMN(T1))</f>
        <v>00.00 8.50</v>
      </c>
      <c r="X13" s="102" t="str">
        <f>INDEX('2018 (ОТПУСК)'!4:4,$AN$12+COLUMN(U1))</f>
        <v>В</v>
      </c>
      <c r="Y13" s="102" t="str">
        <f>INDEX('2018 (ОТПУСК)'!4:4,$AN$12+COLUMN(V1))</f>
        <v>В</v>
      </c>
      <c r="Z13" s="102" t="str">
        <f>INDEX('2018 (ОТПУСК)'!4:4,$AN$12+COLUMN(W1))</f>
        <v>8.00 24.00</v>
      </c>
      <c r="AA13" s="102" t="str">
        <f>INDEX('2018 (ОТПУСК)'!4:4,$AN$12+COLUMN(X1))</f>
        <v>00.00 8.50</v>
      </c>
      <c r="AB13" s="102" t="str">
        <f>INDEX('2018 (ОТПУСК)'!4:4,$AN$12+COLUMN(Y1))</f>
        <v>В</v>
      </c>
      <c r="AC13" s="102" t="str">
        <f>INDEX('2018 (ОТПУСК)'!4:4,$AN$12+COLUMN(Z1))</f>
        <v>В</v>
      </c>
      <c r="AD13" s="102" t="str">
        <f>INDEX('2018 (ОТПУСК)'!4:4,$AN$12+COLUMN(AA1))</f>
        <v>8.00 24.00</v>
      </c>
      <c r="AE13" s="102" t="str">
        <f>INDEX('2018 (ОТПУСК)'!4:4,$AN$12+COLUMN(AB1))</f>
        <v>00.00 8.50</v>
      </c>
      <c r="AF13" s="102" t="str">
        <f>INDEX('2018 (ОТПУСК)'!4:4,$AN$12+COLUMN(AC1))</f>
        <v>В</v>
      </c>
      <c r="AG13" s="102" t="str">
        <f>INDEX('2018 (ОТПУСК)'!4:4,$AN$12+COLUMN(AD1))</f>
        <v>В</v>
      </c>
      <c r="AH13" s="102" t="str">
        <f>INDEX('2018 (ОТПУСК)'!4:4,$AN$12+COLUMN(AE1))</f>
        <v>8.00 24.00</v>
      </c>
      <c r="AI13" s="75"/>
      <c r="AJ13" s="76"/>
      <c r="AK13" s="59"/>
      <c r="AL13" s="59">
        <f>COUNTIF(D13:AH13,"ОТ")</f>
        <v>0</v>
      </c>
      <c r="AM13" s="2" t="s">
        <v>28</v>
      </c>
      <c r="AN13" s="61"/>
      <c r="AO13" s="61"/>
      <c r="AP13" s="61"/>
      <c r="AQ13" s="61"/>
      <c r="AR13" s="61"/>
      <c r="AS13" s="5" t="s">
        <v>18</v>
      </c>
      <c r="AT13" s="14">
        <v>1</v>
      </c>
      <c r="AU13" s="14">
        <v>2</v>
      </c>
      <c r="AV13" s="14">
        <v>3</v>
      </c>
      <c r="AW13" s="14">
        <v>4</v>
      </c>
      <c r="AX13" s="14">
        <v>5</v>
      </c>
      <c r="AY13" s="14">
        <v>6</v>
      </c>
      <c r="AZ13" s="14">
        <v>7</v>
      </c>
      <c r="BA13" s="14">
        <v>8</v>
      </c>
      <c r="BB13" s="14">
        <v>9</v>
      </c>
      <c r="BC13" s="14">
        <v>10</v>
      </c>
      <c r="BD13" s="14">
        <v>11</v>
      </c>
      <c r="BE13" s="14">
        <v>12</v>
      </c>
      <c r="BF13" s="14">
        <v>13</v>
      </c>
      <c r="BG13" s="14">
        <v>14</v>
      </c>
      <c r="BH13" s="14">
        <v>15</v>
      </c>
      <c r="BI13" s="14">
        <v>16</v>
      </c>
      <c r="BJ13" s="14">
        <v>17</v>
      </c>
      <c r="BK13" s="14">
        <v>18</v>
      </c>
      <c r="BL13" s="14">
        <v>19</v>
      </c>
      <c r="BM13" s="14">
        <v>20</v>
      </c>
      <c r="BN13" s="14">
        <v>21</v>
      </c>
      <c r="BO13" s="14">
        <v>22</v>
      </c>
      <c r="BP13" s="14">
        <v>23</v>
      </c>
      <c r="BQ13" s="14">
        <v>24</v>
      </c>
      <c r="BR13" s="14">
        <v>25</v>
      </c>
      <c r="BS13" s="14">
        <v>26</v>
      </c>
      <c r="BT13" s="14">
        <v>27</v>
      </c>
      <c r="BU13" s="14">
        <v>28</v>
      </c>
      <c r="BV13" s="14">
        <v>29</v>
      </c>
      <c r="BW13" s="14">
        <v>30</v>
      </c>
      <c r="BX13" s="14">
        <v>31</v>
      </c>
    </row>
    <row r="14" spans="1:76" ht="39.950000000000003" customHeight="1" x14ac:dyDescent="0.2">
      <c r="A14" s="149">
        <v>2</v>
      </c>
      <c r="B14" s="60" t="s">
        <v>58</v>
      </c>
      <c r="C14" s="60">
        <f>SUMIF('2018 (ОТПУСК)'!$C$4:$C$22,$B14,'2018 (ОТПУСК)'!$E$4:$E$22)</f>
        <v>9104</v>
      </c>
      <c r="D14" s="102" t="str">
        <f>INDEX('2018 (ОТПУСК)'!5:5,$AN$12+COLUMN(A2))</f>
        <v>В</v>
      </c>
      <c r="E14" s="102" t="str">
        <f>INDEX('2018 (ОТПУСК)'!5:5,$AN$12+COLUMN(B2))</f>
        <v>В</v>
      </c>
      <c r="F14" s="102" t="str">
        <f>INDEX('2018 (ОТПУСК)'!5:5,$AN$12+COLUMN(C2))</f>
        <v>8.00 24.00</v>
      </c>
      <c r="G14" s="102" t="str">
        <f>INDEX('2018 (ОТПУСК)'!5:5,$AN$12+COLUMN(D2))</f>
        <v>00.00 8.50</v>
      </c>
      <c r="H14" s="102" t="str">
        <f>INDEX('2018 (ОТПУСК)'!5:5,$AN$12+COLUMN(E2))</f>
        <v>В</v>
      </c>
      <c r="I14" s="102" t="str">
        <f>INDEX('2018 (ОТПУСК)'!5:5,$AN$12+COLUMN(F2))</f>
        <v>В</v>
      </c>
      <c r="J14" s="102" t="str">
        <f>INDEX('2018 (ОТПУСК)'!5:5,$AN$12+COLUMN(G2))</f>
        <v>8.00 24.00</v>
      </c>
      <c r="K14" s="102" t="str">
        <f>INDEX('2018 (ОТПУСК)'!5:5,$AN$12+COLUMN(H2))</f>
        <v>00.00 8.50</v>
      </c>
      <c r="L14" s="102" t="str">
        <f>INDEX('2018 (ОТПУСК)'!5:5,$AN$12+COLUMN(I2))</f>
        <v>В</v>
      </c>
      <c r="M14" s="102" t="str">
        <f>INDEX('2018 (ОТПУСК)'!5:5,$AN$12+COLUMN(J2))</f>
        <v>В</v>
      </c>
      <c r="N14" s="102" t="str">
        <f>INDEX('2018 (ОТПУСК)'!5:5,$AN$12+COLUMN(K2))</f>
        <v>8.00 24.00</v>
      </c>
      <c r="O14" s="102" t="str">
        <f>INDEX('2018 (ОТПУСК)'!5:5,$AN$12+COLUMN(L2))</f>
        <v>00.00 8.50</v>
      </c>
      <c r="P14" s="102" t="str">
        <f>INDEX('2018 (ОТПУСК)'!5:5,$AN$12+COLUMN(M2))</f>
        <v>В</v>
      </c>
      <c r="Q14" s="102" t="str">
        <f>INDEX('2018 (ОТПУСК)'!5:5,$AN$12+COLUMN(N2))</f>
        <v>В</v>
      </c>
      <c r="R14" s="102" t="str">
        <f>INDEX('2018 (ОТПУСК)'!5:5,$AN$12+COLUMN(O2))</f>
        <v>8.00 24.00</v>
      </c>
      <c r="S14" s="102" t="str">
        <f>INDEX('2018 (ОТПУСК)'!5:5,$AN$12+COLUMN(P2))</f>
        <v>00.00 8.50</v>
      </c>
      <c r="T14" s="102" t="str">
        <f>INDEX('2018 (ОТПУСК)'!5:5,$AN$12+COLUMN(Q2))</f>
        <v>В</v>
      </c>
      <c r="U14" s="102" t="str">
        <f>INDEX('2018 (ОТПУСК)'!5:5,$AN$12+COLUMN(R2))</f>
        <v>В</v>
      </c>
      <c r="V14" s="102" t="str">
        <f>INDEX('2018 (ОТПУСК)'!5:5,$AN$12+COLUMN(S2))</f>
        <v>8.00 24.00</v>
      </c>
      <c r="W14" s="102" t="str">
        <f>INDEX('2018 (ОТПУСК)'!5:5,$AN$12+COLUMN(T2))</f>
        <v>00.00 8.50</v>
      </c>
      <c r="X14" s="102" t="str">
        <f>INDEX('2018 (ОТПУСК)'!5:5,$AN$12+COLUMN(U2))</f>
        <v>В</v>
      </c>
      <c r="Y14" s="102" t="str">
        <f>INDEX('2018 (ОТПУСК)'!5:5,$AN$12+COLUMN(V2))</f>
        <v>В</v>
      </c>
      <c r="Z14" s="102" t="str">
        <f>INDEX('2018 (ОТПУСК)'!5:5,$AN$12+COLUMN(W2))</f>
        <v>8.00 24.00</v>
      </c>
      <c r="AA14" s="102" t="str">
        <f>INDEX('2018 (ОТПУСК)'!5:5,$AN$12+COLUMN(X2))</f>
        <v>00.00 8.50</v>
      </c>
      <c r="AB14" s="102" t="str">
        <f>INDEX('2018 (ОТПУСК)'!5:5,$AN$12+COLUMN(Y2))</f>
        <v>В</v>
      </c>
      <c r="AC14" s="102" t="str">
        <f>INDEX('2018 (ОТПУСК)'!5:5,$AN$12+COLUMN(Z2))</f>
        <v>В</v>
      </c>
      <c r="AD14" s="102" t="str">
        <f>INDEX('2018 (ОТПУСК)'!5:5,$AN$12+COLUMN(AA2))</f>
        <v>8.00 24.00</v>
      </c>
      <c r="AE14" s="102" t="str">
        <f>INDEX('2018 (ОТПУСК)'!5:5,$AN$12+COLUMN(AB2))</f>
        <v>00.00 8.50</v>
      </c>
      <c r="AF14" s="102" t="str">
        <f>INDEX('2018 (ОТПУСК)'!5:5,$AN$12+COLUMN(AC2))</f>
        <v>В</v>
      </c>
      <c r="AG14" s="102" t="str">
        <f>INDEX('2018 (ОТПУСК)'!5:5,$AN$12+COLUMN(AD2))</f>
        <v>В</v>
      </c>
      <c r="AH14" s="102" t="str">
        <f>INDEX('2018 (ОТПУСК)'!5:5,$AN$12+COLUMN(AE2))</f>
        <v>8.00 24.00</v>
      </c>
      <c r="AI14" s="75"/>
      <c r="AJ14" s="62"/>
      <c r="AK14" s="59"/>
      <c r="AL14" s="59">
        <f t="shared" ref="AL14:AL31" si="1">COUNTIF(D14:AH14,"ОТ")</f>
        <v>0</v>
      </c>
      <c r="AN14" s="58"/>
      <c r="AO14" s="58"/>
      <c r="AP14" s="58"/>
      <c r="AQ14" s="58"/>
      <c r="AR14" s="58"/>
      <c r="AS14" s="1"/>
      <c r="AT14" s="3" t="str">
        <f>IF((WEEKDAY(AT15,2))=1,"Р",IF((WEEKDAY(AT15,2))=2,"Р",IF((WEEKDAY(AT15,2))=3,"Р",IF((WEEKDAY(AT15,2))=4,"Р",IF((WEEKDAY(AT15,2))=5,"Р",IF((WEEKDAY(AT15,2))=6,"В",IF((WEEKDAY(AT15,2))=7,"В")))))))</f>
        <v>Р</v>
      </c>
      <c r="AU14" s="3" t="str">
        <f t="shared" ref="AU14:BX14" si="2">IF((WEEKDAY(AU15,2))=1,"Р",IF((WEEKDAY(AU15,2))=2,"Р",IF((WEEKDAY(AU15,2))=3,"Р",IF((WEEKDAY(AU15,2))=4,"Р",IF((WEEKDAY(AU15,2))=5,"Р",IF((WEEKDAY(AU15,2))=6,"В",IF((WEEKDAY(AU15,2))=7,"В")))))))</f>
        <v>Р</v>
      </c>
      <c r="AV14" s="3" t="str">
        <f t="shared" si="2"/>
        <v>В</v>
      </c>
      <c r="AW14" s="3" t="str">
        <f t="shared" si="2"/>
        <v>В</v>
      </c>
      <c r="AX14" s="3" t="str">
        <f t="shared" si="2"/>
        <v>Р</v>
      </c>
      <c r="AY14" s="3" t="str">
        <f t="shared" si="2"/>
        <v>Р</v>
      </c>
      <c r="AZ14" s="3" t="str">
        <f t="shared" si="2"/>
        <v>Р</v>
      </c>
      <c r="BA14" s="3" t="str">
        <f>IF((WEEKDAY(BA15,2))=1,"Р",IF((WEEKDAY(BA15,2))=2,"Р",IF((WEEKDAY(BA15,2))=3,"Р",IF((WEEKDAY(BA15,2))=4,"Р",IF((WEEKDAY(BA15,2))=5,"Р",IF((WEEKDAY(BA15,2))=6,"В",IF((WEEKDAY(BA15,2))=7,"В")))))))</f>
        <v>Р</v>
      </c>
      <c r="BB14" s="3" t="str">
        <f t="shared" si="2"/>
        <v>Р</v>
      </c>
      <c r="BC14" s="3" t="str">
        <f t="shared" si="2"/>
        <v>В</v>
      </c>
      <c r="BD14" s="3" t="str">
        <f t="shared" si="2"/>
        <v>В</v>
      </c>
      <c r="BE14" s="3" t="str">
        <f t="shared" si="2"/>
        <v>Р</v>
      </c>
      <c r="BF14" s="3" t="str">
        <f t="shared" si="2"/>
        <v>Р</v>
      </c>
      <c r="BG14" s="3" t="str">
        <f t="shared" si="2"/>
        <v>Р</v>
      </c>
      <c r="BH14" s="3" t="str">
        <f t="shared" si="2"/>
        <v>Р</v>
      </c>
      <c r="BI14" s="3" t="str">
        <f t="shared" si="2"/>
        <v>Р</v>
      </c>
      <c r="BJ14" s="3" t="str">
        <f t="shared" si="2"/>
        <v>В</v>
      </c>
      <c r="BK14" s="3" t="str">
        <f t="shared" si="2"/>
        <v>В</v>
      </c>
      <c r="BL14" s="3" t="str">
        <f t="shared" si="2"/>
        <v>Р</v>
      </c>
      <c r="BM14" s="3" t="str">
        <f t="shared" si="2"/>
        <v>Р</v>
      </c>
      <c r="BN14" s="3" t="str">
        <f t="shared" si="2"/>
        <v>Р</v>
      </c>
      <c r="BO14" s="3" t="str">
        <f t="shared" si="2"/>
        <v>Р</v>
      </c>
      <c r="BP14" s="3" t="str">
        <f t="shared" si="2"/>
        <v>Р</v>
      </c>
      <c r="BQ14" s="3" t="str">
        <f t="shared" si="2"/>
        <v>В</v>
      </c>
      <c r="BR14" s="3" t="str">
        <f t="shared" si="2"/>
        <v>В</v>
      </c>
      <c r="BS14" s="3" t="str">
        <f t="shared" si="2"/>
        <v>Р</v>
      </c>
      <c r="BT14" s="3" t="str">
        <f t="shared" si="2"/>
        <v>Р</v>
      </c>
      <c r="BU14" s="3" t="str">
        <f t="shared" si="2"/>
        <v>Р</v>
      </c>
      <c r="BV14" s="3" t="str">
        <f t="shared" si="2"/>
        <v>Р</v>
      </c>
      <c r="BW14" s="3" t="str">
        <f t="shared" si="2"/>
        <v>Р</v>
      </c>
      <c r="BX14" s="3" t="str">
        <f t="shared" si="2"/>
        <v>В</v>
      </c>
    </row>
    <row r="15" spans="1:76" ht="39.950000000000003" customHeight="1" x14ac:dyDescent="0.2">
      <c r="A15" s="149">
        <v>3</v>
      </c>
      <c r="B15" s="60" t="s">
        <v>54</v>
      </c>
      <c r="C15" s="60">
        <f>SUMIF('2018 (ОТПУСК)'!$C$4:$C$22,$B15,'2018 (ОТПУСК)'!$E$4:$E$22)</f>
        <v>9092</v>
      </c>
      <c r="D15" s="102" t="str">
        <f>INDEX('2018 (ОТПУСК)'!6:6,$AN$12+COLUMN(A3))</f>
        <v>В</v>
      </c>
      <c r="E15" s="102" t="str">
        <f>INDEX('2018 (ОТПУСК)'!6:6,$AN$12+COLUMN(B3))</f>
        <v>В</v>
      </c>
      <c r="F15" s="102" t="str">
        <f>INDEX('2018 (ОТПУСК)'!6:6,$AN$12+COLUMN(C3))</f>
        <v>8.00 24.00</v>
      </c>
      <c r="G15" s="102" t="str">
        <f>INDEX('2018 (ОТПУСК)'!6:6,$AN$12+COLUMN(D3))</f>
        <v>00.00 8.50</v>
      </c>
      <c r="H15" s="102" t="str">
        <f>INDEX('2018 (ОТПУСК)'!6:6,$AN$12+COLUMN(E3))</f>
        <v>В</v>
      </c>
      <c r="I15" s="102" t="str">
        <f>INDEX('2018 (ОТПУСК)'!6:6,$AN$12+COLUMN(F3))</f>
        <v>В</v>
      </c>
      <c r="J15" s="102" t="str">
        <f>INDEX('2018 (ОТПУСК)'!6:6,$AN$12+COLUMN(G3))</f>
        <v>8.00 24.00</v>
      </c>
      <c r="K15" s="102" t="str">
        <f>INDEX('2018 (ОТПУСК)'!6:6,$AN$12+COLUMN(H3))</f>
        <v>00.00 8.50</v>
      </c>
      <c r="L15" s="102" t="str">
        <f>INDEX('2018 (ОТПУСК)'!6:6,$AN$12+COLUMN(I3))</f>
        <v>В</v>
      </c>
      <c r="M15" s="102" t="str">
        <f>INDEX('2018 (ОТПУСК)'!6:6,$AN$12+COLUMN(J3))</f>
        <v>В</v>
      </c>
      <c r="N15" s="102" t="str">
        <f>INDEX('2018 (ОТПУСК)'!6:6,$AN$12+COLUMN(K3))</f>
        <v>8.00 24.00</v>
      </c>
      <c r="O15" s="102" t="str">
        <f>INDEX('2018 (ОТПУСК)'!6:6,$AN$12+COLUMN(L3))</f>
        <v>00.00 8.50</v>
      </c>
      <c r="P15" s="102" t="str">
        <f>INDEX('2018 (ОТПУСК)'!6:6,$AN$12+COLUMN(M3))</f>
        <v>В</v>
      </c>
      <c r="Q15" s="102" t="str">
        <f>INDEX('2018 (ОТПУСК)'!6:6,$AN$12+COLUMN(N3))</f>
        <v>В</v>
      </c>
      <c r="R15" s="102" t="str">
        <f>INDEX('2018 (ОТПУСК)'!6:6,$AN$12+COLUMN(O3))</f>
        <v>8.00 24.00</v>
      </c>
      <c r="S15" s="102" t="str">
        <f>INDEX('2018 (ОТПУСК)'!6:6,$AN$12+COLUMN(P3))</f>
        <v>00.00 8.50</v>
      </c>
      <c r="T15" s="102" t="str">
        <f>INDEX('2018 (ОТПУСК)'!6:6,$AN$12+COLUMN(Q3))</f>
        <v>В</v>
      </c>
      <c r="U15" s="102" t="str">
        <f>INDEX('2018 (ОТПУСК)'!6:6,$AN$12+COLUMN(R3))</f>
        <v>В</v>
      </c>
      <c r="V15" s="102" t="str">
        <f>INDEX('2018 (ОТПУСК)'!6:6,$AN$12+COLUMN(S3))</f>
        <v>8.00 24.00</v>
      </c>
      <c r="W15" s="102" t="str">
        <f>INDEX('2018 (ОТПУСК)'!6:6,$AN$12+COLUMN(T3))</f>
        <v>00.00 8.50</v>
      </c>
      <c r="X15" s="102" t="str">
        <f>INDEX('2018 (ОТПУСК)'!6:6,$AN$12+COLUMN(U3))</f>
        <v>В</v>
      </c>
      <c r="Y15" s="102" t="str">
        <f>INDEX('2018 (ОТПУСК)'!6:6,$AN$12+COLUMN(V3))</f>
        <v>В</v>
      </c>
      <c r="Z15" s="102" t="str">
        <f>INDEX('2018 (ОТПУСК)'!6:6,$AN$12+COLUMN(W3))</f>
        <v>8.00 24.00</v>
      </c>
      <c r="AA15" s="102" t="str">
        <f>INDEX('2018 (ОТПУСК)'!6:6,$AN$12+COLUMN(X3))</f>
        <v>00.00 8.50</v>
      </c>
      <c r="AB15" s="102" t="str">
        <f>INDEX('2018 (ОТПУСК)'!6:6,$AN$12+COLUMN(Y3))</f>
        <v>В</v>
      </c>
      <c r="AC15" s="102" t="str">
        <f>INDEX('2018 (ОТПУСК)'!6:6,$AN$12+COLUMN(Z3))</f>
        <v>В</v>
      </c>
      <c r="AD15" s="102" t="str">
        <f>INDEX('2018 (ОТПУСК)'!6:6,$AN$12+COLUMN(AA3))</f>
        <v>8.00 24.00</v>
      </c>
      <c r="AE15" s="102" t="str">
        <f>INDEX('2018 (ОТПУСК)'!6:6,$AN$12+COLUMN(AB3))</f>
        <v>00.00 8.50</v>
      </c>
      <c r="AF15" s="102" t="str">
        <f>INDEX('2018 (ОТПУСК)'!6:6,$AN$12+COLUMN(AC3))</f>
        <v>В</v>
      </c>
      <c r="AG15" s="102" t="str">
        <f>INDEX('2018 (ОТПУСК)'!6:6,$AN$12+COLUMN(AD3))</f>
        <v>В</v>
      </c>
      <c r="AH15" s="102" t="str">
        <f>INDEX('2018 (ОТПУСК)'!6:6,$AN$12+COLUMN(AE3))</f>
        <v>8.00 24.00</v>
      </c>
      <c r="AI15" s="75"/>
      <c r="AJ15" s="62"/>
      <c r="AK15" s="59"/>
      <c r="AL15" s="59">
        <f t="shared" si="1"/>
        <v>0</v>
      </c>
      <c r="AN15" s="63"/>
      <c r="AO15" s="63"/>
      <c r="AP15" s="63"/>
      <c r="AQ15" s="63"/>
      <c r="AR15" s="63"/>
      <c r="AS15" s="1" t="s">
        <v>19</v>
      </c>
      <c r="AT15" s="3">
        <f>WEEKDAY(D$12,1)</f>
        <v>5</v>
      </c>
      <c r="AU15" s="3">
        <f t="shared" ref="AU15:BH15" si="3">WEEKDAY(E$12,1)</f>
        <v>6</v>
      </c>
      <c r="AV15" s="3">
        <f t="shared" si="3"/>
        <v>7</v>
      </c>
      <c r="AW15" s="3">
        <f t="shared" si="3"/>
        <v>1</v>
      </c>
      <c r="AX15" s="3">
        <f t="shared" si="3"/>
        <v>2</v>
      </c>
      <c r="AY15" s="3">
        <f t="shared" si="3"/>
        <v>3</v>
      </c>
      <c r="AZ15" s="3">
        <f t="shared" si="3"/>
        <v>4</v>
      </c>
      <c r="BA15" s="3">
        <f t="shared" si="3"/>
        <v>5</v>
      </c>
      <c r="BB15" s="3">
        <f t="shared" si="3"/>
        <v>6</v>
      </c>
      <c r="BC15" s="3">
        <f t="shared" si="3"/>
        <v>7</v>
      </c>
      <c r="BD15" s="3">
        <f t="shared" si="3"/>
        <v>1</v>
      </c>
      <c r="BE15" s="3">
        <f t="shared" si="3"/>
        <v>2</v>
      </c>
      <c r="BF15" s="3">
        <f t="shared" si="3"/>
        <v>3</v>
      </c>
      <c r="BG15" s="3">
        <f t="shared" si="3"/>
        <v>4</v>
      </c>
      <c r="BH15" s="3">
        <f t="shared" si="3"/>
        <v>5</v>
      </c>
      <c r="BI15" s="3">
        <f t="shared" ref="BI15:BX15" si="4">WEEKDAY(S12,1)</f>
        <v>6</v>
      </c>
      <c r="BJ15" s="3">
        <f t="shared" si="4"/>
        <v>7</v>
      </c>
      <c r="BK15" s="3">
        <f t="shared" si="4"/>
        <v>1</v>
      </c>
      <c r="BL15" s="3">
        <f t="shared" si="4"/>
        <v>2</v>
      </c>
      <c r="BM15" s="3">
        <f t="shared" si="4"/>
        <v>3</v>
      </c>
      <c r="BN15" s="3">
        <f t="shared" si="4"/>
        <v>4</v>
      </c>
      <c r="BO15" s="3">
        <f t="shared" si="4"/>
        <v>5</v>
      </c>
      <c r="BP15" s="3">
        <f t="shared" si="4"/>
        <v>6</v>
      </c>
      <c r="BQ15" s="3">
        <f t="shared" si="4"/>
        <v>7</v>
      </c>
      <c r="BR15" s="3">
        <f t="shared" si="4"/>
        <v>1</v>
      </c>
      <c r="BS15" s="3">
        <f t="shared" si="4"/>
        <v>2</v>
      </c>
      <c r="BT15" s="3">
        <f t="shared" si="4"/>
        <v>3</v>
      </c>
      <c r="BU15" s="3">
        <f t="shared" si="4"/>
        <v>4</v>
      </c>
      <c r="BV15" s="3">
        <f t="shared" si="4"/>
        <v>5</v>
      </c>
      <c r="BW15" s="3">
        <f t="shared" si="4"/>
        <v>6</v>
      </c>
      <c r="BX15" s="3">
        <f t="shared" si="4"/>
        <v>7</v>
      </c>
    </row>
    <row r="16" spans="1:76" ht="39.950000000000003" customHeight="1" x14ac:dyDescent="0.2">
      <c r="A16" s="149">
        <v>4</v>
      </c>
      <c r="B16" s="60" t="s">
        <v>63</v>
      </c>
      <c r="C16" s="60">
        <f>SUMIF('2018 (ОТПУСК)'!$C$4:$C$22,$B16,'2018 (ОТПУСК)'!$E$4:$E$22)</f>
        <v>9029</v>
      </c>
      <c r="D16" s="102" t="str">
        <f>INDEX('2018 (ОТПУСК)'!7:7,$AN$12+COLUMN(A4))</f>
        <v>В</v>
      </c>
      <c r="E16" s="102" t="str">
        <f>INDEX('2018 (ОТПУСК)'!7:7,$AN$12+COLUMN(B4))</f>
        <v>В</v>
      </c>
      <c r="F16" s="102" t="str">
        <f>INDEX('2018 (ОТПУСК)'!7:7,$AN$12+COLUMN(C4))</f>
        <v>8.00 24.00</v>
      </c>
      <c r="G16" s="102" t="str">
        <f>INDEX('2018 (ОТПУСК)'!7:7,$AN$12+COLUMN(D4))</f>
        <v>00.00 8.50</v>
      </c>
      <c r="H16" s="102" t="str">
        <f>INDEX('2018 (ОТПУСК)'!7:7,$AN$12+COLUMN(E4))</f>
        <v>В</v>
      </c>
      <c r="I16" s="102" t="str">
        <f>INDEX('2018 (ОТПУСК)'!7:7,$AN$12+COLUMN(F4))</f>
        <v>В</v>
      </c>
      <c r="J16" s="102" t="str">
        <f>INDEX('2018 (ОТПУСК)'!7:7,$AN$12+COLUMN(G4))</f>
        <v>8.00 24.00</v>
      </c>
      <c r="K16" s="102" t="str">
        <f>INDEX('2018 (ОТПУСК)'!7:7,$AN$12+COLUMN(H4))</f>
        <v>00.00 8.50</v>
      </c>
      <c r="L16" s="102" t="str">
        <f>INDEX('2018 (ОТПУСК)'!7:7,$AN$12+COLUMN(I4))</f>
        <v>В</v>
      </c>
      <c r="M16" s="102" t="str">
        <f>INDEX('2018 (ОТПУСК)'!7:7,$AN$12+COLUMN(J4))</f>
        <v>В</v>
      </c>
      <c r="N16" s="102" t="str">
        <f>INDEX('2018 (ОТПУСК)'!7:7,$AN$12+COLUMN(K4))</f>
        <v>8.00 24.00</v>
      </c>
      <c r="O16" s="102" t="str">
        <f>INDEX('2018 (ОТПУСК)'!7:7,$AN$12+COLUMN(L4))</f>
        <v>00.00 8.50</v>
      </c>
      <c r="P16" s="102" t="str">
        <f>INDEX('2018 (ОТПУСК)'!7:7,$AN$12+COLUMN(M4))</f>
        <v>В</v>
      </c>
      <c r="Q16" s="102" t="str">
        <f>INDEX('2018 (ОТПУСК)'!7:7,$AN$12+COLUMN(N4))</f>
        <v>В</v>
      </c>
      <c r="R16" s="102" t="str">
        <f>INDEX('2018 (ОТПУСК)'!7:7,$AN$12+COLUMN(O4))</f>
        <v>8.00 24.00</v>
      </c>
      <c r="S16" s="102" t="str">
        <f>INDEX('2018 (ОТПУСК)'!7:7,$AN$12+COLUMN(P4))</f>
        <v>00.00 8.50</v>
      </c>
      <c r="T16" s="102" t="str">
        <f>INDEX('2018 (ОТПУСК)'!7:7,$AN$12+COLUMN(Q4))</f>
        <v>В</v>
      </c>
      <c r="U16" s="102" t="str">
        <f>INDEX('2018 (ОТПУСК)'!7:7,$AN$12+COLUMN(R4))</f>
        <v>В</v>
      </c>
      <c r="V16" s="102" t="str">
        <f>INDEX('2018 (ОТПУСК)'!7:7,$AN$12+COLUMN(S4))</f>
        <v>8.00 24.00</v>
      </c>
      <c r="W16" s="102" t="str">
        <f>INDEX('2018 (ОТПУСК)'!7:7,$AN$12+COLUMN(T4))</f>
        <v>00.00 8.50</v>
      </c>
      <c r="X16" s="102" t="str">
        <f>INDEX('2018 (ОТПУСК)'!7:7,$AN$12+COLUMN(U4))</f>
        <v>В</v>
      </c>
      <c r="Y16" s="102" t="str">
        <f>INDEX('2018 (ОТПУСК)'!7:7,$AN$12+COLUMN(V4))</f>
        <v>В</v>
      </c>
      <c r="Z16" s="102" t="str">
        <f>INDEX('2018 (ОТПУСК)'!7:7,$AN$12+COLUMN(W4))</f>
        <v>8.00 24.00</v>
      </c>
      <c r="AA16" s="102" t="str">
        <f>INDEX('2018 (ОТПУСК)'!7:7,$AN$12+COLUMN(X4))</f>
        <v>00.00 8.50</v>
      </c>
      <c r="AB16" s="102" t="str">
        <f>INDEX('2018 (ОТПУСК)'!7:7,$AN$12+COLUMN(Y4))</f>
        <v>В</v>
      </c>
      <c r="AC16" s="102" t="str">
        <f>INDEX('2018 (ОТПУСК)'!7:7,$AN$12+COLUMN(Z4))</f>
        <v>В</v>
      </c>
      <c r="AD16" s="102" t="str">
        <f>INDEX('2018 (ОТПУСК)'!7:7,$AN$12+COLUMN(AA4))</f>
        <v>8.00 24.00</v>
      </c>
      <c r="AE16" s="102" t="str">
        <f>INDEX('2018 (ОТПУСК)'!7:7,$AN$12+COLUMN(AB4))</f>
        <v>00.00 8.50</v>
      </c>
      <c r="AF16" s="102" t="str">
        <f>INDEX('2018 (ОТПУСК)'!7:7,$AN$12+COLUMN(AC4))</f>
        <v>В</v>
      </c>
      <c r="AG16" s="102" t="str">
        <f>INDEX('2018 (ОТПУСК)'!7:7,$AN$12+COLUMN(AD4))</f>
        <v>В</v>
      </c>
      <c r="AH16" s="102" t="str">
        <f>INDEX('2018 (ОТПУСК)'!7:7,$AN$12+COLUMN(AE4))</f>
        <v>8.00 24.00</v>
      </c>
      <c r="AI16" s="75"/>
      <c r="AJ16" s="62"/>
      <c r="AK16" s="59"/>
      <c r="AL16" s="59">
        <f t="shared" si="1"/>
        <v>0</v>
      </c>
      <c r="AN16" s="59"/>
      <c r="AO16" s="59"/>
      <c r="AP16" s="59"/>
      <c r="AQ16" s="59"/>
      <c r="AR16" s="59"/>
      <c r="AS16" s="9"/>
      <c r="AT16" s="9"/>
      <c r="AU16" s="9"/>
      <c r="AV16" s="9"/>
      <c r="AW16" s="9"/>
      <c r="AX16" s="9"/>
      <c r="AY16" s="9"/>
      <c r="AZ16" s="9"/>
      <c r="BA16" s="6"/>
      <c r="BB16" s="5"/>
      <c r="BC16" s="5"/>
      <c r="BD16" s="5"/>
      <c r="BE16" s="5"/>
      <c r="BF16" s="5"/>
      <c r="BG16" s="5"/>
      <c r="BH16" s="5"/>
      <c r="BI16" s="5"/>
      <c r="BJ16" s="59"/>
      <c r="BK16" s="59"/>
      <c r="BL16" s="59"/>
      <c r="BM16" s="59"/>
      <c r="BN16" s="59"/>
      <c r="BO16" s="59"/>
      <c r="BP16" s="59"/>
      <c r="BQ16" s="59"/>
      <c r="BR16" s="59"/>
      <c r="BS16" s="63"/>
    </row>
    <row r="17" spans="1:77" ht="39.950000000000003" customHeight="1" x14ac:dyDescent="0.2">
      <c r="A17" s="149">
        <v>5</v>
      </c>
      <c r="B17" s="60" t="s">
        <v>35</v>
      </c>
      <c r="C17" s="60">
        <f>SUMIF('2018 (ОТПУСК)'!$C$4:$C$22,$B17,'2018 (ОТПУСК)'!$E$4:$E$22)</f>
        <v>9084</v>
      </c>
      <c r="D17" s="102" t="str">
        <f>INDEX('2018 (ОТПУСК)'!8:8,$AN$12+COLUMN(A5))</f>
        <v>ОТ</v>
      </c>
      <c r="E17" s="102" t="str">
        <f>INDEX('2018 (ОТПУСК)'!8:8,$AN$12+COLUMN(B5))</f>
        <v>ОТ</v>
      </c>
      <c r="F17" s="102" t="str">
        <f>INDEX('2018 (ОТПУСК)'!8:8,$AN$12+COLUMN(C5))</f>
        <v>ОТ</v>
      </c>
      <c r="G17" s="102" t="str">
        <f>INDEX('2018 (ОТПУСК)'!8:8,$AN$12+COLUMN(D5))</f>
        <v>В</v>
      </c>
      <c r="H17" s="102" t="str">
        <f>INDEX('2018 (ОТПУСК)'!8:8,$AN$12+COLUMN(E5))</f>
        <v>В</v>
      </c>
      <c r="I17" s="102" t="str">
        <f>INDEX('2018 (ОТПУСК)'!8:8,$AN$12+COLUMN(F5))</f>
        <v>В</v>
      </c>
      <c r="J17" s="102" t="str">
        <f>INDEX('2018 (ОТПУСК)'!8:8,$AN$12+COLUMN(G5))</f>
        <v>8.00 24.00</v>
      </c>
      <c r="K17" s="102" t="str">
        <f>INDEX('2018 (ОТПУСК)'!8:8,$AN$12+COLUMN(H5))</f>
        <v>00.00 8.50</v>
      </c>
      <c r="L17" s="102" t="str">
        <f>INDEX('2018 (ОТПУСК)'!8:8,$AN$12+COLUMN(I5))</f>
        <v>В</v>
      </c>
      <c r="M17" s="102" t="str">
        <f>INDEX('2018 (ОТПУСК)'!8:8,$AN$12+COLUMN(J5))</f>
        <v>В</v>
      </c>
      <c r="N17" s="102" t="str">
        <f>INDEX('2018 (ОТПУСК)'!8:8,$AN$12+COLUMN(K5))</f>
        <v>8.00 24.00</v>
      </c>
      <c r="O17" s="102" t="str">
        <f>INDEX('2018 (ОТПУСК)'!8:8,$AN$12+COLUMN(L5))</f>
        <v>00.00 8.50</v>
      </c>
      <c r="P17" s="102" t="str">
        <f>INDEX('2018 (ОТПУСК)'!8:8,$AN$12+COLUMN(M5))</f>
        <v>В</v>
      </c>
      <c r="Q17" s="102" t="str">
        <f>INDEX('2018 (ОТПУСК)'!8:8,$AN$12+COLUMN(N5))</f>
        <v>В</v>
      </c>
      <c r="R17" s="102" t="str">
        <f>INDEX('2018 (ОТПУСК)'!8:8,$AN$12+COLUMN(O5))</f>
        <v>8.00 24.00</v>
      </c>
      <c r="S17" s="102" t="str">
        <f>INDEX('2018 (ОТПУСК)'!8:8,$AN$12+COLUMN(P5))</f>
        <v>00.00 8.50</v>
      </c>
      <c r="T17" s="102" t="str">
        <f>INDEX('2018 (ОТПУСК)'!8:8,$AN$12+COLUMN(Q5))</f>
        <v>В</v>
      </c>
      <c r="U17" s="102" t="str">
        <f>INDEX('2018 (ОТПУСК)'!8:8,$AN$12+COLUMN(R5))</f>
        <v>В</v>
      </c>
      <c r="V17" s="102" t="str">
        <f>INDEX('2018 (ОТПУСК)'!8:8,$AN$12+COLUMN(S5))</f>
        <v>8.00 24.00</v>
      </c>
      <c r="W17" s="102" t="str">
        <f>INDEX('2018 (ОТПУСК)'!8:8,$AN$12+COLUMN(T5))</f>
        <v>00.00 8.50</v>
      </c>
      <c r="X17" s="102" t="str">
        <f>INDEX('2018 (ОТПУСК)'!8:8,$AN$12+COLUMN(U5))</f>
        <v>В</v>
      </c>
      <c r="Y17" s="102" t="str">
        <f>INDEX('2018 (ОТПУСК)'!8:8,$AN$12+COLUMN(V5))</f>
        <v>В</v>
      </c>
      <c r="Z17" s="102" t="str">
        <f>INDEX('2018 (ОТПУСК)'!8:8,$AN$12+COLUMN(W5))</f>
        <v>8.00 24.00</v>
      </c>
      <c r="AA17" s="102" t="str">
        <f>INDEX('2018 (ОТПУСК)'!8:8,$AN$12+COLUMN(X5))</f>
        <v>00.00 8.50</v>
      </c>
      <c r="AB17" s="102" t="str">
        <f>INDEX('2018 (ОТПУСК)'!8:8,$AN$12+COLUMN(Y5))</f>
        <v>В</v>
      </c>
      <c r="AC17" s="102" t="str">
        <f>INDEX('2018 (ОТПУСК)'!8:8,$AN$12+COLUMN(Z5))</f>
        <v>В</v>
      </c>
      <c r="AD17" s="102" t="str">
        <f>INDEX('2018 (ОТПУСК)'!8:8,$AN$12+COLUMN(AA5))</f>
        <v>8.00 24.00</v>
      </c>
      <c r="AE17" s="102" t="str">
        <f>INDEX('2018 (ОТПУСК)'!8:8,$AN$12+COLUMN(AB5))</f>
        <v>00.00 8.50</v>
      </c>
      <c r="AF17" s="102" t="str">
        <f>INDEX('2018 (ОТПУСК)'!8:8,$AN$12+COLUMN(AC5))</f>
        <v>В</v>
      </c>
      <c r="AG17" s="102" t="str">
        <f>INDEX('2018 (ОТПУСК)'!8:8,$AN$12+COLUMN(AD5))</f>
        <v>В</v>
      </c>
      <c r="AH17" s="102" t="str">
        <f>INDEX('2018 (ОТПУСК)'!8:8,$AN$12+COLUMN(AE5))</f>
        <v>8.00 24.00</v>
      </c>
      <c r="AI17" s="75"/>
      <c r="AJ17" s="62"/>
      <c r="AK17" s="59"/>
      <c r="AL17" s="59">
        <f t="shared" si="1"/>
        <v>3</v>
      </c>
      <c r="AN17" s="63"/>
      <c r="AO17" s="63"/>
      <c r="AP17" s="63"/>
      <c r="AQ17" s="63"/>
      <c r="AR17" s="63"/>
      <c r="AS17" s="9"/>
    </row>
    <row r="18" spans="1:77" ht="39.950000000000003" customHeight="1" x14ac:dyDescent="0.2">
      <c r="A18" s="149">
        <v>6</v>
      </c>
      <c r="B18" s="157" t="str">
        <f>INDEX('2018 (ОТПУСК)'!C:C,MATCH($C18,'2018 (ОТПУСК)'!$E:$E,0),1)</f>
        <v>Муравьев В.В.</v>
      </c>
      <c r="C18" s="60">
        <v>9113</v>
      </c>
      <c r="D18" s="102" t="str">
        <f>INDEX('2018 (ОТПУСК)'!$1:$25,
MATCH($C18,'2018 (ОТПУСК)'!$E:$E,0),
MATCH(D$12,'2018 (ОТПУСК)'!$3:$3,0))</f>
        <v>ОТ</v>
      </c>
      <c r="E18" s="102" t="str">
        <f>INDEX('2018 (ОТПУСК)'!$1:$25,
MATCH($C18,'2018 (ОТПУСК)'!$E:$E,0),
MATCH(E$12,'2018 (ОТПУСК)'!$3:$3,0))</f>
        <v>ОТ</v>
      </c>
      <c r="F18" s="102" t="str">
        <f>INDEX('2018 (ОТПУСК)'!$1:$25,
MATCH($C18,'2018 (ОТПУСК)'!$E:$E,0),
MATCH(F$12,'2018 (ОТПУСК)'!$3:$3,0))</f>
        <v>ОТ</v>
      </c>
      <c r="G18" s="102" t="str">
        <f>INDEX('2018 (ОТПУСК)'!$1:$25,
MATCH($C18,'2018 (ОТПУСК)'!$E:$E,0),
MATCH(G$12,'2018 (ОТПУСК)'!$3:$3,0))</f>
        <v>В</v>
      </c>
      <c r="H18" s="102" t="str">
        <f>INDEX('2018 (ОТПУСК)'!$1:$25,
MATCH($C18,'2018 (ОТПУСК)'!$E:$E,0),
MATCH(H$12,'2018 (ОТПУСК)'!$3:$3,0))</f>
        <v>В</v>
      </c>
      <c r="I18" s="102" t="str">
        <f>INDEX('2018 (ОТПУСК)'!$1:$25,
MATCH($C18,'2018 (ОТПУСК)'!$E:$E,0),
MATCH(I$12,'2018 (ОТПУСК)'!$3:$3,0))</f>
        <v>В</v>
      </c>
      <c r="J18" s="102" t="str">
        <f>INDEX('2018 (ОТПУСК)'!$1:$25,
MATCH($C18,'2018 (ОТПУСК)'!$E:$E,0),
MATCH(J$12,'2018 (ОТПУСК)'!$3:$3,0))</f>
        <v>8.00 24.00</v>
      </c>
      <c r="K18" s="102" t="str">
        <f>INDEX('2018 (ОТПУСК)'!$1:$25,
MATCH($C18,'2018 (ОТПУСК)'!$E:$E,0),
MATCH(K$12,'2018 (ОТПУСК)'!$3:$3,0))</f>
        <v>00.00 8.50</v>
      </c>
      <c r="L18" s="102" t="str">
        <f>INDEX('2018 (ОТПУСК)'!$1:$25,
MATCH($C18,'2018 (ОТПУСК)'!$E:$E,0),
MATCH(L$12,'2018 (ОТПУСК)'!$3:$3,0))</f>
        <v>В</v>
      </c>
      <c r="M18" s="102" t="str">
        <f>INDEX('2018 (ОТПУСК)'!$1:$25,
MATCH($C18,'2018 (ОТПУСК)'!$E:$E,0),
MATCH(M$12,'2018 (ОТПУСК)'!$3:$3,0))</f>
        <v>В</v>
      </c>
      <c r="N18" s="102" t="str">
        <f>INDEX('2018 (ОТПУСК)'!$1:$25,
MATCH($C18,'2018 (ОТПУСК)'!$E:$E,0),
MATCH(N$12,'2018 (ОТПУСК)'!$3:$3,0))</f>
        <v>8.00 24.00</v>
      </c>
      <c r="O18" s="102" t="str">
        <f>INDEX('2018 (ОТПУСК)'!$1:$25,
MATCH($C18,'2018 (ОТПУСК)'!$E:$E,0),
MATCH(O$12,'2018 (ОТПУСК)'!$3:$3,0))</f>
        <v>00.00 8.50</v>
      </c>
      <c r="P18" s="102" t="str">
        <f>INDEX('2018 (ОТПУСК)'!$1:$25,
MATCH($C18,'2018 (ОТПУСК)'!$E:$E,0),
MATCH(P$12,'2018 (ОТПУСК)'!$3:$3,0))</f>
        <v>В</v>
      </c>
      <c r="Q18" s="102" t="str">
        <f>INDEX('2018 (ОТПУСК)'!$1:$25,
MATCH($C18,'2018 (ОТПУСК)'!$E:$E,0),
MATCH(Q$12,'2018 (ОТПУСК)'!$3:$3,0))</f>
        <v>В</v>
      </c>
      <c r="R18" s="102" t="str">
        <f>INDEX('2018 (ОТПУСК)'!$1:$25,
MATCH($C18,'2018 (ОТПУСК)'!$E:$E,0),
MATCH(R$12,'2018 (ОТПУСК)'!$3:$3,0))</f>
        <v>8.00 24.00</v>
      </c>
      <c r="S18" s="102" t="str">
        <f>INDEX('2018 (ОТПУСК)'!$1:$25,
MATCH($C18,'2018 (ОТПУСК)'!$E:$E,0),
MATCH(S$12,'2018 (ОТПУСК)'!$3:$3,0))</f>
        <v>00.00 8.50</v>
      </c>
      <c r="T18" s="102" t="str">
        <f>INDEX('2018 (ОТПУСК)'!$1:$25,
MATCH($C18,'2018 (ОТПУСК)'!$E:$E,0),
MATCH(T$12,'2018 (ОТПУСК)'!$3:$3,0))</f>
        <v>В</v>
      </c>
      <c r="U18" s="102" t="str">
        <f>INDEX('2018 (ОТПУСК)'!$1:$25,
MATCH($C18,'2018 (ОТПУСК)'!$E:$E,0),
MATCH(U$12,'2018 (ОТПУСК)'!$3:$3,0))</f>
        <v>В</v>
      </c>
      <c r="V18" s="102" t="str">
        <f>INDEX('2018 (ОТПУСК)'!$1:$25,
MATCH($C18,'2018 (ОТПУСК)'!$E:$E,0),
MATCH(V$12,'2018 (ОТПУСК)'!$3:$3,0))</f>
        <v>8.00 24.00</v>
      </c>
      <c r="W18" s="102" t="str">
        <f>INDEX('2018 (ОТПУСК)'!$1:$25,
MATCH($C18,'2018 (ОТПУСК)'!$E:$E,0),
MATCH(W$12,'2018 (ОТПУСК)'!$3:$3,0))</f>
        <v>00.00 8.50</v>
      </c>
      <c r="X18" s="102" t="str">
        <f>INDEX('2018 (ОТПУСК)'!$1:$25,
MATCH($C18,'2018 (ОТПУСК)'!$E:$E,0),
MATCH(X$12,'2018 (ОТПУСК)'!$3:$3,0))</f>
        <v>В</v>
      </c>
      <c r="Y18" s="102" t="str">
        <f>INDEX('2018 (ОТПУСК)'!$1:$25,
MATCH($C18,'2018 (ОТПУСК)'!$E:$E,0),
MATCH(Y$12,'2018 (ОТПУСК)'!$3:$3,0))</f>
        <v>В</v>
      </c>
      <c r="Z18" s="102" t="str">
        <f>INDEX('2018 (ОТПУСК)'!$1:$25,
MATCH($C18,'2018 (ОТПУСК)'!$E:$E,0),
MATCH(Z$12,'2018 (ОТПУСК)'!$3:$3,0))</f>
        <v>8.00 24.00</v>
      </c>
      <c r="AA18" s="102" t="str">
        <f>INDEX('2018 (ОТПУСК)'!$1:$25,
MATCH($C18,'2018 (ОТПУСК)'!$E:$E,0),
MATCH(AA$12,'2018 (ОТПУСК)'!$3:$3,0))</f>
        <v>00.00 8.50</v>
      </c>
      <c r="AB18" s="102" t="str">
        <f>INDEX('2018 (ОТПУСК)'!$1:$25,
MATCH($C18,'2018 (ОТПУСК)'!$E:$E,0),
MATCH(AB$12,'2018 (ОТПУСК)'!$3:$3,0))</f>
        <v>В</v>
      </c>
      <c r="AC18" s="102" t="str">
        <f>INDEX('2018 (ОТПУСК)'!$1:$25,
MATCH($C18,'2018 (ОТПУСК)'!$E:$E,0),
MATCH(AC$12,'2018 (ОТПУСК)'!$3:$3,0))</f>
        <v>В</v>
      </c>
      <c r="AD18" s="102" t="str">
        <f>INDEX('2018 (ОТПУСК)'!$1:$25,
MATCH($C18,'2018 (ОТПУСК)'!$E:$E,0),
MATCH(AD$12,'2018 (ОТПУСК)'!$3:$3,0))</f>
        <v>8.00 24.00</v>
      </c>
      <c r="AE18" s="102" t="str">
        <f>INDEX('2018 (ОТПУСК)'!$1:$25,
MATCH($C18,'2018 (ОТПУСК)'!$E:$E,0),
MATCH(AE$12,'2018 (ОТПУСК)'!$3:$3,0))</f>
        <v>00.00 8.50</v>
      </c>
      <c r="AF18" s="102" t="str">
        <f>INDEX('2018 (ОТПУСК)'!$1:$25,
MATCH($C18,'2018 (ОТПУСК)'!$E:$E,0),
MATCH(AF$12,'2018 (ОТПУСК)'!$3:$3,0))</f>
        <v>В</v>
      </c>
      <c r="AG18" s="102" t="str">
        <f>INDEX('2018 (ОТПУСК)'!$1:$25,
MATCH($C18,'2018 (ОТПУСК)'!$E:$E,0),
MATCH(AG$12,'2018 (ОТПУСК)'!$3:$3,0))</f>
        <v>В</v>
      </c>
      <c r="AH18" s="102" t="str">
        <f>INDEX('2018 (ОТПУСК)'!$1:$25,
MATCH($C18,'2018 (ОТПУСК)'!$E:$E,0),
MATCH(AH$12,'2018 (ОТПУСК)'!$3:$3,0))</f>
        <v>8.00 24.00</v>
      </c>
      <c r="AI18" s="75"/>
      <c r="AJ18" s="62"/>
      <c r="AK18" s="59"/>
      <c r="AL18" s="59">
        <f t="shared" si="1"/>
        <v>3</v>
      </c>
      <c r="AN18" s="148" t="s">
        <v>29</v>
      </c>
      <c r="AO18" s="148" t="s">
        <v>0</v>
      </c>
      <c r="AP18" s="148" t="s">
        <v>30</v>
      </c>
      <c r="AQ18" s="68"/>
      <c r="AR18" s="63"/>
      <c r="AS18" s="12"/>
    </row>
    <row r="19" spans="1:77" ht="39.950000000000003" customHeight="1" x14ac:dyDescent="0.2">
      <c r="A19" s="149">
        <v>7</v>
      </c>
      <c r="B19" s="60" t="s">
        <v>59</v>
      </c>
      <c r="C19" s="60">
        <f>SUMIF('2018 (ОТПУСК)'!$C$4:$C$22,$B19,'2018 (ОТПУСК)'!$E$4:$E$22)</f>
        <v>9105</v>
      </c>
      <c r="D19" s="102" t="str">
        <f>INDEX('2018 (ОТПУСК)'!10:10,$AN$12+COLUMN(A7))</f>
        <v>В</v>
      </c>
      <c r="E19" s="102" t="str">
        <f>INDEX('2018 (ОТПУСК)'!10:10,$AN$12+COLUMN(B7))</f>
        <v>В</v>
      </c>
      <c r="F19" s="102" t="str">
        <f>INDEX('2018 (ОТПУСК)'!10:10,$AN$12+COLUMN(C7))</f>
        <v>8.00 24.00</v>
      </c>
      <c r="G19" s="102" t="str">
        <f>INDEX('2018 (ОТПУСК)'!10:10,$AN$12+COLUMN(D7))</f>
        <v>00.00 8.50</v>
      </c>
      <c r="H19" s="102" t="str">
        <f>INDEX('2018 (ОТПУСК)'!10:10,$AN$12+COLUMN(E7))</f>
        <v>В</v>
      </c>
      <c r="I19" s="102" t="str">
        <f>INDEX('2018 (ОТПУСК)'!10:10,$AN$12+COLUMN(F7))</f>
        <v>В</v>
      </c>
      <c r="J19" s="102" t="str">
        <f>INDEX('2018 (ОТПУСК)'!10:10,$AN$12+COLUMN(G7))</f>
        <v>8.00 24.00</v>
      </c>
      <c r="K19" s="102" t="str">
        <f>INDEX('2018 (ОТПУСК)'!10:10,$AN$12+COLUMN(H7))</f>
        <v>00.00 8.50</v>
      </c>
      <c r="L19" s="102" t="str">
        <f>INDEX('2018 (ОТПУСК)'!10:10,$AN$12+COLUMN(I7))</f>
        <v>В</v>
      </c>
      <c r="M19" s="102" t="str">
        <f>INDEX('2018 (ОТПУСК)'!10:10,$AN$12+COLUMN(J7))</f>
        <v>В</v>
      </c>
      <c r="N19" s="102" t="str">
        <f>INDEX('2018 (ОТПУСК)'!10:10,$AN$12+COLUMN(K7))</f>
        <v>8.00 24.00</v>
      </c>
      <c r="O19" s="102" t="str">
        <f>INDEX('2018 (ОТПУСК)'!10:10,$AN$12+COLUMN(L7))</f>
        <v>00.00 8.50</v>
      </c>
      <c r="P19" s="102" t="str">
        <f>INDEX('2018 (ОТПУСК)'!10:10,$AN$12+COLUMN(M7))</f>
        <v>В</v>
      </c>
      <c r="Q19" s="102" t="str">
        <f>INDEX('2018 (ОТПУСК)'!10:10,$AN$12+COLUMN(N7))</f>
        <v>В</v>
      </c>
      <c r="R19" s="102" t="str">
        <f>INDEX('2018 (ОТПУСК)'!10:10,$AN$12+COLUMN(O7))</f>
        <v>8.00 24.00</v>
      </c>
      <c r="S19" s="102" t="str">
        <f>INDEX('2018 (ОТПУСК)'!10:10,$AN$12+COLUMN(P7))</f>
        <v>00.00 8.50</v>
      </c>
      <c r="T19" s="102" t="str">
        <f>INDEX('2018 (ОТПУСК)'!10:10,$AN$12+COLUMN(Q7))</f>
        <v>В</v>
      </c>
      <c r="U19" s="102" t="str">
        <f>INDEX('2018 (ОТПУСК)'!10:10,$AN$12+COLUMN(R7))</f>
        <v>В</v>
      </c>
      <c r="V19" s="102" t="str">
        <f>INDEX('2018 (ОТПУСК)'!10:10,$AN$12+COLUMN(S7))</f>
        <v>8.00 24.00</v>
      </c>
      <c r="W19" s="102" t="str">
        <f>INDEX('2018 (ОТПУСК)'!10:10,$AN$12+COLUMN(T7))</f>
        <v>00.00 8.50</v>
      </c>
      <c r="X19" s="102" t="str">
        <f>INDEX('2018 (ОТПУСК)'!10:10,$AN$12+COLUMN(U7))</f>
        <v>В</v>
      </c>
      <c r="Y19" s="102" t="str">
        <f>INDEX('2018 (ОТПУСК)'!10:10,$AN$12+COLUMN(V7))</f>
        <v>В</v>
      </c>
      <c r="Z19" s="102" t="str">
        <f>INDEX('2018 (ОТПУСК)'!10:10,$AN$12+COLUMN(W7))</f>
        <v>8.00 24.00</v>
      </c>
      <c r="AA19" s="102" t="str">
        <f>INDEX('2018 (ОТПУСК)'!10:10,$AN$12+COLUMN(X7))</f>
        <v>00.00 8.50</v>
      </c>
      <c r="AB19" s="102" t="str">
        <f>INDEX('2018 (ОТПУСК)'!10:10,$AN$12+COLUMN(Y7))</f>
        <v>В</v>
      </c>
      <c r="AC19" s="102" t="str">
        <f>INDEX('2018 (ОТПУСК)'!10:10,$AN$12+COLUMN(Z7))</f>
        <v>В</v>
      </c>
      <c r="AD19" s="102" t="str">
        <f>INDEX('2018 (ОТПУСК)'!10:10,$AN$12+COLUMN(AA7))</f>
        <v>8.00 24.00</v>
      </c>
      <c r="AE19" s="102" t="str">
        <f>INDEX('2018 (ОТПУСК)'!10:10,$AN$12+COLUMN(AB7))</f>
        <v>00.00 8.50</v>
      </c>
      <c r="AF19" s="102" t="str">
        <f>INDEX('2018 (ОТПУСК)'!10:10,$AN$12+COLUMN(AC7))</f>
        <v>В</v>
      </c>
      <c r="AG19" s="102" t="str">
        <f>INDEX('2018 (ОТПУСК)'!10:10,$AN$12+COLUMN(AD7))</f>
        <v>В</v>
      </c>
      <c r="AH19" s="102" t="str">
        <f>INDEX('2018 (ОТПУСК)'!10:10,$AN$12+COLUMN(AE7))</f>
        <v>8.00 24.00</v>
      </c>
      <c r="AI19" s="75"/>
      <c r="AJ19" s="62"/>
      <c r="AK19" s="59"/>
      <c r="AL19" s="59">
        <f t="shared" si="1"/>
        <v>0</v>
      </c>
      <c r="AN19" s="10" t="str">
        <f>VLOOKUP($AO$19,AN20:AO31,2,0)</f>
        <v>март</v>
      </c>
      <c r="AO19" s="23">
        <f>VLOOKUP(N10,AO20:AQ31,3,0)</f>
        <v>3</v>
      </c>
      <c r="AP19" s="143">
        <f>P10</f>
        <v>2018</v>
      </c>
      <c r="AQ19" s="69"/>
      <c r="AR19" s="63"/>
      <c r="AS19" s="13"/>
    </row>
    <row r="20" spans="1:77" s="58" customFormat="1" ht="39.950000000000003" customHeight="1" x14ac:dyDescent="0.2">
      <c r="A20" s="149">
        <v>8</v>
      </c>
      <c r="B20" s="60" t="s">
        <v>68</v>
      </c>
      <c r="C20" s="60">
        <f>SUMIF('2018 (ОТПУСК)'!$C$4:$C$22,$B20,'2018 (ОТПУСК)'!$E$4:$E$22)</f>
        <v>9130</v>
      </c>
      <c r="D20" s="102" t="str">
        <f>INDEX('2018 (ОТПУСК)'!11:11,$AN$12+COLUMN(A8))</f>
        <v>В</v>
      </c>
      <c r="E20" s="102" t="str">
        <f>INDEX('2018 (ОТПУСК)'!11:11,$AN$12+COLUMN(B8))</f>
        <v>В</v>
      </c>
      <c r="F20" s="102" t="str">
        <f>INDEX('2018 (ОТПУСК)'!11:11,$AN$12+COLUMN(C8))</f>
        <v>8.00 24.00</v>
      </c>
      <c r="G20" s="102" t="str">
        <f>INDEX('2018 (ОТПУСК)'!11:11,$AN$12+COLUMN(D8))</f>
        <v>00.00 8.50</v>
      </c>
      <c r="H20" s="102" t="str">
        <f>INDEX('2018 (ОТПУСК)'!11:11,$AN$12+COLUMN(E8))</f>
        <v>В</v>
      </c>
      <c r="I20" s="102" t="str">
        <f>INDEX('2018 (ОТПУСК)'!11:11,$AN$12+COLUMN(F8))</f>
        <v>В</v>
      </c>
      <c r="J20" s="102" t="str">
        <f>INDEX('2018 (ОТПУСК)'!11:11,$AN$12+COLUMN(G8))</f>
        <v>8.00 24.00</v>
      </c>
      <c r="K20" s="102" t="str">
        <f>INDEX('2018 (ОТПУСК)'!11:11,$AN$12+COLUMN(H8))</f>
        <v>00.00 8.50</v>
      </c>
      <c r="L20" s="102" t="str">
        <f>INDEX('2018 (ОТПУСК)'!11:11,$AN$12+COLUMN(I8))</f>
        <v>В</v>
      </c>
      <c r="M20" s="102" t="str">
        <f>INDEX('2018 (ОТПУСК)'!11:11,$AN$12+COLUMN(J8))</f>
        <v>В</v>
      </c>
      <c r="N20" s="102" t="str">
        <f>INDEX('2018 (ОТПУСК)'!11:11,$AN$12+COLUMN(K8))</f>
        <v>8.00 24.00</v>
      </c>
      <c r="O20" s="102" t="str">
        <f>INDEX('2018 (ОТПУСК)'!11:11,$AN$12+COLUMN(L8))</f>
        <v>00.00 8.50</v>
      </c>
      <c r="P20" s="102" t="str">
        <f>INDEX('2018 (ОТПУСК)'!11:11,$AN$12+COLUMN(M8))</f>
        <v>В</v>
      </c>
      <c r="Q20" s="102" t="str">
        <f>INDEX('2018 (ОТПУСК)'!11:11,$AN$12+COLUMN(N8))</f>
        <v>В</v>
      </c>
      <c r="R20" s="102" t="str">
        <f>INDEX('2018 (ОТПУСК)'!11:11,$AN$12+COLUMN(O8))</f>
        <v>8.00 24.00</v>
      </c>
      <c r="S20" s="102" t="str">
        <f>INDEX('2018 (ОТПУСК)'!11:11,$AN$12+COLUMN(P8))</f>
        <v>00.00 8.50</v>
      </c>
      <c r="T20" s="102" t="str">
        <f>INDEX('2018 (ОТПУСК)'!11:11,$AN$12+COLUMN(Q8))</f>
        <v>В</v>
      </c>
      <c r="U20" s="102" t="str">
        <f>INDEX('2018 (ОТПУСК)'!11:11,$AN$12+COLUMN(R8))</f>
        <v>В</v>
      </c>
      <c r="V20" s="102" t="str">
        <f>INDEX('2018 (ОТПУСК)'!11:11,$AN$12+COLUMN(S8))</f>
        <v>8.00 24.00</v>
      </c>
      <c r="W20" s="102" t="str">
        <f>INDEX('2018 (ОТПУСК)'!11:11,$AN$12+COLUMN(T8))</f>
        <v>00.00 8.50</v>
      </c>
      <c r="X20" s="102" t="str">
        <f>INDEX('2018 (ОТПУСК)'!11:11,$AN$12+COLUMN(U8))</f>
        <v>В</v>
      </c>
      <c r="Y20" s="102" t="str">
        <f>INDEX('2018 (ОТПУСК)'!11:11,$AN$12+COLUMN(V8))</f>
        <v>В</v>
      </c>
      <c r="Z20" s="102" t="str">
        <f>INDEX('2018 (ОТПУСК)'!11:11,$AN$12+COLUMN(W8))</f>
        <v>8.00 24.00</v>
      </c>
      <c r="AA20" s="102" t="str">
        <f>INDEX('2018 (ОТПУСК)'!11:11,$AN$12+COLUMN(X8))</f>
        <v>00.00 8.50</v>
      </c>
      <c r="AB20" s="102" t="str">
        <f>INDEX('2018 (ОТПУСК)'!11:11,$AN$12+COLUMN(Y8))</f>
        <v>В</v>
      </c>
      <c r="AC20" s="102" t="str">
        <f>INDEX('2018 (ОТПУСК)'!11:11,$AN$12+COLUMN(Z8))</f>
        <v>В</v>
      </c>
      <c r="AD20" s="102" t="str">
        <f>INDEX('2018 (ОТПУСК)'!11:11,$AN$12+COLUMN(AA8))</f>
        <v>8.00 24.00</v>
      </c>
      <c r="AE20" s="102" t="str">
        <f>INDEX('2018 (ОТПУСК)'!11:11,$AN$12+COLUMN(AB8))</f>
        <v>00.00 8.50</v>
      </c>
      <c r="AF20" s="102" t="str">
        <f>INDEX('2018 (ОТПУСК)'!11:11,$AN$12+COLUMN(AC8))</f>
        <v>В</v>
      </c>
      <c r="AG20" s="102" t="str">
        <f>INDEX('2018 (ОТПУСК)'!11:11,$AN$12+COLUMN(AD8))</f>
        <v>В</v>
      </c>
      <c r="AH20" s="102" t="str">
        <f>INDEX('2018 (ОТПУСК)'!11:11,$AN$12+COLUMN(AE8))</f>
        <v>8.00 24.00</v>
      </c>
      <c r="AI20" s="75"/>
      <c r="AJ20" s="64"/>
      <c r="AK20" s="59"/>
      <c r="AL20" s="59">
        <f t="shared" si="1"/>
        <v>0</v>
      </c>
      <c r="AM20" s="17"/>
      <c r="AN20" s="11">
        <v>1</v>
      </c>
      <c r="AO20" s="11" t="s">
        <v>12</v>
      </c>
      <c r="AP20" s="11">
        <v>2010</v>
      </c>
      <c r="AQ20" s="11">
        <v>1</v>
      </c>
      <c r="AR20" s="63"/>
      <c r="AS20" s="63"/>
      <c r="AT20" s="84"/>
      <c r="AU20" s="84"/>
      <c r="AV20" s="63"/>
      <c r="AW20" s="63"/>
      <c r="AX20" s="63"/>
      <c r="AY20" s="63"/>
      <c r="AZ20" s="63"/>
      <c r="BA20" s="63"/>
      <c r="BB20" s="63"/>
      <c r="BC20" s="63"/>
      <c r="BD20" s="17"/>
    </row>
    <row r="21" spans="1:77" ht="39.950000000000003" customHeight="1" x14ac:dyDescent="0.2">
      <c r="A21" s="149">
        <v>9</v>
      </c>
      <c r="B21" s="60" t="s">
        <v>34</v>
      </c>
      <c r="C21" s="60">
        <f>SUMIF('2018 (ОТПУСК)'!$C$4:$C$22,$B21,'2018 (ОТПУСК)'!$E$4:$E$22)</f>
        <v>9091</v>
      </c>
      <c r="D21" s="102" t="str">
        <f>INDEX('2018 (ОТПУСК)'!12:12,$AN$12+COLUMN(A9))</f>
        <v>В</v>
      </c>
      <c r="E21" s="102" t="str">
        <f>INDEX('2018 (ОТПУСК)'!12:12,$AN$12+COLUMN(B9))</f>
        <v>В</v>
      </c>
      <c r="F21" s="102" t="str">
        <f>INDEX('2018 (ОТПУСК)'!12:12,$AN$12+COLUMN(C9))</f>
        <v>8.00 24.00</v>
      </c>
      <c r="G21" s="102" t="str">
        <f>INDEX('2018 (ОТПУСК)'!12:12,$AN$12+COLUMN(D9))</f>
        <v>00.00 8.50</v>
      </c>
      <c r="H21" s="102" t="str">
        <f>INDEX('2018 (ОТПУСК)'!12:12,$AN$12+COLUMN(E9))</f>
        <v>В</v>
      </c>
      <c r="I21" s="102" t="str">
        <f>INDEX('2018 (ОТПУСК)'!12:12,$AN$12+COLUMN(F9))</f>
        <v>В</v>
      </c>
      <c r="J21" s="102" t="str">
        <f>INDEX('2018 (ОТПУСК)'!12:12,$AN$12+COLUMN(G9))</f>
        <v>8.00 24.00</v>
      </c>
      <c r="K21" s="102" t="str">
        <f>INDEX('2018 (ОТПУСК)'!12:12,$AN$12+COLUMN(H9))</f>
        <v>00.00 8.50</v>
      </c>
      <c r="L21" s="102" t="str">
        <f>INDEX('2018 (ОТПУСК)'!12:12,$AN$12+COLUMN(I9))</f>
        <v>В</v>
      </c>
      <c r="M21" s="102" t="str">
        <f>INDEX('2018 (ОТПУСК)'!12:12,$AN$12+COLUMN(J9))</f>
        <v>В</v>
      </c>
      <c r="N21" s="102" t="str">
        <f>INDEX('2018 (ОТПУСК)'!12:12,$AN$12+COLUMN(K9))</f>
        <v>8.00 24.00</v>
      </c>
      <c r="O21" s="102" t="str">
        <f>INDEX('2018 (ОТПУСК)'!12:12,$AN$12+COLUMN(L9))</f>
        <v>00.00 8.50</v>
      </c>
      <c r="P21" s="102" t="str">
        <f>INDEX('2018 (ОТПУСК)'!12:12,$AN$12+COLUMN(M9))</f>
        <v>В</v>
      </c>
      <c r="Q21" s="102" t="str">
        <f>INDEX('2018 (ОТПУСК)'!12:12,$AN$12+COLUMN(N9))</f>
        <v>В</v>
      </c>
      <c r="R21" s="102" t="str">
        <f>INDEX('2018 (ОТПУСК)'!12:12,$AN$12+COLUMN(O9))</f>
        <v>8.00 24.00</v>
      </c>
      <c r="S21" s="102" t="str">
        <f>INDEX('2018 (ОТПУСК)'!12:12,$AN$12+COLUMN(P9))</f>
        <v>00.00 8.50</v>
      </c>
      <c r="T21" s="102" t="str">
        <f>INDEX('2018 (ОТПУСК)'!12:12,$AN$12+COLUMN(Q9))</f>
        <v>В</v>
      </c>
      <c r="U21" s="102" t="str">
        <f>INDEX('2018 (ОТПУСК)'!12:12,$AN$12+COLUMN(R9))</f>
        <v>В</v>
      </c>
      <c r="V21" s="102" t="str">
        <f>INDEX('2018 (ОТПУСК)'!12:12,$AN$12+COLUMN(S9))</f>
        <v>8.00 24.00</v>
      </c>
      <c r="W21" s="102" t="str">
        <f>INDEX('2018 (ОТПУСК)'!12:12,$AN$12+COLUMN(T9))</f>
        <v>00.00 8.50</v>
      </c>
      <c r="X21" s="102" t="str">
        <f>INDEX('2018 (ОТПУСК)'!12:12,$AN$12+COLUMN(U9))</f>
        <v>В</v>
      </c>
      <c r="Y21" s="102" t="str">
        <f>INDEX('2018 (ОТПУСК)'!12:12,$AN$12+COLUMN(V9))</f>
        <v>В</v>
      </c>
      <c r="Z21" s="102" t="str">
        <f>INDEX('2018 (ОТПУСК)'!12:12,$AN$12+COLUMN(W9))</f>
        <v>8.00 24.00</v>
      </c>
      <c r="AA21" s="102" t="str">
        <f>INDEX('2018 (ОТПУСК)'!12:12,$AN$12+COLUMN(X9))</f>
        <v>00.00 8.50</v>
      </c>
      <c r="AB21" s="102" t="str">
        <f>INDEX('2018 (ОТПУСК)'!12:12,$AN$12+COLUMN(Y9))</f>
        <v>В</v>
      </c>
      <c r="AC21" s="102" t="str">
        <f>INDEX('2018 (ОТПУСК)'!12:12,$AN$12+COLUMN(Z9))</f>
        <v>В</v>
      </c>
      <c r="AD21" s="102" t="str">
        <f>INDEX('2018 (ОТПУСК)'!12:12,$AN$12+COLUMN(AA9))</f>
        <v>8.00 24.00</v>
      </c>
      <c r="AE21" s="102" t="str">
        <f>INDEX('2018 (ОТПУСК)'!12:12,$AN$12+COLUMN(AB9))</f>
        <v>00.00 8.50</v>
      </c>
      <c r="AF21" s="102" t="str">
        <f>INDEX('2018 (ОТПУСК)'!12:12,$AN$12+COLUMN(AC9))</f>
        <v>В</v>
      </c>
      <c r="AG21" s="102" t="str">
        <f>INDEX('2018 (ОТПУСК)'!12:12,$AN$12+COLUMN(AD9))</f>
        <v>В</v>
      </c>
      <c r="AH21" s="102" t="str">
        <f>INDEX('2018 (ОТПУСК)'!12:12,$AN$12+COLUMN(AE9))</f>
        <v>8.00 24.00</v>
      </c>
      <c r="AI21" s="75"/>
      <c r="AJ21" s="65"/>
      <c r="AK21" s="59"/>
      <c r="AL21" s="59">
        <f t="shared" si="1"/>
        <v>0</v>
      </c>
      <c r="AN21" s="11">
        <v>2</v>
      </c>
      <c r="AO21" s="11" t="s">
        <v>4</v>
      </c>
      <c r="AP21" s="11">
        <v>2011</v>
      </c>
      <c r="AQ21" s="11">
        <v>2</v>
      </c>
      <c r="AR21" s="63"/>
      <c r="AS21" s="63"/>
      <c r="AT21" s="84"/>
      <c r="AU21" s="84"/>
      <c r="AV21" s="63"/>
      <c r="AW21" s="63"/>
      <c r="AX21" s="63"/>
      <c r="AY21" s="63"/>
      <c r="AZ21" s="63"/>
      <c r="BA21" s="63"/>
      <c r="BB21" s="63"/>
      <c r="BC21" s="63"/>
    </row>
    <row r="22" spans="1:77" ht="39.950000000000003" customHeight="1" x14ac:dyDescent="0.2">
      <c r="A22" s="149">
        <v>10</v>
      </c>
      <c r="B22" s="60" t="s">
        <v>57</v>
      </c>
      <c r="C22" s="60">
        <f>SUMIF('2018 (ОТПУСК)'!$C$4:$C$22,$B22,'2018 (ОТПУСК)'!$E$4:$E$22)</f>
        <v>9111</v>
      </c>
      <c r="D22" s="102" t="str">
        <f>INDEX('2018 (ОТПУСК)'!13:13,$AN$12+COLUMN(A10))</f>
        <v>В</v>
      </c>
      <c r="E22" s="102" t="str">
        <f>INDEX('2018 (ОТПУСК)'!13:13,$AN$12+COLUMN(B10))</f>
        <v>В</v>
      </c>
      <c r="F22" s="102" t="str">
        <f>INDEX('2018 (ОТПУСК)'!13:13,$AN$12+COLUMN(C10))</f>
        <v>8.00 24.00</v>
      </c>
      <c r="G22" s="102" t="str">
        <f>INDEX('2018 (ОТПУСК)'!13:13,$AN$12+COLUMN(D10))</f>
        <v>00.00 8.50</v>
      </c>
      <c r="H22" s="102" t="str">
        <f>INDEX('2018 (ОТПУСК)'!13:13,$AN$12+COLUMN(E10))</f>
        <v>В</v>
      </c>
      <c r="I22" s="102" t="str">
        <f>INDEX('2018 (ОТПУСК)'!13:13,$AN$12+COLUMN(F10))</f>
        <v>В</v>
      </c>
      <c r="J22" s="102" t="str">
        <f>INDEX('2018 (ОТПУСК)'!13:13,$AN$12+COLUMN(G10))</f>
        <v>ОТ</v>
      </c>
      <c r="K22" s="102" t="str">
        <f>INDEX('2018 (ОТПУСК)'!13:13,$AN$12+COLUMN(H10))</f>
        <v>ОТ</v>
      </c>
      <c r="L22" s="102" t="str">
        <f>INDEX('2018 (ОТПУСК)'!13:13,$AN$12+COLUMN(I10))</f>
        <v>ОТ</v>
      </c>
      <c r="M22" s="102" t="str">
        <f>INDEX('2018 (ОТПУСК)'!13:13,$AN$12+COLUMN(J10))</f>
        <v>ОТ</v>
      </c>
      <c r="N22" s="102" t="str">
        <f>INDEX('2018 (ОТПУСК)'!13:13,$AN$12+COLUMN(K10))</f>
        <v>ОТ</v>
      </c>
      <c r="O22" s="102" t="str">
        <f>INDEX('2018 (ОТПУСК)'!13:13,$AN$12+COLUMN(L10))</f>
        <v>ОТ</v>
      </c>
      <c r="P22" s="102" t="str">
        <f>INDEX('2018 (ОТПУСК)'!13:13,$AN$12+COLUMN(M10))</f>
        <v>ОТ</v>
      </c>
      <c r="Q22" s="102" t="str">
        <f>INDEX('2018 (ОТПУСК)'!13:13,$AN$12+COLUMN(N10))</f>
        <v>ОТ</v>
      </c>
      <c r="R22" s="102" t="str">
        <f>INDEX('2018 (ОТПУСК)'!13:13,$AN$12+COLUMN(O10))</f>
        <v>ОТ</v>
      </c>
      <c r="S22" s="102" t="str">
        <f>INDEX('2018 (ОТПУСК)'!13:13,$AN$12+COLUMN(P10))</f>
        <v>ОТ</v>
      </c>
      <c r="T22" s="102" t="str">
        <f>INDEX('2018 (ОТПУСК)'!13:13,$AN$12+COLUMN(Q10))</f>
        <v>ОТ</v>
      </c>
      <c r="U22" s="102" t="str">
        <f>INDEX('2018 (ОТПУСК)'!13:13,$AN$12+COLUMN(R10))</f>
        <v>ОТ</v>
      </c>
      <c r="V22" s="102" t="str">
        <f>INDEX('2018 (ОТПУСК)'!13:13,$AN$12+COLUMN(S10))</f>
        <v>ОТ</v>
      </c>
      <c r="W22" s="102" t="str">
        <f>INDEX('2018 (ОТПУСК)'!13:13,$AN$12+COLUMN(T10))</f>
        <v>ОТ</v>
      </c>
      <c r="X22" s="102" t="str">
        <f>INDEX('2018 (ОТПУСК)'!13:13,$AN$12+COLUMN(U10))</f>
        <v>ОТ</v>
      </c>
      <c r="Y22" s="102" t="str">
        <f>INDEX('2018 (ОТПУСК)'!13:13,$AN$12+COLUMN(V10))</f>
        <v>ОТ</v>
      </c>
      <c r="Z22" s="102" t="str">
        <f>INDEX('2018 (ОТПУСК)'!13:13,$AN$12+COLUMN(W10))</f>
        <v>ОТ</v>
      </c>
      <c r="AA22" s="102" t="str">
        <f>INDEX('2018 (ОТПУСК)'!13:13,$AN$12+COLUMN(X10))</f>
        <v>ОТ</v>
      </c>
      <c r="AB22" s="102" t="str">
        <f>INDEX('2018 (ОТПУСК)'!13:13,$AN$12+COLUMN(Y10))</f>
        <v>ОТ</v>
      </c>
      <c r="AC22" s="102" t="str">
        <f>INDEX('2018 (ОТПУСК)'!13:13,$AN$12+COLUMN(Z10))</f>
        <v>ОТ</v>
      </c>
      <c r="AD22" s="102" t="str">
        <f>INDEX('2018 (ОТПУСК)'!13:13,$AN$12+COLUMN(AA10))</f>
        <v>ОТ</v>
      </c>
      <c r="AE22" s="102" t="str">
        <f>INDEX('2018 (ОТПУСК)'!13:13,$AN$12+COLUMN(AB10))</f>
        <v>ОТ</v>
      </c>
      <c r="AF22" s="102" t="str">
        <f>INDEX('2018 (ОТПУСК)'!13:13,$AN$12+COLUMN(AC10))</f>
        <v>ОТ</v>
      </c>
      <c r="AG22" s="102" t="str">
        <f>INDEX('2018 (ОТПУСК)'!13:13,$AN$12+COLUMN(AD10))</f>
        <v>ОТ</v>
      </c>
      <c r="AH22" s="102" t="str">
        <f>INDEX('2018 (ОТПУСК)'!13:13,$AN$12+COLUMN(AE10))</f>
        <v>ОТ</v>
      </c>
      <c r="AI22" s="75"/>
      <c r="AJ22" s="65"/>
      <c r="AK22" s="59"/>
      <c r="AL22" s="59">
        <f t="shared" si="1"/>
        <v>25</v>
      </c>
      <c r="AN22" s="11">
        <v>3</v>
      </c>
      <c r="AO22" s="11" t="s">
        <v>6</v>
      </c>
      <c r="AP22" s="11">
        <v>2012</v>
      </c>
      <c r="AQ22" s="11">
        <v>3</v>
      </c>
      <c r="AR22" s="63"/>
      <c r="AS22" s="63"/>
      <c r="AT22" s="84"/>
      <c r="AU22" s="84"/>
      <c r="AV22" s="63"/>
      <c r="AW22" s="63"/>
      <c r="AX22" s="63"/>
      <c r="AY22" s="63"/>
      <c r="AZ22" s="63"/>
      <c r="BA22" s="63"/>
      <c r="BB22" s="63"/>
      <c r="BC22" s="63"/>
    </row>
    <row r="23" spans="1:77" ht="39.950000000000003" customHeight="1" x14ac:dyDescent="0.2">
      <c r="A23" s="149">
        <v>11</v>
      </c>
      <c r="B23" s="60" t="s">
        <v>36</v>
      </c>
      <c r="C23" s="60">
        <f>SUMIF('2018 (ОТПУСК)'!$C$4:$C$22,$B23,'2018 (ОТПУСК)'!$E$4:$E$22)</f>
        <v>9082</v>
      </c>
      <c r="D23" s="102" t="str">
        <f>INDEX('2018 (ОТПУСК)'!14:14,$AN$12+COLUMN(A11))</f>
        <v>В</v>
      </c>
      <c r="E23" s="102" t="str">
        <f>INDEX('2018 (ОТПУСК)'!14:14,$AN$12+COLUMN(B11))</f>
        <v>В</v>
      </c>
      <c r="F23" s="102" t="str">
        <f>INDEX('2018 (ОТПУСК)'!14:14,$AN$12+COLUMN(C11))</f>
        <v>8.00 24.00</v>
      </c>
      <c r="G23" s="102" t="str">
        <f>INDEX('2018 (ОТПУСК)'!14:14,$AN$12+COLUMN(D11))</f>
        <v>00.00 8.50</v>
      </c>
      <c r="H23" s="102" t="str">
        <f>INDEX('2018 (ОТПУСК)'!14:14,$AN$12+COLUMN(E11))</f>
        <v>В</v>
      </c>
      <c r="I23" s="102" t="str">
        <f>INDEX('2018 (ОТПУСК)'!14:14,$AN$12+COLUMN(F11))</f>
        <v>В</v>
      </c>
      <c r="J23" s="102" t="str">
        <f>INDEX('2018 (ОТПУСК)'!14:14,$AN$12+COLUMN(G11))</f>
        <v>8.00 24.00</v>
      </c>
      <c r="K23" s="102" t="str">
        <f>INDEX('2018 (ОТПУСК)'!14:14,$AN$12+COLUMN(H11))</f>
        <v>00.00 8.50</v>
      </c>
      <c r="L23" s="102" t="str">
        <f>INDEX('2018 (ОТПУСК)'!14:14,$AN$12+COLUMN(I11))</f>
        <v>В</v>
      </c>
      <c r="M23" s="102" t="str">
        <f>INDEX('2018 (ОТПУСК)'!14:14,$AN$12+COLUMN(J11))</f>
        <v>В</v>
      </c>
      <c r="N23" s="102" t="str">
        <f>INDEX('2018 (ОТПУСК)'!14:14,$AN$12+COLUMN(K11))</f>
        <v>8.00 24.00</v>
      </c>
      <c r="O23" s="102" t="str">
        <f>INDEX('2018 (ОТПУСК)'!14:14,$AN$12+COLUMN(L11))</f>
        <v>00.00 8.50</v>
      </c>
      <c r="P23" s="102" t="str">
        <f>INDEX('2018 (ОТПУСК)'!14:14,$AN$12+COLUMN(M11))</f>
        <v>В</v>
      </c>
      <c r="Q23" s="102" t="str">
        <f>INDEX('2018 (ОТПУСК)'!14:14,$AN$12+COLUMN(N11))</f>
        <v>В</v>
      </c>
      <c r="R23" s="102" t="str">
        <f>INDEX('2018 (ОТПУСК)'!14:14,$AN$12+COLUMN(O11))</f>
        <v>8.00 24.00</v>
      </c>
      <c r="S23" s="102" t="str">
        <f>INDEX('2018 (ОТПУСК)'!14:14,$AN$12+COLUMN(P11))</f>
        <v>00.00 8.50</v>
      </c>
      <c r="T23" s="102" t="str">
        <f>INDEX('2018 (ОТПУСК)'!14:14,$AN$12+COLUMN(Q11))</f>
        <v>В</v>
      </c>
      <c r="U23" s="102" t="str">
        <f>INDEX('2018 (ОТПУСК)'!14:14,$AN$12+COLUMN(R11))</f>
        <v>В</v>
      </c>
      <c r="V23" s="102" t="str">
        <f>INDEX('2018 (ОТПУСК)'!14:14,$AN$12+COLUMN(S11))</f>
        <v>8.00 24.00</v>
      </c>
      <c r="W23" s="102" t="str">
        <f>INDEX('2018 (ОТПУСК)'!14:14,$AN$12+COLUMN(T11))</f>
        <v>00.00 8.50</v>
      </c>
      <c r="X23" s="102" t="str">
        <f>INDEX('2018 (ОТПУСК)'!14:14,$AN$12+COLUMN(U11))</f>
        <v>В</v>
      </c>
      <c r="Y23" s="102" t="str">
        <f>INDEX('2018 (ОТПУСК)'!14:14,$AN$12+COLUMN(V11))</f>
        <v>В</v>
      </c>
      <c r="Z23" s="102" t="str">
        <f>INDEX('2018 (ОТПУСК)'!14:14,$AN$12+COLUMN(W11))</f>
        <v>8.00 24.00</v>
      </c>
      <c r="AA23" s="102" t="str">
        <f>INDEX('2018 (ОТПУСК)'!14:14,$AN$12+COLUMN(X11))</f>
        <v>00.00 8.50</v>
      </c>
      <c r="AB23" s="102" t="str">
        <f>INDEX('2018 (ОТПУСК)'!14:14,$AN$12+COLUMN(Y11))</f>
        <v>В</v>
      </c>
      <c r="AC23" s="102" t="str">
        <f>INDEX('2018 (ОТПУСК)'!14:14,$AN$12+COLUMN(Z11))</f>
        <v>В</v>
      </c>
      <c r="AD23" s="102" t="str">
        <f>INDEX('2018 (ОТПУСК)'!14:14,$AN$12+COLUMN(AA11))</f>
        <v>8.00 24.00</v>
      </c>
      <c r="AE23" s="102" t="str">
        <f>INDEX('2018 (ОТПУСК)'!14:14,$AN$12+COLUMN(AB11))</f>
        <v>00.00 8.50</v>
      </c>
      <c r="AF23" s="102" t="str">
        <f>INDEX('2018 (ОТПУСК)'!14:14,$AN$12+COLUMN(AC11))</f>
        <v>В</v>
      </c>
      <c r="AG23" s="102" t="str">
        <f>INDEX('2018 (ОТПУСК)'!14:14,$AN$12+COLUMN(AD11))</f>
        <v>В</v>
      </c>
      <c r="AH23" s="102" t="str">
        <f>INDEX('2018 (ОТПУСК)'!14:14,$AN$12+COLUMN(AE11))</f>
        <v>8.00 24.00</v>
      </c>
      <c r="AI23" s="75"/>
      <c r="AJ23" s="65"/>
      <c r="AK23" s="59"/>
      <c r="AL23" s="59">
        <f t="shared" si="1"/>
        <v>0</v>
      </c>
      <c r="AN23" s="11">
        <v>4</v>
      </c>
      <c r="AO23" s="11" t="s">
        <v>13</v>
      </c>
      <c r="AP23" s="11">
        <v>2013</v>
      </c>
      <c r="AQ23" s="11">
        <v>4</v>
      </c>
      <c r="AR23" s="63"/>
      <c r="AS23" s="63"/>
      <c r="AT23" s="84"/>
      <c r="AU23" s="84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</row>
    <row r="24" spans="1:77" ht="39.950000000000003" customHeight="1" x14ac:dyDescent="0.2">
      <c r="A24" s="149">
        <v>12</v>
      </c>
      <c r="B24" s="60" t="s">
        <v>32</v>
      </c>
      <c r="C24" s="60">
        <f>SUMIF('2018 (ОТПУСК)'!$C$4:$C$22,$B24,'2018 (ОТПУСК)'!$E$4:$E$22)</f>
        <v>9053</v>
      </c>
      <c r="D24" s="102" t="str">
        <f>INDEX('2018 (ОТПУСК)'!15:15,$AN$12+COLUMN(A12))</f>
        <v>В</v>
      </c>
      <c r="E24" s="102" t="str">
        <f>INDEX('2018 (ОТПУСК)'!15:15,$AN$12+COLUMN(B12))</f>
        <v>В</v>
      </c>
      <c r="F24" s="102" t="str">
        <f>INDEX('2018 (ОТПУСК)'!15:15,$AN$12+COLUMN(C12))</f>
        <v>8.00 24.00</v>
      </c>
      <c r="G24" s="102" t="str">
        <f>INDEX('2018 (ОТПУСК)'!15:15,$AN$12+COLUMN(D12))</f>
        <v>00.00 8.50</v>
      </c>
      <c r="H24" s="102" t="str">
        <f>INDEX('2018 (ОТПУСК)'!15:15,$AN$12+COLUMN(E12))</f>
        <v>В</v>
      </c>
      <c r="I24" s="102" t="str">
        <f>INDEX('2018 (ОТПУСК)'!15:15,$AN$12+COLUMN(F12))</f>
        <v>В</v>
      </c>
      <c r="J24" s="102" t="str">
        <f>INDEX('2018 (ОТПУСК)'!15:15,$AN$12+COLUMN(G12))</f>
        <v>8.00 24.00</v>
      </c>
      <c r="K24" s="102" t="str">
        <f>INDEX('2018 (ОТПУСК)'!15:15,$AN$12+COLUMN(H12))</f>
        <v>00.00 8.50</v>
      </c>
      <c r="L24" s="102" t="str">
        <f>INDEX('2018 (ОТПУСК)'!15:15,$AN$12+COLUMN(I12))</f>
        <v>В</v>
      </c>
      <c r="M24" s="102" t="str">
        <f>INDEX('2018 (ОТПУСК)'!15:15,$AN$12+COLUMN(J12))</f>
        <v>В</v>
      </c>
      <c r="N24" s="102" t="str">
        <f>INDEX('2018 (ОТПУСК)'!15:15,$AN$12+COLUMN(K12))</f>
        <v>8.00 24.00</v>
      </c>
      <c r="O24" s="102" t="str">
        <f>INDEX('2018 (ОТПУСК)'!15:15,$AN$12+COLUMN(L12))</f>
        <v>00.00 8.50</v>
      </c>
      <c r="P24" s="102" t="str">
        <f>INDEX('2018 (ОТПУСК)'!15:15,$AN$12+COLUMN(M12))</f>
        <v>В</v>
      </c>
      <c r="Q24" s="102" t="str">
        <f>INDEX('2018 (ОТПУСК)'!15:15,$AN$12+COLUMN(N12))</f>
        <v>В</v>
      </c>
      <c r="R24" s="102" t="str">
        <f>INDEX('2018 (ОТПУСК)'!15:15,$AN$12+COLUMN(O12))</f>
        <v>8.00 24.00</v>
      </c>
      <c r="S24" s="102" t="str">
        <f>INDEX('2018 (ОТПУСК)'!15:15,$AN$12+COLUMN(P12))</f>
        <v>00.00 8.50</v>
      </c>
      <c r="T24" s="102" t="str">
        <f>INDEX('2018 (ОТПУСК)'!15:15,$AN$12+COLUMN(Q12))</f>
        <v>В</v>
      </c>
      <c r="U24" s="102" t="str">
        <f>INDEX('2018 (ОТПУСК)'!15:15,$AN$12+COLUMN(R12))</f>
        <v>В</v>
      </c>
      <c r="V24" s="102" t="str">
        <f>INDEX('2018 (ОТПУСК)'!15:15,$AN$12+COLUMN(S12))</f>
        <v>8.00 24.00</v>
      </c>
      <c r="W24" s="102" t="str">
        <f>INDEX('2018 (ОТПУСК)'!15:15,$AN$12+COLUMN(T12))</f>
        <v>00.00 8.50</v>
      </c>
      <c r="X24" s="102" t="str">
        <f>INDEX('2018 (ОТПУСК)'!15:15,$AN$12+COLUMN(U12))</f>
        <v>В</v>
      </c>
      <c r="Y24" s="102" t="str">
        <f>INDEX('2018 (ОТПУСК)'!15:15,$AN$12+COLUMN(V12))</f>
        <v>В</v>
      </c>
      <c r="Z24" s="102" t="str">
        <f>INDEX('2018 (ОТПУСК)'!15:15,$AN$12+COLUMN(W12))</f>
        <v>8.00 24.00</v>
      </c>
      <c r="AA24" s="102" t="str">
        <f>INDEX('2018 (ОТПУСК)'!15:15,$AN$12+COLUMN(X12))</f>
        <v>00.00 8.50</v>
      </c>
      <c r="AB24" s="102" t="str">
        <f>INDEX('2018 (ОТПУСК)'!15:15,$AN$12+COLUMN(Y12))</f>
        <v>В</v>
      </c>
      <c r="AC24" s="102" t="str">
        <f>INDEX('2018 (ОТПУСК)'!15:15,$AN$12+COLUMN(Z12))</f>
        <v>В</v>
      </c>
      <c r="AD24" s="102" t="str">
        <f>INDEX('2018 (ОТПУСК)'!15:15,$AN$12+COLUMN(AA12))</f>
        <v>8.00 24.00</v>
      </c>
      <c r="AE24" s="102" t="str">
        <f>INDEX('2018 (ОТПУСК)'!15:15,$AN$12+COLUMN(AB12))</f>
        <v>00.00 8.50</v>
      </c>
      <c r="AF24" s="102" t="str">
        <f>INDEX('2018 (ОТПУСК)'!15:15,$AN$12+COLUMN(AC12))</f>
        <v>В</v>
      </c>
      <c r="AG24" s="102" t="str">
        <f>INDEX('2018 (ОТПУСК)'!15:15,$AN$12+COLUMN(AD12))</f>
        <v>В</v>
      </c>
      <c r="AH24" s="102" t="str">
        <f>INDEX('2018 (ОТПУСК)'!15:15,$AN$12+COLUMN(AE12))</f>
        <v>8.00 24.00</v>
      </c>
      <c r="AI24" s="75"/>
      <c r="AJ24" s="65"/>
      <c r="AK24" s="59"/>
      <c r="AL24" s="59">
        <f t="shared" si="1"/>
        <v>0</v>
      </c>
      <c r="AN24" s="11">
        <v>5</v>
      </c>
      <c r="AO24" s="11" t="s">
        <v>14</v>
      </c>
      <c r="AP24" s="11">
        <v>2014</v>
      </c>
      <c r="AQ24" s="11">
        <v>5</v>
      </c>
      <c r="AR24" s="63"/>
      <c r="AS24" s="63"/>
      <c r="AT24" s="84"/>
      <c r="AU24" s="84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</row>
    <row r="25" spans="1:77" ht="39.950000000000003" customHeight="1" x14ac:dyDescent="0.2">
      <c r="A25" s="149">
        <v>13</v>
      </c>
      <c r="B25" s="60" t="s">
        <v>62</v>
      </c>
      <c r="C25" s="60">
        <f>SUMIF('2018 (ОТПУСК)'!$C$4:$C$22,$B25,'2018 (ОТПУСК)'!$E$4:$E$22)</f>
        <v>9054</v>
      </c>
      <c r="D25" s="102" t="str">
        <f>INDEX('2018 (ОТПУСК)'!16:16,$AN$12+COLUMN(A13))</f>
        <v>В</v>
      </c>
      <c r="E25" s="102" t="str">
        <f>INDEX('2018 (ОТПУСК)'!16:16,$AN$12+COLUMN(B13))</f>
        <v>В</v>
      </c>
      <c r="F25" s="102" t="str">
        <f>INDEX('2018 (ОТПУСК)'!16:16,$AN$12+COLUMN(C13))</f>
        <v>8.00 24.00</v>
      </c>
      <c r="G25" s="102" t="str">
        <f>INDEX('2018 (ОТПУСК)'!16:16,$AN$12+COLUMN(D13))</f>
        <v>00.00 8.50</v>
      </c>
      <c r="H25" s="102" t="str">
        <f>INDEX('2018 (ОТПУСК)'!16:16,$AN$12+COLUMN(E13))</f>
        <v>В</v>
      </c>
      <c r="I25" s="102" t="str">
        <f>INDEX('2018 (ОТПУСК)'!16:16,$AN$12+COLUMN(F13))</f>
        <v>В</v>
      </c>
      <c r="J25" s="102" t="str">
        <f>INDEX('2018 (ОТПУСК)'!16:16,$AN$12+COLUMN(G13))</f>
        <v>8.00 24.00</v>
      </c>
      <c r="K25" s="102" t="str">
        <f>INDEX('2018 (ОТПУСК)'!16:16,$AN$12+COLUMN(H13))</f>
        <v>00.00 8.50</v>
      </c>
      <c r="L25" s="102" t="str">
        <f>INDEX('2018 (ОТПУСК)'!16:16,$AN$12+COLUMN(I13))</f>
        <v>В</v>
      </c>
      <c r="M25" s="102" t="str">
        <f>INDEX('2018 (ОТПУСК)'!16:16,$AN$12+COLUMN(J13))</f>
        <v>В</v>
      </c>
      <c r="N25" s="102" t="str">
        <f>INDEX('2018 (ОТПУСК)'!16:16,$AN$12+COLUMN(K13))</f>
        <v>8.00 24.00</v>
      </c>
      <c r="O25" s="102" t="str">
        <f>INDEX('2018 (ОТПУСК)'!16:16,$AN$12+COLUMN(L13))</f>
        <v>00.00 8.50</v>
      </c>
      <c r="P25" s="102" t="str">
        <f>INDEX('2018 (ОТПУСК)'!16:16,$AN$12+COLUMN(M13))</f>
        <v>В</v>
      </c>
      <c r="Q25" s="102" t="str">
        <f>INDEX('2018 (ОТПУСК)'!16:16,$AN$12+COLUMN(N13))</f>
        <v>В</v>
      </c>
      <c r="R25" s="102" t="str">
        <f>INDEX('2018 (ОТПУСК)'!16:16,$AN$12+COLUMN(O13))</f>
        <v>8.00 24.00</v>
      </c>
      <c r="S25" s="102" t="str">
        <f>INDEX('2018 (ОТПУСК)'!16:16,$AN$12+COLUMN(P13))</f>
        <v>00.00 8.50</v>
      </c>
      <c r="T25" s="102" t="str">
        <f>INDEX('2018 (ОТПУСК)'!16:16,$AN$12+COLUMN(Q13))</f>
        <v>В</v>
      </c>
      <c r="U25" s="102" t="str">
        <f>INDEX('2018 (ОТПУСК)'!16:16,$AN$12+COLUMN(R13))</f>
        <v>В</v>
      </c>
      <c r="V25" s="102" t="str">
        <f>INDEX('2018 (ОТПУСК)'!16:16,$AN$12+COLUMN(S13))</f>
        <v>8.00 24.00</v>
      </c>
      <c r="W25" s="102" t="str">
        <f>INDEX('2018 (ОТПУСК)'!16:16,$AN$12+COLUMN(T13))</f>
        <v>00.00 8.50</v>
      </c>
      <c r="X25" s="102" t="str">
        <f>INDEX('2018 (ОТПУСК)'!16:16,$AN$12+COLUMN(U13))</f>
        <v>В</v>
      </c>
      <c r="Y25" s="102" t="str">
        <f>INDEX('2018 (ОТПУСК)'!16:16,$AN$12+COLUMN(V13))</f>
        <v>В</v>
      </c>
      <c r="Z25" s="102" t="str">
        <f>INDEX('2018 (ОТПУСК)'!16:16,$AN$12+COLUMN(W13))</f>
        <v>8.00 24.00</v>
      </c>
      <c r="AA25" s="102" t="str">
        <f>INDEX('2018 (ОТПУСК)'!16:16,$AN$12+COLUMN(X13))</f>
        <v>00.00 8.50</v>
      </c>
      <c r="AB25" s="102" t="str">
        <f>INDEX('2018 (ОТПУСК)'!16:16,$AN$12+COLUMN(Y13))</f>
        <v>В</v>
      </c>
      <c r="AC25" s="102" t="str">
        <f>INDEX('2018 (ОТПУСК)'!16:16,$AN$12+COLUMN(Z13))</f>
        <v>В</v>
      </c>
      <c r="AD25" s="102" t="str">
        <f>INDEX('2018 (ОТПУСК)'!16:16,$AN$12+COLUMN(AA13))</f>
        <v>8.00 24.00</v>
      </c>
      <c r="AE25" s="102" t="str">
        <f>INDEX('2018 (ОТПУСК)'!16:16,$AN$12+COLUMN(AB13))</f>
        <v>00.00 8.50</v>
      </c>
      <c r="AF25" s="102" t="str">
        <f>INDEX('2018 (ОТПУСК)'!16:16,$AN$12+COLUMN(AC13))</f>
        <v>В</v>
      </c>
      <c r="AG25" s="102" t="str">
        <f>INDEX('2018 (ОТПУСК)'!16:16,$AN$12+COLUMN(AD13))</f>
        <v>В</v>
      </c>
      <c r="AH25" s="102" t="str">
        <f>INDEX('2018 (ОТПУСК)'!16:16,$AN$12+COLUMN(AE13))</f>
        <v>8.00 24.00</v>
      </c>
      <c r="AI25" s="75"/>
      <c r="AJ25" s="65"/>
      <c r="AK25" s="59"/>
      <c r="AL25" s="59">
        <f t="shared" si="1"/>
        <v>0</v>
      </c>
      <c r="AN25" s="11">
        <v>6</v>
      </c>
      <c r="AO25" s="11" t="s">
        <v>7</v>
      </c>
      <c r="AP25" s="11">
        <v>2015</v>
      </c>
      <c r="AQ25" s="11">
        <v>6</v>
      </c>
      <c r="AR25" s="63"/>
      <c r="AS25" s="63"/>
      <c r="AT25" s="84"/>
      <c r="AU25" s="84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</row>
    <row r="26" spans="1:77" ht="39.950000000000003" customHeight="1" x14ac:dyDescent="0.2">
      <c r="A26" s="149">
        <v>14</v>
      </c>
      <c r="B26" s="60" t="s">
        <v>61</v>
      </c>
      <c r="C26" s="60">
        <f>SUMIF('2018 (ОТПУСК)'!$C$4:$C$22,$B26,'2018 (ОТПУСК)'!$E$4:$E$22)</f>
        <v>9114</v>
      </c>
      <c r="D26" s="102" t="str">
        <f>INDEX('2018 (ОТПУСК)'!17:17,$AN$12+COLUMN(A14))</f>
        <v>В</v>
      </c>
      <c r="E26" s="102" t="str">
        <f>INDEX('2018 (ОТПУСК)'!17:17,$AN$12+COLUMN(B14))</f>
        <v>В</v>
      </c>
      <c r="F26" s="102" t="str">
        <f>INDEX('2018 (ОТПУСК)'!17:17,$AN$12+COLUMN(C14))</f>
        <v>8.00 24.00</v>
      </c>
      <c r="G26" s="102" t="str">
        <f>INDEX('2018 (ОТПУСК)'!17:17,$AN$12+COLUMN(D14))</f>
        <v>00.00 8.50</v>
      </c>
      <c r="H26" s="102" t="str">
        <f>INDEX('2018 (ОТПУСК)'!17:17,$AN$12+COLUMN(E14))</f>
        <v>В</v>
      </c>
      <c r="I26" s="102" t="str">
        <f>INDEX('2018 (ОТПУСК)'!17:17,$AN$12+COLUMN(F14))</f>
        <v>В</v>
      </c>
      <c r="J26" s="102" t="str">
        <f>INDEX('2018 (ОТПУСК)'!17:17,$AN$12+COLUMN(G14))</f>
        <v>8.00 24.00</v>
      </c>
      <c r="K26" s="102" t="str">
        <f>INDEX('2018 (ОТПУСК)'!17:17,$AN$12+COLUMN(H14))</f>
        <v>00.00 8.50</v>
      </c>
      <c r="L26" s="102" t="str">
        <f>INDEX('2018 (ОТПУСК)'!17:17,$AN$12+COLUMN(I14))</f>
        <v>В</v>
      </c>
      <c r="M26" s="102" t="str">
        <f>INDEX('2018 (ОТПУСК)'!17:17,$AN$12+COLUMN(J14))</f>
        <v>В</v>
      </c>
      <c r="N26" s="102" t="str">
        <f>INDEX('2018 (ОТПУСК)'!17:17,$AN$12+COLUMN(K14))</f>
        <v>8.00 24.00</v>
      </c>
      <c r="O26" s="102" t="str">
        <f>INDEX('2018 (ОТПУСК)'!17:17,$AN$12+COLUMN(L14))</f>
        <v>00.00 8.50</v>
      </c>
      <c r="P26" s="102" t="str">
        <f>INDEX('2018 (ОТПУСК)'!17:17,$AN$12+COLUMN(M14))</f>
        <v>В</v>
      </c>
      <c r="Q26" s="102" t="str">
        <f>INDEX('2018 (ОТПУСК)'!17:17,$AN$12+COLUMN(N14))</f>
        <v>В</v>
      </c>
      <c r="R26" s="102" t="str">
        <f>INDEX('2018 (ОТПУСК)'!17:17,$AN$12+COLUMN(O14))</f>
        <v>8.00 24.00</v>
      </c>
      <c r="S26" s="102" t="str">
        <f>INDEX('2018 (ОТПУСК)'!17:17,$AN$12+COLUMN(P14))</f>
        <v>00.00 8.50</v>
      </c>
      <c r="T26" s="102" t="str">
        <f>INDEX('2018 (ОТПУСК)'!17:17,$AN$12+COLUMN(Q14))</f>
        <v>В</v>
      </c>
      <c r="U26" s="102" t="str">
        <f>INDEX('2018 (ОТПУСК)'!17:17,$AN$12+COLUMN(R14))</f>
        <v>В</v>
      </c>
      <c r="V26" s="102" t="str">
        <f>INDEX('2018 (ОТПУСК)'!17:17,$AN$12+COLUMN(S14))</f>
        <v>8.00 24.00</v>
      </c>
      <c r="W26" s="102" t="str">
        <f>INDEX('2018 (ОТПУСК)'!17:17,$AN$12+COLUMN(T14))</f>
        <v>00.00 8.50</v>
      </c>
      <c r="X26" s="102" t="str">
        <f>INDEX('2018 (ОТПУСК)'!17:17,$AN$12+COLUMN(U14))</f>
        <v>В</v>
      </c>
      <c r="Y26" s="102" t="str">
        <f>INDEX('2018 (ОТПУСК)'!17:17,$AN$12+COLUMN(V14))</f>
        <v>В</v>
      </c>
      <c r="Z26" s="102" t="str">
        <f>INDEX('2018 (ОТПУСК)'!17:17,$AN$12+COLUMN(W14))</f>
        <v>8.00 24.00</v>
      </c>
      <c r="AA26" s="102" t="str">
        <f>INDEX('2018 (ОТПУСК)'!17:17,$AN$12+COLUMN(X14))</f>
        <v>00.00 8.50</v>
      </c>
      <c r="AB26" s="102" t="str">
        <f>INDEX('2018 (ОТПУСК)'!17:17,$AN$12+COLUMN(Y14))</f>
        <v>В</v>
      </c>
      <c r="AC26" s="102" t="str">
        <f>INDEX('2018 (ОТПУСК)'!17:17,$AN$12+COLUMN(Z14))</f>
        <v>В</v>
      </c>
      <c r="AD26" s="102" t="str">
        <f>INDEX('2018 (ОТПУСК)'!17:17,$AN$12+COLUMN(AA14))</f>
        <v>8.00 24.00</v>
      </c>
      <c r="AE26" s="102" t="str">
        <f>INDEX('2018 (ОТПУСК)'!17:17,$AN$12+COLUMN(AB14))</f>
        <v>00.00 8.50</v>
      </c>
      <c r="AF26" s="102" t="str">
        <f>INDEX('2018 (ОТПУСК)'!17:17,$AN$12+COLUMN(AC14))</f>
        <v>В</v>
      </c>
      <c r="AG26" s="102" t="str">
        <f>INDEX('2018 (ОТПУСК)'!17:17,$AN$12+COLUMN(AD14))</f>
        <v>В</v>
      </c>
      <c r="AH26" s="102" t="str">
        <f>INDEX('2018 (ОТПУСК)'!17:17,$AN$12+COLUMN(AE14))</f>
        <v>8.00 24.00</v>
      </c>
      <c r="AI26" s="75"/>
      <c r="AJ26" s="65"/>
      <c r="AK26" s="59"/>
      <c r="AL26" s="59">
        <f t="shared" si="1"/>
        <v>0</v>
      </c>
      <c r="AN26" s="11">
        <v>7</v>
      </c>
      <c r="AO26" s="11" t="s">
        <v>8</v>
      </c>
      <c r="AP26" s="11">
        <v>2016</v>
      </c>
      <c r="AQ26" s="11">
        <v>7</v>
      </c>
      <c r="AR26" s="63"/>
      <c r="AS26" s="63"/>
      <c r="AT26" s="84"/>
      <c r="AU26" s="84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</row>
    <row r="27" spans="1:77" ht="39.950000000000003" customHeight="1" x14ac:dyDescent="0.2">
      <c r="A27" s="149">
        <v>15</v>
      </c>
      <c r="B27" s="60" t="s">
        <v>64</v>
      </c>
      <c r="C27" s="60">
        <f>SUMIF('2018 (ОТПУСК)'!$C$4:$C$22,$B27,'2018 (ОТПУСК)'!$E$4:$E$22)</f>
        <v>9121</v>
      </c>
      <c r="D27" s="102" t="str">
        <f>INDEX('2018 (ОТПУСК)'!18:18,$AN$12+COLUMN(A15))</f>
        <v>В</v>
      </c>
      <c r="E27" s="102" t="str">
        <f>INDEX('2018 (ОТПУСК)'!18:18,$AN$12+COLUMN(B15))</f>
        <v>В</v>
      </c>
      <c r="F27" s="102" t="str">
        <f>INDEX('2018 (ОТПУСК)'!18:18,$AN$12+COLUMN(C15))</f>
        <v>8.00 24.00</v>
      </c>
      <c r="G27" s="102" t="str">
        <f>INDEX('2018 (ОТПУСК)'!18:18,$AN$12+COLUMN(D15))</f>
        <v>00.00 8.50</v>
      </c>
      <c r="H27" s="102" t="str">
        <f>INDEX('2018 (ОТПУСК)'!18:18,$AN$12+COLUMN(E15))</f>
        <v>В</v>
      </c>
      <c r="I27" s="102" t="str">
        <f>INDEX('2018 (ОТПУСК)'!18:18,$AN$12+COLUMN(F15))</f>
        <v>В</v>
      </c>
      <c r="J27" s="102" t="str">
        <f>INDEX('2018 (ОТПУСК)'!18:18,$AN$12+COLUMN(G15))</f>
        <v>8.00 24.00</v>
      </c>
      <c r="K27" s="102" t="str">
        <f>INDEX('2018 (ОТПУСК)'!18:18,$AN$12+COLUMN(H15))</f>
        <v>00.00 8.50</v>
      </c>
      <c r="L27" s="102" t="str">
        <f>INDEX('2018 (ОТПУСК)'!18:18,$AN$12+COLUMN(I15))</f>
        <v>В</v>
      </c>
      <c r="M27" s="102" t="str">
        <f>INDEX('2018 (ОТПУСК)'!18:18,$AN$12+COLUMN(J15))</f>
        <v>В</v>
      </c>
      <c r="N27" s="102" t="str">
        <f>INDEX('2018 (ОТПУСК)'!18:18,$AN$12+COLUMN(K15))</f>
        <v>8.00 24.00</v>
      </c>
      <c r="O27" s="102" t="str">
        <f>INDEX('2018 (ОТПУСК)'!18:18,$AN$12+COLUMN(L15))</f>
        <v>00.00 8.50</v>
      </c>
      <c r="P27" s="102" t="str">
        <f>INDEX('2018 (ОТПУСК)'!18:18,$AN$12+COLUMN(M15))</f>
        <v>В</v>
      </c>
      <c r="Q27" s="102" t="str">
        <f>INDEX('2018 (ОТПУСК)'!18:18,$AN$12+COLUMN(N15))</f>
        <v>В</v>
      </c>
      <c r="R27" s="102" t="str">
        <f>INDEX('2018 (ОТПУСК)'!18:18,$AN$12+COLUMN(O15))</f>
        <v>8.00 24.00</v>
      </c>
      <c r="S27" s="102" t="str">
        <f>INDEX('2018 (ОТПУСК)'!18:18,$AN$12+COLUMN(P15))</f>
        <v>00.00 8.50</v>
      </c>
      <c r="T27" s="102" t="str">
        <f>INDEX('2018 (ОТПУСК)'!18:18,$AN$12+COLUMN(Q15))</f>
        <v>В</v>
      </c>
      <c r="U27" s="102" t="str">
        <f>INDEX('2018 (ОТПУСК)'!18:18,$AN$12+COLUMN(R15))</f>
        <v>В</v>
      </c>
      <c r="V27" s="102" t="str">
        <f>INDEX('2018 (ОТПУСК)'!18:18,$AN$12+COLUMN(S15))</f>
        <v>8.00 24.00</v>
      </c>
      <c r="W27" s="102" t="str">
        <f>INDEX('2018 (ОТПУСК)'!18:18,$AN$12+COLUMN(T15))</f>
        <v>00.00 8.50</v>
      </c>
      <c r="X27" s="102" t="str">
        <f>INDEX('2018 (ОТПУСК)'!18:18,$AN$12+COLUMN(U15))</f>
        <v>В</v>
      </c>
      <c r="Y27" s="102" t="str">
        <f>INDEX('2018 (ОТПУСК)'!18:18,$AN$12+COLUMN(V15))</f>
        <v>В</v>
      </c>
      <c r="Z27" s="102" t="str">
        <f>INDEX('2018 (ОТПУСК)'!18:18,$AN$12+COLUMN(W15))</f>
        <v>8.00 24.00</v>
      </c>
      <c r="AA27" s="102" t="str">
        <f>INDEX('2018 (ОТПУСК)'!18:18,$AN$12+COLUMN(X15))</f>
        <v>00.00 8.50</v>
      </c>
      <c r="AB27" s="102" t="str">
        <f>INDEX('2018 (ОТПУСК)'!18:18,$AN$12+COLUMN(Y15))</f>
        <v>В</v>
      </c>
      <c r="AC27" s="102" t="str">
        <f>INDEX('2018 (ОТПУСК)'!18:18,$AN$12+COLUMN(Z15))</f>
        <v>В</v>
      </c>
      <c r="AD27" s="102" t="str">
        <f>INDEX('2018 (ОТПУСК)'!18:18,$AN$12+COLUMN(AA15))</f>
        <v>8.00 24.00</v>
      </c>
      <c r="AE27" s="102" t="str">
        <f>INDEX('2018 (ОТПУСК)'!18:18,$AN$12+COLUMN(AB15))</f>
        <v>00.00 8.50</v>
      </c>
      <c r="AF27" s="102" t="str">
        <f>INDEX('2018 (ОТПУСК)'!18:18,$AN$12+COLUMN(AC15))</f>
        <v>В</v>
      </c>
      <c r="AG27" s="102" t="str">
        <f>INDEX('2018 (ОТПУСК)'!18:18,$AN$12+COLUMN(AD15))</f>
        <v>В</v>
      </c>
      <c r="AH27" s="102" t="str">
        <f>INDEX('2018 (ОТПУСК)'!18:18,$AN$12+COLUMN(AE15))</f>
        <v>8.00 24.00</v>
      </c>
      <c r="AI27" s="75"/>
      <c r="AJ27" s="65"/>
      <c r="AK27" s="59"/>
      <c r="AL27" s="59">
        <f t="shared" si="1"/>
        <v>0</v>
      </c>
      <c r="AN27" s="11">
        <v>8</v>
      </c>
      <c r="AO27" s="11" t="s">
        <v>9</v>
      </c>
      <c r="AP27" s="11">
        <v>2017</v>
      </c>
      <c r="AQ27" s="11">
        <v>8</v>
      </c>
      <c r="AR27" s="63"/>
      <c r="AS27" s="63"/>
      <c r="AT27" s="84"/>
      <c r="AU27" s="84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</row>
    <row r="28" spans="1:77" ht="39.950000000000003" customHeight="1" x14ac:dyDescent="0.2">
      <c r="A28" s="149">
        <v>16</v>
      </c>
      <c r="B28" s="60" t="s">
        <v>56</v>
      </c>
      <c r="C28" s="60">
        <f>SUMIF('2018 (ОТПУСК)'!$C$4:$C$22,$B28,'2018 (ОТПУСК)'!$E$4:$E$22)</f>
        <v>9112</v>
      </c>
      <c r="D28" s="102" t="str">
        <f>INDEX('2018 (ОТПУСК)'!19:19,$AN$12+COLUMN(A16))</f>
        <v>В</v>
      </c>
      <c r="E28" s="102" t="str">
        <f>INDEX('2018 (ОТПУСК)'!19:19,$AN$12+COLUMN(B16))</f>
        <v>В</v>
      </c>
      <c r="F28" s="102" t="str">
        <f>INDEX('2018 (ОТПУСК)'!19:19,$AN$12+COLUMN(C16))</f>
        <v>8.00 24.00</v>
      </c>
      <c r="G28" s="102" t="str">
        <f>INDEX('2018 (ОТПУСК)'!19:19,$AN$12+COLUMN(D16))</f>
        <v>00.00 8.50</v>
      </c>
      <c r="H28" s="102" t="str">
        <f>INDEX('2018 (ОТПУСК)'!19:19,$AN$12+COLUMN(E16))</f>
        <v>В</v>
      </c>
      <c r="I28" s="102" t="str">
        <f>INDEX('2018 (ОТПУСК)'!19:19,$AN$12+COLUMN(F16))</f>
        <v>В</v>
      </c>
      <c r="J28" s="102" t="str">
        <f>INDEX('2018 (ОТПУСК)'!19:19,$AN$12+COLUMN(G16))</f>
        <v>8.00 24.00</v>
      </c>
      <c r="K28" s="102" t="str">
        <f>INDEX('2018 (ОТПУСК)'!19:19,$AN$12+COLUMN(H16))</f>
        <v>00.00 8.50</v>
      </c>
      <c r="L28" s="102" t="str">
        <f>INDEX('2018 (ОТПУСК)'!19:19,$AN$12+COLUMN(I16))</f>
        <v>В</v>
      </c>
      <c r="M28" s="102" t="str">
        <f>INDEX('2018 (ОТПУСК)'!19:19,$AN$12+COLUMN(J16))</f>
        <v>В</v>
      </c>
      <c r="N28" s="102" t="str">
        <f>INDEX('2018 (ОТПУСК)'!19:19,$AN$12+COLUMN(K16))</f>
        <v>8.00 24.00</v>
      </c>
      <c r="O28" s="102" t="str">
        <f>INDEX('2018 (ОТПУСК)'!19:19,$AN$12+COLUMN(L16))</f>
        <v>00.00 8.50</v>
      </c>
      <c r="P28" s="102" t="str">
        <f>INDEX('2018 (ОТПУСК)'!19:19,$AN$12+COLUMN(M16))</f>
        <v>В</v>
      </c>
      <c r="Q28" s="102" t="str">
        <f>INDEX('2018 (ОТПУСК)'!19:19,$AN$12+COLUMN(N16))</f>
        <v>В</v>
      </c>
      <c r="R28" s="102" t="str">
        <f>INDEX('2018 (ОТПУСК)'!19:19,$AN$12+COLUMN(O16))</f>
        <v>8.00 24.00</v>
      </c>
      <c r="S28" s="102" t="str">
        <f>INDEX('2018 (ОТПУСК)'!19:19,$AN$12+COLUMN(P16))</f>
        <v>00.00 8.50</v>
      </c>
      <c r="T28" s="102" t="str">
        <f>INDEX('2018 (ОТПУСК)'!19:19,$AN$12+COLUMN(Q16))</f>
        <v>В</v>
      </c>
      <c r="U28" s="102" t="str">
        <f>INDEX('2018 (ОТПУСК)'!19:19,$AN$12+COLUMN(R16))</f>
        <v>В</v>
      </c>
      <c r="V28" s="102" t="str">
        <f>INDEX('2018 (ОТПУСК)'!19:19,$AN$12+COLUMN(S16))</f>
        <v>ОТ</v>
      </c>
      <c r="W28" s="102" t="str">
        <f>INDEX('2018 (ОТПУСК)'!19:19,$AN$12+COLUMN(T16))</f>
        <v>ОТ</v>
      </c>
      <c r="X28" s="102" t="str">
        <f>INDEX('2018 (ОТПУСК)'!19:19,$AN$12+COLUMN(U16))</f>
        <v>ОТ</v>
      </c>
      <c r="Y28" s="102" t="str">
        <f>INDEX('2018 (ОТПУСК)'!19:19,$AN$12+COLUMN(V16))</f>
        <v>ОТ</v>
      </c>
      <c r="Z28" s="102" t="str">
        <f>INDEX('2018 (ОТПУСК)'!19:19,$AN$12+COLUMN(W16))</f>
        <v>ОТ</v>
      </c>
      <c r="AA28" s="102" t="str">
        <f>INDEX('2018 (ОТПУСК)'!19:19,$AN$12+COLUMN(X16))</f>
        <v>ОТ</v>
      </c>
      <c r="AB28" s="102" t="str">
        <f>INDEX('2018 (ОТПУСК)'!19:19,$AN$12+COLUMN(Y16))</f>
        <v>ОТ</v>
      </c>
      <c r="AC28" s="102" t="str">
        <f>INDEX('2018 (ОТПУСК)'!19:19,$AN$12+COLUMN(Z16))</f>
        <v>ОТ</v>
      </c>
      <c r="AD28" s="102" t="str">
        <f>INDEX('2018 (ОТПУСК)'!19:19,$AN$12+COLUMN(AA16))</f>
        <v>ОТ</v>
      </c>
      <c r="AE28" s="102" t="str">
        <f>INDEX('2018 (ОТПУСК)'!19:19,$AN$12+COLUMN(AB16))</f>
        <v>ОТ</v>
      </c>
      <c r="AF28" s="102" t="str">
        <f>INDEX('2018 (ОТПУСК)'!19:19,$AN$12+COLUMN(AC16))</f>
        <v>ОТ</v>
      </c>
      <c r="AG28" s="102" t="str">
        <f>INDEX('2018 (ОТПУСК)'!19:19,$AN$12+COLUMN(AD16))</f>
        <v>ОТ</v>
      </c>
      <c r="AH28" s="102" t="str">
        <f>INDEX('2018 (ОТПУСК)'!19:19,$AN$12+COLUMN(AE16))</f>
        <v>ОТ</v>
      </c>
      <c r="AI28" s="75"/>
      <c r="AJ28" s="65"/>
      <c r="AK28" s="59"/>
      <c r="AL28" s="59">
        <f t="shared" si="1"/>
        <v>13</v>
      </c>
      <c r="AN28" s="11">
        <v>9</v>
      </c>
      <c r="AO28" s="11" t="s">
        <v>10</v>
      </c>
      <c r="AP28" s="11">
        <v>2018</v>
      </c>
      <c r="AQ28" s="11">
        <v>9</v>
      </c>
      <c r="AT28" s="84"/>
      <c r="AU28" s="84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</row>
    <row r="29" spans="1:77" ht="39.950000000000003" customHeight="1" x14ac:dyDescent="0.2">
      <c r="A29" s="149">
        <v>17</v>
      </c>
      <c r="B29" s="60" t="s">
        <v>31</v>
      </c>
      <c r="C29" s="60">
        <f>SUMIF('2018 (ОТПУСК)'!$C$4:$C$22,$B29,'2018 (ОТПУСК)'!$E$4:$E$22)</f>
        <v>9038</v>
      </c>
      <c r="D29" s="102" t="str">
        <f>INDEX('2018 (ОТПУСК)'!20:20,$AN$12+COLUMN(A17))</f>
        <v>В</v>
      </c>
      <c r="E29" s="102" t="str">
        <f>INDEX('2018 (ОТПУСК)'!20:20,$AN$12+COLUMN(B17))</f>
        <v>В</v>
      </c>
      <c r="F29" s="102" t="str">
        <f>INDEX('2018 (ОТПУСК)'!20:20,$AN$12+COLUMN(C17))</f>
        <v>8.00 24.00</v>
      </c>
      <c r="G29" s="102" t="str">
        <f>INDEX('2018 (ОТПУСК)'!20:20,$AN$12+COLUMN(D17))</f>
        <v>00.00 8.50</v>
      </c>
      <c r="H29" s="102" t="str">
        <f>INDEX('2018 (ОТПУСК)'!20:20,$AN$12+COLUMN(E17))</f>
        <v>В</v>
      </c>
      <c r="I29" s="102" t="str">
        <f>INDEX('2018 (ОТПУСК)'!20:20,$AN$12+COLUMN(F17))</f>
        <v>В</v>
      </c>
      <c r="J29" s="102" t="str">
        <f>INDEX('2018 (ОТПУСК)'!20:20,$AN$12+COLUMN(G17))</f>
        <v>8.00 24.00</v>
      </c>
      <c r="K29" s="102" t="str">
        <f>INDEX('2018 (ОТПУСК)'!20:20,$AN$12+COLUMN(H17))</f>
        <v>00.00 8.50</v>
      </c>
      <c r="L29" s="102" t="str">
        <f>INDEX('2018 (ОТПУСК)'!20:20,$AN$12+COLUMN(I17))</f>
        <v>В</v>
      </c>
      <c r="M29" s="102" t="str">
        <f>INDEX('2018 (ОТПУСК)'!20:20,$AN$12+COLUMN(J17))</f>
        <v>В</v>
      </c>
      <c r="N29" s="102" t="str">
        <f>INDEX('2018 (ОТПУСК)'!20:20,$AN$12+COLUMN(K17))</f>
        <v>8.00 24.00</v>
      </c>
      <c r="O29" s="102" t="str">
        <f>INDEX('2018 (ОТПУСК)'!20:20,$AN$12+COLUMN(L17))</f>
        <v>00.00 8.50</v>
      </c>
      <c r="P29" s="102" t="str">
        <f>INDEX('2018 (ОТПУСК)'!20:20,$AN$12+COLUMN(M17))</f>
        <v>В</v>
      </c>
      <c r="Q29" s="102" t="str">
        <f>INDEX('2018 (ОТПУСК)'!20:20,$AN$12+COLUMN(N17))</f>
        <v>В</v>
      </c>
      <c r="R29" s="102" t="str">
        <f>INDEX('2018 (ОТПУСК)'!20:20,$AN$12+COLUMN(O17))</f>
        <v>8.00 24.00</v>
      </c>
      <c r="S29" s="102" t="str">
        <f>INDEX('2018 (ОТПУСК)'!20:20,$AN$12+COLUMN(P17))</f>
        <v>00.00 8.50</v>
      </c>
      <c r="T29" s="102" t="str">
        <f>INDEX('2018 (ОТПУСК)'!20:20,$AN$12+COLUMN(Q17))</f>
        <v>В</v>
      </c>
      <c r="U29" s="102" t="str">
        <f>INDEX('2018 (ОТПУСК)'!20:20,$AN$12+COLUMN(R17))</f>
        <v>В</v>
      </c>
      <c r="V29" s="102" t="str">
        <f>INDEX('2018 (ОТПУСК)'!20:20,$AN$12+COLUMN(S17))</f>
        <v>8.00 24.00</v>
      </c>
      <c r="W29" s="102" t="str">
        <f>INDEX('2018 (ОТПУСК)'!20:20,$AN$12+COLUMN(T17))</f>
        <v>00.00 8.50</v>
      </c>
      <c r="X29" s="102" t="str">
        <f>INDEX('2018 (ОТПУСК)'!20:20,$AN$12+COLUMN(U17))</f>
        <v>В</v>
      </c>
      <c r="Y29" s="102" t="str">
        <f>INDEX('2018 (ОТПУСК)'!20:20,$AN$12+COLUMN(V17))</f>
        <v>В</v>
      </c>
      <c r="Z29" s="102" t="str">
        <f>INDEX('2018 (ОТПУСК)'!20:20,$AN$12+COLUMN(W17))</f>
        <v>8.00 24.00</v>
      </c>
      <c r="AA29" s="102" t="str">
        <f>INDEX('2018 (ОТПУСК)'!20:20,$AN$12+COLUMN(X17))</f>
        <v>00.00 8.50</v>
      </c>
      <c r="AB29" s="102" t="str">
        <f>INDEX('2018 (ОТПУСК)'!20:20,$AN$12+COLUMN(Y17))</f>
        <v>В</v>
      </c>
      <c r="AC29" s="102" t="str">
        <f>INDEX('2018 (ОТПУСК)'!20:20,$AN$12+COLUMN(Z17))</f>
        <v>В</v>
      </c>
      <c r="AD29" s="102" t="str">
        <f>INDEX('2018 (ОТПУСК)'!20:20,$AN$12+COLUMN(AA17))</f>
        <v>8.00 24.00</v>
      </c>
      <c r="AE29" s="102" t="str">
        <f>INDEX('2018 (ОТПУСК)'!20:20,$AN$12+COLUMN(AB17))</f>
        <v>00.00 8.50</v>
      </c>
      <c r="AF29" s="102" t="str">
        <f>INDEX('2018 (ОТПУСК)'!20:20,$AN$12+COLUMN(AC17))</f>
        <v>В</v>
      </c>
      <c r="AG29" s="102" t="str">
        <f>INDEX('2018 (ОТПУСК)'!20:20,$AN$12+COLUMN(AD17))</f>
        <v>В</v>
      </c>
      <c r="AH29" s="102" t="str">
        <f>INDEX('2018 (ОТПУСК)'!20:20,$AN$12+COLUMN(AE17))</f>
        <v>8.00 24.00</v>
      </c>
      <c r="AI29" s="75"/>
      <c r="AJ29" s="65"/>
      <c r="AK29" s="59"/>
      <c r="AL29" s="59">
        <f t="shared" si="1"/>
        <v>0</v>
      </c>
      <c r="AN29" s="11">
        <v>10</v>
      </c>
      <c r="AO29" s="11" t="s">
        <v>11</v>
      </c>
      <c r="AP29" s="11">
        <v>2019</v>
      </c>
      <c r="AQ29" s="11">
        <v>10</v>
      </c>
      <c r="AT29" s="84"/>
      <c r="AU29" s="84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</row>
    <row r="30" spans="1:77" ht="39.950000000000003" customHeight="1" x14ac:dyDescent="0.2">
      <c r="A30" s="149">
        <v>18</v>
      </c>
      <c r="B30" s="60" t="s">
        <v>37</v>
      </c>
      <c r="C30" s="60">
        <f>SUMIF('2018 (ОТПУСК)'!$C$4:$C$22,$B30,'2018 (ОТПУСК)'!$E$4:$E$22)</f>
        <v>9076</v>
      </c>
      <c r="D30" s="102" t="str">
        <f>INDEX('2018 (ОТПУСК)'!21:21,$AN$12+COLUMN(A18))</f>
        <v>В</v>
      </c>
      <c r="E30" s="102" t="str">
        <f>INDEX('2018 (ОТПУСК)'!21:21,$AN$12+COLUMN(B18))</f>
        <v>В</v>
      </c>
      <c r="F30" s="102" t="str">
        <f>INDEX('2018 (ОТПУСК)'!21:21,$AN$12+COLUMN(C18))</f>
        <v>8.00 24.00</v>
      </c>
      <c r="G30" s="102" t="str">
        <f>INDEX('2018 (ОТПУСК)'!21:21,$AN$12+COLUMN(D18))</f>
        <v>00.00 8.50</v>
      </c>
      <c r="H30" s="102" t="str">
        <f>INDEX('2018 (ОТПУСК)'!21:21,$AN$12+COLUMN(E18))</f>
        <v>В</v>
      </c>
      <c r="I30" s="102" t="str">
        <f>INDEX('2018 (ОТПУСК)'!21:21,$AN$12+COLUMN(F18))</f>
        <v>В</v>
      </c>
      <c r="J30" s="102" t="str">
        <f>INDEX('2018 (ОТПУСК)'!21:21,$AN$12+COLUMN(G18))</f>
        <v>8.00 24.00</v>
      </c>
      <c r="K30" s="102" t="str">
        <f>INDEX('2018 (ОТПУСК)'!21:21,$AN$12+COLUMN(H18))</f>
        <v>00.00 8.50</v>
      </c>
      <c r="L30" s="102" t="str">
        <f>INDEX('2018 (ОТПУСК)'!21:21,$AN$12+COLUMN(I18))</f>
        <v>В</v>
      </c>
      <c r="M30" s="102" t="str">
        <f>INDEX('2018 (ОТПУСК)'!21:21,$AN$12+COLUMN(J18))</f>
        <v>В</v>
      </c>
      <c r="N30" s="102" t="str">
        <f>INDEX('2018 (ОТПУСК)'!21:21,$AN$12+COLUMN(K18))</f>
        <v>8.00 24.00</v>
      </c>
      <c r="O30" s="102" t="str">
        <f>INDEX('2018 (ОТПУСК)'!21:21,$AN$12+COLUMN(L18))</f>
        <v>00.00 8.50</v>
      </c>
      <c r="P30" s="102" t="str">
        <f>INDEX('2018 (ОТПУСК)'!21:21,$AN$12+COLUMN(M18))</f>
        <v>В</v>
      </c>
      <c r="Q30" s="102" t="str">
        <f>INDEX('2018 (ОТПУСК)'!21:21,$AN$12+COLUMN(N18))</f>
        <v>В</v>
      </c>
      <c r="R30" s="102" t="str">
        <f>INDEX('2018 (ОТПУСК)'!21:21,$AN$12+COLUMN(O18))</f>
        <v>8.00 24.00</v>
      </c>
      <c r="S30" s="102" t="str">
        <f>INDEX('2018 (ОТПУСК)'!21:21,$AN$12+COLUMN(P18))</f>
        <v>00.00 8.50</v>
      </c>
      <c r="T30" s="102" t="str">
        <f>INDEX('2018 (ОТПУСК)'!21:21,$AN$12+COLUMN(Q18))</f>
        <v>В</v>
      </c>
      <c r="U30" s="102" t="str">
        <f>INDEX('2018 (ОТПУСК)'!21:21,$AN$12+COLUMN(R18))</f>
        <v>В</v>
      </c>
      <c r="V30" s="102" t="str">
        <f>INDEX('2018 (ОТПУСК)'!21:21,$AN$12+COLUMN(S18))</f>
        <v>8.00 24.00</v>
      </c>
      <c r="W30" s="102" t="str">
        <f>INDEX('2018 (ОТПУСК)'!21:21,$AN$12+COLUMN(T18))</f>
        <v>00.00 8.50</v>
      </c>
      <c r="X30" s="102" t="str">
        <f>INDEX('2018 (ОТПУСК)'!21:21,$AN$12+COLUMN(U18))</f>
        <v>В</v>
      </c>
      <c r="Y30" s="102" t="str">
        <f>INDEX('2018 (ОТПУСК)'!21:21,$AN$12+COLUMN(V18))</f>
        <v>В</v>
      </c>
      <c r="Z30" s="102" t="str">
        <f>INDEX('2018 (ОТПУСК)'!21:21,$AN$12+COLUMN(W18))</f>
        <v>8.00 24.00</v>
      </c>
      <c r="AA30" s="102" t="str">
        <f>INDEX('2018 (ОТПУСК)'!21:21,$AN$12+COLUMN(X18))</f>
        <v>00.00 8.50</v>
      </c>
      <c r="AB30" s="102" t="str">
        <f>INDEX('2018 (ОТПУСК)'!21:21,$AN$12+COLUMN(Y18))</f>
        <v>В</v>
      </c>
      <c r="AC30" s="102" t="str">
        <f>INDEX('2018 (ОТПУСК)'!21:21,$AN$12+COLUMN(Z18))</f>
        <v>В</v>
      </c>
      <c r="AD30" s="102" t="str">
        <f>INDEX('2018 (ОТПУСК)'!21:21,$AN$12+COLUMN(AA18))</f>
        <v>8.00 24.00</v>
      </c>
      <c r="AE30" s="102" t="str">
        <f>INDEX('2018 (ОТПУСК)'!21:21,$AN$12+COLUMN(AB18))</f>
        <v>00.00 8.50</v>
      </c>
      <c r="AF30" s="102" t="str">
        <f>INDEX('2018 (ОТПУСК)'!21:21,$AN$12+COLUMN(AC18))</f>
        <v>В</v>
      </c>
      <c r="AG30" s="102" t="str">
        <f>INDEX('2018 (ОТПУСК)'!21:21,$AN$12+COLUMN(AD18))</f>
        <v>В</v>
      </c>
      <c r="AH30" s="102" t="str">
        <f>INDEX('2018 (ОТПУСК)'!21:21,$AN$12+COLUMN(AE18))</f>
        <v>8.00 24.00</v>
      </c>
      <c r="AI30" s="75"/>
      <c r="AJ30" s="65"/>
      <c r="AK30" s="59"/>
      <c r="AL30" s="59">
        <f t="shared" si="1"/>
        <v>0</v>
      </c>
      <c r="AN30" s="11">
        <v>11</v>
      </c>
      <c r="AO30" s="11" t="s">
        <v>15</v>
      </c>
      <c r="AP30" s="11">
        <v>2020</v>
      </c>
      <c r="AQ30" s="11">
        <v>11</v>
      </c>
      <c r="AT30" s="84"/>
      <c r="AU30" s="84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</row>
    <row r="31" spans="1:77" ht="39.950000000000003" customHeight="1" x14ac:dyDescent="0.2">
      <c r="A31" s="149">
        <v>19</v>
      </c>
      <c r="B31" s="60" t="s">
        <v>65</v>
      </c>
      <c r="C31" s="60">
        <f>SUMIF('2018 (ОТПУСК)'!$C$4:$C$22,$B31,'2018 (ОТПУСК)'!$E$4:$E$22)</f>
        <v>9127</v>
      </c>
      <c r="D31" s="102" t="str">
        <f>INDEX('2018 (ОТПУСК)'!22:22,$AN$12+COLUMN(A19))</f>
        <v>00.00 8.50</v>
      </c>
      <c r="E31" s="102" t="str">
        <f>INDEX('2018 (ОТПУСК)'!22:22,$AN$12+COLUMN(B19))</f>
        <v>В</v>
      </c>
      <c r="F31" s="102" t="str">
        <f>INDEX('2018 (ОТПУСК)'!22:22,$AN$12+COLUMN(C19))</f>
        <v>В</v>
      </c>
      <c r="G31" s="102" t="str">
        <f>INDEX('2018 (ОТПУСК)'!22:22,$AN$12+COLUMN(D19))</f>
        <v>8.00 24.00</v>
      </c>
      <c r="H31" s="102" t="str">
        <f>INDEX('2018 (ОТПУСК)'!22:22,$AN$12+COLUMN(E19))</f>
        <v>00.00 8.50</v>
      </c>
      <c r="I31" s="102" t="str">
        <f>INDEX('2018 (ОТПУСК)'!22:22,$AN$12+COLUMN(F19))</f>
        <v>В</v>
      </c>
      <c r="J31" s="102" t="str">
        <f>INDEX('2018 (ОТПУСК)'!22:22,$AN$12+COLUMN(G19))</f>
        <v>В</v>
      </c>
      <c r="K31" s="102" t="str">
        <f>INDEX('2018 (ОТПУСК)'!22:22,$AN$12+COLUMN(H19))</f>
        <v>8.00 24.00</v>
      </c>
      <c r="L31" s="102" t="str">
        <f>INDEX('2018 (ОТПУСК)'!22:22,$AN$12+COLUMN(I19))</f>
        <v>00.00 8.50</v>
      </c>
      <c r="M31" s="102" t="str">
        <f>INDEX('2018 (ОТПУСК)'!22:22,$AN$12+COLUMN(J19))</f>
        <v>В</v>
      </c>
      <c r="N31" s="102" t="str">
        <f>INDEX('2018 (ОТПУСК)'!22:22,$AN$12+COLUMN(K19))</f>
        <v>В</v>
      </c>
      <c r="O31" s="102" t="str">
        <f>INDEX('2018 (ОТПУСК)'!22:22,$AN$12+COLUMN(L19))</f>
        <v>8.00 24.00</v>
      </c>
      <c r="P31" s="102" t="str">
        <f>INDEX('2018 (ОТПУСК)'!22:22,$AN$12+COLUMN(M19))</f>
        <v>00.00 8.50</v>
      </c>
      <c r="Q31" s="102" t="str">
        <f>INDEX('2018 (ОТПУСК)'!22:22,$AN$12+COLUMN(N19))</f>
        <v>В</v>
      </c>
      <c r="R31" s="102" t="str">
        <f>INDEX('2018 (ОТПУСК)'!22:22,$AN$12+COLUMN(O19))</f>
        <v>В</v>
      </c>
      <c r="S31" s="102" t="str">
        <f>INDEX('2018 (ОТПУСК)'!22:22,$AN$12+COLUMN(P19))</f>
        <v>8.00 24.00</v>
      </c>
      <c r="T31" s="102" t="str">
        <f>INDEX('2018 (ОТПУСК)'!22:22,$AN$12+COLUMN(Q19))</f>
        <v>00.00 8.50</v>
      </c>
      <c r="U31" s="102" t="str">
        <f>INDEX('2018 (ОТПУСК)'!22:22,$AN$12+COLUMN(R19))</f>
        <v>В</v>
      </c>
      <c r="V31" s="102" t="str">
        <f>INDEX('2018 (ОТПУСК)'!22:22,$AN$12+COLUMN(S19))</f>
        <v>В</v>
      </c>
      <c r="W31" s="102" t="str">
        <f>INDEX('2018 (ОТПУСК)'!22:22,$AN$12+COLUMN(T19))</f>
        <v>8.00 24.00</v>
      </c>
      <c r="X31" s="102" t="str">
        <f>INDEX('2018 (ОТПУСК)'!22:22,$AN$12+COLUMN(U19))</f>
        <v>00.00 8.50</v>
      </c>
      <c r="Y31" s="102" t="str">
        <f>INDEX('2018 (ОТПУСК)'!22:22,$AN$12+COLUMN(V19))</f>
        <v>В</v>
      </c>
      <c r="Z31" s="102" t="str">
        <f>INDEX('2018 (ОТПУСК)'!22:22,$AN$12+COLUMN(W19))</f>
        <v>В</v>
      </c>
      <c r="AA31" s="102" t="str">
        <f>INDEX('2018 (ОТПУСК)'!22:22,$AN$12+COLUMN(X19))</f>
        <v>8.00 24.00</v>
      </c>
      <c r="AB31" s="102" t="str">
        <f>INDEX('2018 (ОТПУСК)'!22:22,$AN$12+COLUMN(Y19))</f>
        <v>00.00 8.50</v>
      </c>
      <c r="AC31" s="102" t="str">
        <f>INDEX('2018 (ОТПУСК)'!22:22,$AN$12+COLUMN(Z19))</f>
        <v>В</v>
      </c>
      <c r="AD31" s="102" t="str">
        <f>INDEX('2018 (ОТПУСК)'!22:22,$AN$12+COLUMN(AA19))</f>
        <v>В</v>
      </c>
      <c r="AE31" s="102" t="str">
        <f>INDEX('2018 (ОТПУСК)'!22:22,$AN$12+COLUMN(AB19))</f>
        <v>8.00 24.00</v>
      </c>
      <c r="AF31" s="102" t="str">
        <f>INDEX('2018 (ОТПУСК)'!22:22,$AN$12+COLUMN(AC19))</f>
        <v>00.00 8.50</v>
      </c>
      <c r="AG31" s="102" t="str">
        <f>INDEX('2018 (ОТПУСК)'!22:22,$AN$12+COLUMN(AD19))</f>
        <v>В</v>
      </c>
      <c r="AH31" s="102" t="str">
        <f>INDEX('2018 (ОТПУСК)'!22:22,$AN$12+COLUMN(AE19))</f>
        <v>В</v>
      </c>
      <c r="AI31" s="75"/>
      <c r="AJ31" s="65"/>
      <c r="AK31" s="59"/>
      <c r="AL31" s="59">
        <f t="shared" si="1"/>
        <v>0</v>
      </c>
      <c r="AN31" s="11">
        <v>12</v>
      </c>
      <c r="AO31" s="11" t="s">
        <v>16</v>
      </c>
      <c r="AP31" s="11">
        <v>2021</v>
      </c>
      <c r="AQ31" s="11">
        <v>12</v>
      </c>
      <c r="AT31" s="84"/>
      <c r="AU31" s="84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</row>
  </sheetData>
  <dataConsolidate/>
  <mergeCells count="2">
    <mergeCell ref="K8:T8"/>
    <mergeCell ref="K9:T9"/>
  </mergeCells>
  <conditionalFormatting sqref="D13:AH31">
    <cfRule type="containsText" dxfId="2" priority="2" operator="containsText" text="от">
      <formula>NOT(ISERROR(SEARCH("от",D13)))</formula>
    </cfRule>
  </conditionalFormatting>
  <conditionalFormatting sqref="AL12:AL31">
    <cfRule type="cellIs" dxfId="1" priority="1" operator="equal">
      <formula>0</formula>
    </cfRule>
  </conditionalFormatting>
  <dataValidations count="1">
    <dataValidation type="list" allowBlank="1" showInputMessage="1" showErrorMessage="1" sqref="N10">
      <formula1>$AO$20:$AO$31</formula1>
    </dataValidation>
  </dataValidations>
  <pageMargins left="0.3" right="0.28999999999999998" top="0.28999999999999998" bottom="0.19685039370078741" header="0.15748031496062992" footer="0.15748031496062992"/>
  <pageSetup paperSize="9" scale="64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9F3E8305-115C-4129-9B79-CC1068063BED}">
            <xm:f>OR(AT$15=1,AT$15=7,COUNTIF(календарь!$A$3:$A$25,D$12))</xm:f>
            <x14:dxf>
              <fill>
                <patternFill patternType="gray125"/>
              </fill>
            </x14:dxf>
          </x14:cfRule>
          <xm:sqref>D12:AH12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календарь</vt:lpstr>
      <vt:lpstr>2018 (ОТПУСК)</vt:lpstr>
      <vt:lpstr>график январь</vt:lpstr>
      <vt:lpstr>график февраль</vt:lpstr>
      <vt:lpstr>график март</vt:lpstr>
      <vt:lpstr>новая формула</vt:lpstr>
      <vt:lpstr>ВД</vt:lpstr>
      <vt:lpstr>Год</vt:lpstr>
      <vt:lpstr>'2018 (ОТПУСК)'!Заголовки_для_печати</vt:lpstr>
      <vt:lpstr>'график март'!Заголовки_для_печати</vt:lpstr>
      <vt:lpstr>'график февраль'!Заголовки_для_печати</vt:lpstr>
      <vt:lpstr>'график январь'!Заголовки_для_печати</vt:lpstr>
      <vt:lpstr>'новая формула'!Заголовки_для_печати</vt:lpstr>
      <vt:lpstr>Месяцы</vt:lpstr>
      <vt:lpstr>'2018 (ОТПУСК)'!Область_печати</vt:lpstr>
      <vt:lpstr>'график март'!Область_печати</vt:lpstr>
      <vt:lpstr>'график февраль'!Область_печати</vt:lpstr>
      <vt:lpstr>'график январь'!Область_печати</vt:lpstr>
      <vt:lpstr>'новая формула'!Область_печати</vt:lpstr>
      <vt:lpstr>ПД</vt:lpstr>
      <vt:lpstr>ППД</vt:lpstr>
      <vt:lpstr>РД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2017-12-25T07:53:55Z</cp:lastPrinted>
  <dcterms:created xsi:type="dcterms:W3CDTF">1996-10-08T23:32:33Z</dcterms:created>
  <dcterms:modified xsi:type="dcterms:W3CDTF">2018-01-15T10:17:21Z</dcterms:modified>
</cp:coreProperties>
</file>