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6155" windowHeight="7935" activeTab="1"/>
  </bookViews>
  <sheets>
    <sheet name="Вар1" sheetId="1" r:id="rId1"/>
    <sheet name="Вар2" sheetId="4" r:id="rId2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4525"/>
</workbook>
</file>

<file path=xl/calcChain.xml><?xml version="1.0" encoding="utf-8"?>
<calcChain xmlns="http://schemas.openxmlformats.org/spreadsheetml/2006/main">
  <c r="B21" i="4" l="1"/>
  <c r="B22" i="4"/>
  <c r="B23" i="4"/>
  <c r="B24" i="4" s="1"/>
  <c r="B25" i="4" s="1"/>
  <c r="B26" i="4" s="1"/>
  <c r="B27" i="4" s="1"/>
  <c r="B28" i="4" s="1"/>
  <c r="B29" i="4" s="1"/>
  <c r="B30" i="4" s="1"/>
  <c r="B31" i="4" s="1"/>
  <c r="B20" i="4"/>
  <c r="A20" i="4"/>
  <c r="Q70" i="4"/>
  <c r="A41" i="4"/>
  <c r="E32" i="4"/>
  <c r="AF31" i="4"/>
  <c r="X31" i="4"/>
  <c r="O31" i="4"/>
  <c r="AF30" i="4"/>
  <c r="X30" i="4"/>
  <c r="O30" i="4"/>
  <c r="AF29" i="4"/>
  <c r="X29" i="4"/>
  <c r="O29" i="4"/>
  <c r="AF28" i="4"/>
  <c r="X28" i="4"/>
  <c r="O28" i="4"/>
  <c r="AF27" i="4"/>
  <c r="X27" i="4"/>
  <c r="O27" i="4"/>
  <c r="AF26" i="4"/>
  <c r="X26" i="4"/>
  <c r="O26" i="4"/>
  <c r="AF25" i="4"/>
  <c r="X25" i="4"/>
  <c r="O25" i="4"/>
  <c r="AF24" i="4"/>
  <c r="X24" i="4"/>
  <c r="O24" i="4"/>
  <c r="AF23" i="4"/>
  <c r="X23" i="4"/>
  <c r="O23" i="4"/>
  <c r="AF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F21" i="4"/>
  <c r="X21" i="4"/>
  <c r="O21" i="4"/>
  <c r="AF20" i="4"/>
  <c r="AF32" i="4" s="1"/>
  <c r="X20" i="4"/>
  <c r="X32" i="4" s="1"/>
  <c r="O20" i="4"/>
  <c r="O32" i="4" s="1"/>
  <c r="AM19" i="4"/>
  <c r="F14" i="4"/>
  <c r="F15" i="4" s="1"/>
  <c r="A42" i="4" s="1"/>
  <c r="C12" i="4"/>
  <c r="L11" i="4"/>
  <c r="B10" i="4"/>
  <c r="E9" i="4"/>
  <c r="N1" i="4"/>
  <c r="B20" i="1"/>
  <c r="B10" i="1"/>
  <c r="E9" i="1"/>
  <c r="C1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Q70" i="1"/>
  <c r="A41" i="1"/>
  <c r="E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O25" i="1"/>
  <c r="X24" i="1"/>
  <c r="O24" i="1"/>
  <c r="X23" i="1"/>
  <c r="O23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X21" i="1"/>
  <c r="O21" i="1"/>
  <c r="X20" i="1"/>
  <c r="O20" i="1"/>
  <c r="O32" i="1" s="1"/>
  <c r="AM19" i="1"/>
  <c r="F14" i="1"/>
  <c r="B42" i="1" s="1"/>
  <c r="L11" i="1"/>
  <c r="N1" i="1"/>
  <c r="D20" i="4" l="1"/>
  <c r="F20" i="4" s="1"/>
  <c r="D21" i="4"/>
  <c r="F21" i="4" s="1"/>
  <c r="B42" i="4"/>
  <c r="X32" i="1"/>
  <c r="F15" i="1"/>
  <c r="A42" i="1" s="1"/>
  <c r="AF32" i="1"/>
  <c r="A21" i="4" l="1"/>
  <c r="B21" i="1"/>
  <c r="A21" i="1" s="1"/>
  <c r="A20" i="1"/>
  <c r="D20" i="1"/>
  <c r="F20" i="1" s="1"/>
  <c r="D22" i="4" l="1"/>
  <c r="F22" i="4" s="1"/>
  <c r="A22" i="4"/>
  <c r="A23" i="4" s="1"/>
  <c r="D23" i="4"/>
  <c r="F23" i="4" s="1"/>
  <c r="B22" i="1"/>
  <c r="D21" i="1"/>
  <c r="F21" i="1" s="1"/>
  <c r="A24" i="4" l="1"/>
  <c r="D24" i="4"/>
  <c r="F24" i="4" s="1"/>
  <c r="A25" i="4"/>
  <c r="A22" i="1"/>
  <c r="B23" i="1"/>
  <c r="D22" i="1"/>
  <c r="F22" i="1" s="1"/>
  <c r="D25" i="4" l="1"/>
  <c r="F25" i="4" s="1"/>
  <c r="A26" i="4"/>
  <c r="A23" i="1"/>
  <c r="B24" i="1"/>
  <c r="D23" i="1"/>
  <c r="F23" i="1" s="1"/>
  <c r="D26" i="4" l="1"/>
  <c r="F26" i="4" s="1"/>
  <c r="A27" i="4"/>
  <c r="B25" i="1"/>
  <c r="A24" i="1"/>
  <c r="D24" i="1"/>
  <c r="F24" i="1" s="1"/>
  <c r="D27" i="4" l="1"/>
  <c r="F27" i="4" s="1"/>
  <c r="A28" i="4"/>
  <c r="A25" i="1"/>
  <c r="B26" i="1"/>
  <c r="D25" i="1"/>
  <c r="F25" i="1" s="1"/>
  <c r="D28" i="4" l="1"/>
  <c r="F28" i="4" s="1"/>
  <c r="A29" i="4"/>
  <c r="D26" i="1"/>
  <c r="F26" i="1" s="1"/>
  <c r="B27" i="1"/>
  <c r="A26" i="1"/>
  <c r="D29" i="4" l="1"/>
  <c r="F29" i="4" s="1"/>
  <c r="A30" i="4"/>
  <c r="A27" i="1"/>
  <c r="B28" i="1"/>
  <c r="D27" i="1"/>
  <c r="F27" i="1" s="1"/>
  <c r="D30" i="4" l="1"/>
  <c r="F30" i="4" s="1"/>
  <c r="A31" i="4"/>
  <c r="D28" i="1"/>
  <c r="F28" i="1" s="1"/>
  <c r="A28" i="1"/>
  <c r="B29" i="1"/>
  <c r="D31" i="4" l="1"/>
  <c r="A32" i="4"/>
  <c r="D29" i="1"/>
  <c r="F29" i="1" s="1"/>
  <c r="B30" i="1"/>
  <c r="A29" i="1"/>
  <c r="F31" i="4" l="1"/>
  <c r="J14" i="4"/>
  <c r="D32" i="4"/>
  <c r="F32" i="4" s="1"/>
  <c r="C42" i="4" s="1"/>
  <c r="D42" i="4" s="1"/>
  <c r="A30" i="1"/>
  <c r="B31" i="1"/>
  <c r="D30" i="1"/>
  <c r="F30" i="1" s="1"/>
  <c r="D31" i="1" l="1"/>
  <c r="A31" i="1"/>
  <c r="A32" i="1" s="1"/>
  <c r="F31" i="1" l="1"/>
  <c r="D32" i="1"/>
  <c r="F32" i="1" s="1"/>
  <c r="C42" i="1" s="1"/>
  <c r="D42" i="1" s="1"/>
  <c r="J14" i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<sst xmlns="http://schemas.openxmlformats.org/spreadsheetml/2006/main" count="192" uniqueCount="60">
  <si>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</si>
  <si>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</si>
  <si>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</si>
  <si>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</si>
  <si>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</si>
  <si>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</si>
  <si>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</si>
  <si>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</si>
  <si>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</si>
  <si>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</si>
  <si>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</si>
  <si>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</si>
  <si>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</si>
  <si>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</si>
  <si>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</si>
  <si>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</si>
  <si>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</si>
  <si>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</si>
  <si>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Всего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</si>
  <si>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</si>
  <si>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</si>
  <si>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</si>
  <si>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</si>
  <si>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</si>
  <si>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</si>
  <si>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</si>
  <si>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</si>
  <si>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</si>
  <si>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</si>
  <si>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</si>
  <si>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</si>
  <si>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</si>
  <si>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</si>
  <si>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</si>
  <si>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</si>
  <si>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</si>
  <si>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</si>
  <si>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</si>
  <si>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</si>
  <si>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</si>
  <si>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</si>
  <si>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</si>
  <si>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</si>
  <si>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</si>
  <si>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</si>
  <si>
    <t>2016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</si>
  <si>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</si>
  <si>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</si>
  <si>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</si>
  <si>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</si>
  <si>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</si>
  <si>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</si>
  <si>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</si>
  <si>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</si>
  <si>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</si>
  <si>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</si>
  <si>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</si>
  <si>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</si>
  <si>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г.</t>
  </si>
  <si>
    <t>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</si>
</sst>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0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0" fontId="1" fillId="0" borderId="23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7" xfId="0" applyFont="1" applyFill="1" applyBorder="1" applyProtection="1"/>
    <xf numFmtId="0" fontId="10" fillId="0" borderId="0" xfId="0" applyFon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7" xfId="0" applyNumberFormat="1" applyFont="1" applyFill="1" applyBorder="1" applyAlignment="1" applyProtection="1">
      <alignment horizontal="center"/>
    </xf>
    <xf numFmtId="2" fontId="11" fillId="0" borderId="27" xfId="1" applyNumberFormat="1" applyFont="1" applyFill="1" applyBorder="1" applyAlignment="1" applyProtection="1">
      <alignment horizontal="center"/>
    </xf>
    <xf numFmtId="4" fontId="7" fillId="0" borderId="34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5" xfId="0" applyNumberForma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36" xfId="0" applyFont="1" applyFill="1" applyBorder="1" applyProtection="1"/>
    <xf numFmtId="0" fontId="1" fillId="0" borderId="38" xfId="0" applyFont="1" applyFill="1" applyBorder="1" applyProtection="1"/>
    <xf numFmtId="0" fontId="1" fillId="0" borderId="37" xfId="0" applyFont="1" applyFill="1" applyBorder="1" applyProtection="1"/>
    <xf numFmtId="0" fontId="1" fillId="0" borderId="39" xfId="0" applyFont="1" applyFill="1" applyBorder="1" applyProtection="1"/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6" workbookViewId="0">
      <selection activeCell="I19" sqref="I19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354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>
        <f>IF(B20="","",MAX($A$18:A19)+1)</f>
        <v>1</v>
      </c>
      <c r="B20" s="118" t="str">
        <f>IF(EDATE($D$9,12)&gt;$E$15,IF(B19="",TEXT($D$9,"ММММ ГГГГ"),EDATE(B19,1)),"")</f>
        <v>Апрель 2017</v>
      </c>
      <c r="C20" s="119"/>
      <c r="D20" s="40">
        <f>IF(B20="","",DAY(EOMONTH(--B20,0))-SUMPRODUCT(--(TEXT($K$20:$AF$31,"ММММ ГГГГ")=TEXT(--B20,"ММММ ГГГГ"))))</f>
        <v>29</v>
      </c>
      <c r="E20" s="41">
        <v>12500</v>
      </c>
      <c r="F20" s="42">
        <f>IFERROR(ROUND(E20/D20, 2),"")</f>
        <v>431.03</v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>
        <f>IF(B21="","",MAX($A$18:A20)+1)</f>
        <v>2</v>
      </c>
      <c r="B21" s="116">
        <f t="shared" ref="B21:B31" si="0">IF(EDATE($D$9,12)&gt;$E$15,IF(B20="",TEXT($D$9,"ММММ ГГГГ"),EDATE(B20,1)),"")</f>
        <v>42856</v>
      </c>
      <c r="C21" s="117"/>
      <c r="D21" s="40">
        <f t="shared" ref="D21:D31" si="1">IF(B21="","",DAY(EOMONTH(--B21,0))-SUMPRODUCT(--(TEXT($K$20:$AF$31,"ММММ ГГГГ")=TEXT(--B21,"ММММ ГГГГ"))))</f>
        <v>28</v>
      </c>
      <c r="E21" s="51">
        <v>3200</v>
      </c>
      <c r="F21" s="42">
        <f t="shared" ref="F21:F32" si="2">IFERROR(ROUND(E21/D21, 2),"")</f>
        <v>114.29</v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>
        <f>IF(B22="","",MAX($A$18:A21)+1)</f>
        <v>3</v>
      </c>
      <c r="B22" s="116">
        <f t="shared" si="0"/>
        <v>42887</v>
      </c>
      <c r="C22" s="117"/>
      <c r="D22" s="40">
        <f t="shared" si="1"/>
        <v>28</v>
      </c>
      <c r="E22" s="51">
        <v>2431.4</v>
      </c>
      <c r="F22" s="42">
        <f t="shared" si="2"/>
        <v>86.84</v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>
        <f>IF(B23="","",MAX($A$18:A22)+1)</f>
        <v>4</v>
      </c>
      <c r="B23" s="116">
        <f t="shared" si="0"/>
        <v>42917</v>
      </c>
      <c r="C23" s="117"/>
      <c r="D23" s="40">
        <f t="shared" si="1"/>
        <v>31</v>
      </c>
      <c r="E23" s="51">
        <v>3700</v>
      </c>
      <c r="F23" s="42">
        <f t="shared" si="2"/>
        <v>119.35</v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5</v>
      </c>
      <c r="B24" s="116">
        <f t="shared" si="0"/>
        <v>42948</v>
      </c>
      <c r="C24" s="117"/>
      <c r="D24" s="40">
        <f t="shared" si="1"/>
        <v>30</v>
      </c>
      <c r="E24" s="51">
        <v>4890</v>
      </c>
      <c r="F24" s="42">
        <f t="shared" si="2"/>
        <v>163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6</v>
      </c>
      <c r="B25" s="116">
        <f t="shared" si="0"/>
        <v>42979</v>
      </c>
      <c r="C25" s="117"/>
      <c r="D25" s="40">
        <f t="shared" si="1"/>
        <v>30</v>
      </c>
      <c r="E25" s="51">
        <v>4114</v>
      </c>
      <c r="F25" s="42">
        <f t="shared" si="2"/>
        <v>137.13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7</v>
      </c>
      <c r="B26" s="116">
        <f t="shared" si="0"/>
        <v>43009</v>
      </c>
      <c r="C26" s="117"/>
      <c r="D26" s="40">
        <f t="shared" si="1"/>
        <v>30</v>
      </c>
      <c r="E26" s="51">
        <v>3255</v>
      </c>
      <c r="F26" s="42">
        <f t="shared" si="2"/>
        <v>108.5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8</v>
      </c>
      <c r="B27" s="116">
        <f t="shared" si="0"/>
        <v>43040</v>
      </c>
      <c r="C27" s="117"/>
      <c r="D27" s="40">
        <f t="shared" si="1"/>
        <v>30</v>
      </c>
      <c r="E27" s="51">
        <v>3297.8</v>
      </c>
      <c r="F27" s="42">
        <f t="shared" si="2"/>
        <v>109.93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9</v>
      </c>
      <c r="B28" s="116">
        <f t="shared" si="0"/>
        <v>43070</v>
      </c>
      <c r="C28" s="117"/>
      <c r="D28" s="40">
        <f t="shared" si="1"/>
        <v>31</v>
      </c>
      <c r="E28" s="51">
        <v>3233</v>
      </c>
      <c r="F28" s="42">
        <f t="shared" si="2"/>
        <v>104.29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10</v>
      </c>
      <c r="B29" s="116">
        <f t="shared" si="0"/>
        <v>43101</v>
      </c>
      <c r="C29" s="117"/>
      <c r="D29" s="40">
        <f t="shared" si="1"/>
        <v>29</v>
      </c>
      <c r="E29" s="51">
        <v>3900</v>
      </c>
      <c r="F29" s="42">
        <f t="shared" si="2"/>
        <v>134.47999999999999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11</v>
      </c>
      <c r="B30" s="116">
        <f t="shared" si="0"/>
        <v>43132</v>
      </c>
      <c r="C30" s="117"/>
      <c r="D30" s="40">
        <f t="shared" si="1"/>
        <v>28</v>
      </c>
      <c r="E30" s="51">
        <v>3215</v>
      </c>
      <c r="F30" s="42">
        <f t="shared" si="2"/>
        <v>114.82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12</v>
      </c>
      <c r="B31" s="116">
        <f t="shared" si="0"/>
        <v>43160</v>
      </c>
      <c r="C31" s="117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12</v>
      </c>
      <c r="B32" s="60" t="s">
        <v>18</v>
      </c>
      <c r="C32" s="33"/>
      <c r="D32" s="59">
        <f>IF(SUM(D20:D31),SUM(D20:D31),"")</f>
        <v>354</v>
      </c>
      <c r="E32" s="61">
        <f>IF(SUM(E20:E31),SUM(E20:E31),"")</f>
        <v>51036.200000000004</v>
      </c>
      <c r="F32" s="62">
        <f t="shared" si="2"/>
        <v>144.16999999999999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144.16999999999999</v>
      </c>
      <c r="D42" s="84">
        <f>IFERROR(ROUND(B42*C42,2),"")</f>
        <v>2595.06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4" t="str">
        <f>F1</f>
        <v>Декабрь 2017</v>
      </c>
      <c r="R70" s="115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7" priority="4">
      <formula>ISBLANK(AM25)</formula>
    </cfRule>
  </conditionalFormatting>
  <conditionalFormatting sqref="I20:I31">
    <cfRule type="expression" dxfId="6" priority="3">
      <formula>ISBLANK(I25)</formula>
    </cfRule>
  </conditionalFormatting>
  <conditionalFormatting sqref="R20:R31">
    <cfRule type="expression" dxfId="5" priority="2">
      <formula>ISBLANK(R25)</formula>
    </cfRule>
  </conditionalFormatting>
  <conditionalFormatting sqref="Z20:Z31">
    <cfRule type="expression" dxfId="4" priority="1">
      <formula>ISBLANK(Z25)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abSelected="1" topLeftCell="A13" workbookViewId="0">
      <selection activeCell="B20" sqref="B20:C20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267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 t="str">
        <f>IF(B20="","",MAX($A$18:A19)+1)</f>
        <v/>
      </c>
      <c r="B20" s="118" t="str">
        <f>IF(AND(EDATE($D$9,12)&gt;$E$15,MONTH($D$9)&lt;=ROW(A1)),IF(B19="",TEXT($D$9,"ММММ ГГГГ"),EDATE(B19,1)),"")</f>
        <v/>
      </c>
      <c r="C20" s="119"/>
      <c r="D20" s="40" t="str">
        <f>IF(B20="","",DAY(EOMONTH(--B20,0))-SUMPRODUCT(--(TEXT($K$20:$AF$31,"ММММ ГГГГ")=TEXT(--B20,"ММММ ГГГГ"))))</f>
        <v/>
      </c>
      <c r="E20" s="41">
        <v>12500</v>
      </c>
      <c r="F20" s="42" t="str">
        <f>IFERROR(ROUND(E20/D20, 2),"")</f>
        <v/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 t="str">
        <f>IF(B21="","",MAX($A$18:A20)+1)</f>
        <v/>
      </c>
      <c r="B21" s="116" t="str">
        <f t="shared" ref="B21:B31" si="0">IF(AND(EDATE($D$9,12)&gt;$E$15,MONTH($D$9)&lt;=ROW(A2)),IF(B20="",TEXT($D$9,"ММММ ГГГГ"),EDATE(B20,1)),"")</f>
        <v/>
      </c>
      <c r="C21" s="117"/>
      <c r="D21" s="40" t="str">
        <f t="shared" ref="D21:D31" si="1">IF(B21="","",DAY(EOMONTH(--B21,0))-SUMPRODUCT(--(TEXT($K$20:$AF$31,"ММММ ГГГГ")=TEXT(--B21,"ММММ ГГГГ"))))</f>
        <v/>
      </c>
      <c r="E21" s="51">
        <v>3200</v>
      </c>
      <c r="F21" s="42" t="str">
        <f t="shared" ref="F21:F32" si="2">IFERROR(ROUND(E21/D21, 2),"")</f>
        <v/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 t="str">
        <f>IF(B22="","",MAX($A$18:A21)+1)</f>
        <v/>
      </c>
      <c r="B22" s="116" t="str">
        <f t="shared" si="0"/>
        <v/>
      </c>
      <c r="C22" s="117"/>
      <c r="D22" s="40" t="str">
        <f t="shared" si="1"/>
        <v/>
      </c>
      <c r="E22" s="51">
        <v>2431.4</v>
      </c>
      <c r="F22" s="42" t="str">
        <f t="shared" si="2"/>
        <v/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>
        <f>IF(B23="","",MAX($A$18:A22)+1)</f>
        <v>1</v>
      </c>
      <c r="B23" s="116" t="str">
        <f t="shared" si="0"/>
        <v>Апрель 2017</v>
      </c>
      <c r="C23" s="117"/>
      <c r="D23" s="40">
        <f t="shared" si="1"/>
        <v>29</v>
      </c>
      <c r="E23" s="51">
        <v>3700</v>
      </c>
      <c r="F23" s="42">
        <f t="shared" si="2"/>
        <v>127.59</v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2</v>
      </c>
      <c r="B24" s="116">
        <f t="shared" si="0"/>
        <v>42856</v>
      </c>
      <c r="C24" s="117"/>
      <c r="D24" s="40">
        <f t="shared" si="1"/>
        <v>28</v>
      </c>
      <c r="E24" s="51">
        <v>4890</v>
      </c>
      <c r="F24" s="42">
        <f t="shared" si="2"/>
        <v>174.64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3</v>
      </c>
      <c r="B25" s="116">
        <f t="shared" si="0"/>
        <v>42887</v>
      </c>
      <c r="C25" s="117"/>
      <c r="D25" s="40">
        <f t="shared" si="1"/>
        <v>28</v>
      </c>
      <c r="E25" s="51">
        <v>4114</v>
      </c>
      <c r="F25" s="42">
        <f t="shared" si="2"/>
        <v>146.93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4</v>
      </c>
      <c r="B26" s="116">
        <f t="shared" si="0"/>
        <v>42917</v>
      </c>
      <c r="C26" s="117"/>
      <c r="D26" s="40">
        <f t="shared" si="1"/>
        <v>31</v>
      </c>
      <c r="E26" s="51">
        <v>3255</v>
      </c>
      <c r="F26" s="42">
        <f t="shared" si="2"/>
        <v>105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5</v>
      </c>
      <c r="B27" s="116">
        <f t="shared" si="0"/>
        <v>42948</v>
      </c>
      <c r="C27" s="117"/>
      <c r="D27" s="40">
        <f t="shared" si="1"/>
        <v>30</v>
      </c>
      <c r="E27" s="51">
        <v>3297.8</v>
      </c>
      <c r="F27" s="42">
        <f t="shared" si="2"/>
        <v>109.93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6</v>
      </c>
      <c r="B28" s="116">
        <f t="shared" si="0"/>
        <v>42979</v>
      </c>
      <c r="C28" s="117"/>
      <c r="D28" s="40">
        <f t="shared" si="1"/>
        <v>30</v>
      </c>
      <c r="E28" s="51">
        <v>3233</v>
      </c>
      <c r="F28" s="42">
        <f t="shared" si="2"/>
        <v>107.77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7</v>
      </c>
      <c r="B29" s="116">
        <f t="shared" si="0"/>
        <v>43009</v>
      </c>
      <c r="C29" s="117"/>
      <c r="D29" s="40">
        <f t="shared" si="1"/>
        <v>30</v>
      </c>
      <c r="E29" s="51">
        <v>3900</v>
      </c>
      <c r="F29" s="42">
        <f t="shared" si="2"/>
        <v>130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8</v>
      </c>
      <c r="B30" s="116">
        <f t="shared" si="0"/>
        <v>43040</v>
      </c>
      <c r="C30" s="117"/>
      <c r="D30" s="40">
        <f t="shared" si="1"/>
        <v>30</v>
      </c>
      <c r="E30" s="51">
        <v>3215</v>
      </c>
      <c r="F30" s="42">
        <f t="shared" si="2"/>
        <v>107.17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9</v>
      </c>
      <c r="B31" s="116">
        <f t="shared" si="0"/>
        <v>43070</v>
      </c>
      <c r="C31" s="117"/>
      <c r="D31" s="40">
        <f t="shared" si="1"/>
        <v>31</v>
      </c>
      <c r="E31" s="107">
        <v>3300</v>
      </c>
      <c r="F31" s="108">
        <f t="shared" si="2"/>
        <v>106.45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9</v>
      </c>
      <c r="B32" s="60" t="s">
        <v>18</v>
      </c>
      <c r="C32" s="33"/>
      <c r="D32" s="59">
        <f>IF(SUM(D20:D31),SUM(D20:D31),"")</f>
        <v>267</v>
      </c>
      <c r="E32" s="61">
        <f>IF(SUM(E20:E31),SUM(E20:E31),"")</f>
        <v>51036.200000000004</v>
      </c>
      <c r="F32" s="62">
        <f t="shared" si="2"/>
        <v>191.15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191.15</v>
      </c>
      <c r="D42" s="84">
        <f>IFERROR(ROUND(B42*C42,2),"")</f>
        <v>3440.7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4" t="str">
        <f>F1</f>
        <v>Декабрь 2017</v>
      </c>
      <c r="R70" s="115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</mergeCells>
  <conditionalFormatting sqref="AM20">
    <cfRule type="expression" dxfId="3" priority="4">
      <formula>ISBLANK(AM25)</formula>
    </cfRule>
  </conditionalFormatting>
  <conditionalFormatting sqref="I20:I31">
    <cfRule type="expression" dxfId="2" priority="3">
      <formula>ISBLANK(I25)</formula>
    </cfRule>
  </conditionalFormatting>
  <conditionalFormatting sqref="R20:R31">
    <cfRule type="expression" dxfId="1" priority="2">
      <formula>ISBLANK(R25)</formula>
    </cfRule>
  </conditionalFormatting>
  <conditionalFormatting sqref="Z20:Z31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Вар1</vt:lpstr>
      <vt:lpstr>Вар2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2018-01-09T12:29:08Z</cp:lastPrinted>
  <dcterms:created xsi:type="dcterms:W3CDTF">2018-01-05T08:32:05Z</dcterms:created>
  <dcterms:modified xsi:type="dcterms:W3CDTF">2018-01-09T19:15:27Z</dcterms:modified>
</cp:coreProperties>
</file>