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E9" i="1" l="1"/>
  <c r="B10" i="1"/>
  <c r="C12" i="1"/>
  <c r="AF31" i="1"/>
  <c r="AF30" i="1"/>
  <c r="AF29" i="1"/>
  <c r="AF28" i="1"/>
  <c r="AF27" i="1"/>
  <c r="AF26" i="1"/>
  <c r="AF25" i="1"/>
  <c r="AF24" i="1"/>
  <c r="AF23" i="1"/>
  <c r="AF22" i="1"/>
  <c r="AF21" i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AF20" i="1"/>
  <c r="Q70" i="1"/>
  <c r="A41" i="1"/>
  <c r="E32" i="1"/>
  <c r="X31" i="1"/>
  <c r="O31" i="1"/>
  <c r="X30" i="1"/>
  <c r="O30" i="1"/>
  <c r="X29" i="1"/>
  <c r="O29" i="1"/>
  <c r="X28" i="1"/>
  <c r="O28" i="1"/>
  <c r="X27" i="1"/>
  <c r="O27" i="1"/>
  <c r="X26" i="1"/>
  <c r="O26" i="1"/>
  <c r="X25" i="1"/>
  <c r="O25" i="1"/>
  <c r="X24" i="1"/>
  <c r="O24" i="1"/>
  <c r="X23" i="1"/>
  <c r="O23" i="1"/>
  <c r="X22" i="1"/>
  <c r="X32" i="1" s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X20" i="1"/>
  <c r="O20" i="1"/>
  <c r="O32" i="1" s="1"/>
  <c r="AM19" i="1"/>
  <c r="F14" i="1"/>
  <c r="B42" i="1" s="1"/>
  <c r="N1" i="1"/>
  <c r="B21" i="1" l="1"/>
  <c r="B23" i="1"/>
  <c r="B25" i="1"/>
  <c r="B27" i="1"/>
  <c r="B29" i="1"/>
  <c r="B31" i="1"/>
  <c r="D31" i="1" s="1"/>
  <c r="F31" i="1" s="1"/>
  <c r="B22" i="1"/>
  <c r="B24" i="1"/>
  <c r="B26" i="1"/>
  <c r="B28" i="1"/>
  <c r="B30" i="1"/>
  <c r="B20" i="1"/>
  <c r="D30" i="1"/>
  <c r="F30" i="1" s="1"/>
  <c r="L11" i="1"/>
  <c r="F15" i="1"/>
  <c r="A42" i="1" s="1"/>
  <c r="AF32" i="1"/>
  <c r="D29" i="1" l="1"/>
  <c r="F29" i="1" s="1"/>
  <c r="D28" i="1"/>
  <c r="F28" i="1" l="1"/>
  <c r="D27" i="1"/>
  <c r="F27" i="1" l="1"/>
  <c r="D25" i="1" l="1"/>
  <c r="D26" i="1"/>
  <c r="F26" i="1" s="1"/>
  <c r="F25" i="1" l="1"/>
  <c r="D24" i="1"/>
  <c r="F24" i="1" l="1"/>
  <c r="D23" i="1"/>
  <c r="F23" i="1" l="1"/>
  <c r="D21" i="1" l="1"/>
  <c r="D22" i="1"/>
  <c r="F22" i="1" s="1"/>
  <c r="D20" i="1"/>
  <c r="F21" i="1" l="1"/>
  <c r="J14" i="1" l="1"/>
  <c r="A20" i="1"/>
  <c r="D32" i="1" l="1"/>
  <c r="F32" i="1" s="1"/>
  <c r="C42" i="1" s="1"/>
  <c r="D42" i="1" s="1"/>
  <c r="F20" i="1"/>
  <c r="A21" i="1"/>
  <c r="A22" i="1" s="1"/>
  <c r="A23" i="1" l="1"/>
  <c r="A24" i="1" l="1"/>
  <c r="A25" i="1" l="1"/>
  <c r="A26" i="1" s="1"/>
  <c r="A27" i="1" s="1"/>
  <c r="A28" i="1" s="1"/>
  <c r="A29" i="1" s="1"/>
  <c r="A30" i="1" s="1"/>
  <c r="A31" i="1" s="1"/>
  <c r="A32" i="1" s="1"/>
</calcChain>
</file>

<file path=xl/comments1.xml><?xml version="1.0" encoding="utf-8"?>
<comments xmlns="http://schemas.openxmlformats.org/spreadsheetml/2006/main">
  <authors>
    <author>Admin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<sst xmlns="http://schemas.openxmlformats.org/spreadsheetml/2006/main" count="67" uniqueCount="54">
  <si>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</si>
  <si>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</si>
  <si>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</si>
  <si>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</si>
  <si>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</si>
  <si>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</si>
  <si>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</si>
  <si>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</si>
  <si>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</si>
  <si>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</si>
  <si>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</si>
  <si>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</si>
  <si>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</si>
  <si>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</si>
  <si>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</si>
  <si>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</si>
  <si>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</si>
  <si>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</si>
  <si>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Январь 2017</t>
  </si>
  <si>
    <t>Всего</t>
  </si>
  <si>
    <t>Январь 2018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</si>
  <si>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</si>
  <si>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</si>
  <si>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</si>
  <si>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</si>
  <si>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</si>
  <si>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</si>
  <si>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</si>
  <si>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</si>
  <si>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</si>
  <si>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</si>
  <si>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</si>
  <si>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</si>
  <si>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</si>
  <si>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</si>
  <si>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</si>
  <si>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</si>
  <si>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</si>
  <si>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</si>
  <si>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</si>
  <si>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</si>
  <si>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</si>
  <si>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</si>
  <si>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</si>
  <si>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</si>
  <si>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</si>
  <si>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</si>
  <si>
    <t>Попробую сформулировать лучше, конкретнее и понятнее условия для диапазона ячеек B20:В31.</t>
  </si>
  <si>
    <t>Условие для В31 – всегда название месяца в ячейке В31 – месяц, который предшествует месяцу, указанному в ячейке Е15.</t>
  </si>
  <si>
    <t>Условия для ячеек B20:В31:</t>
  </si>
  <si>
    <r>
      <t>1 условие:</t>
    </r>
    <r>
      <rPr>
        <sz val="10"/>
        <color rgb="FF000000"/>
        <rFont val="Verdana"/>
        <family val="2"/>
        <charset val="204"/>
      </rPr>
      <t> если разница месяцев в ячейке В10 =РАЗНДАТ(D9;E15;"M") </t>
    </r>
    <r>
      <rPr>
        <sz val="10"/>
        <color rgb="FFFF0000"/>
        <rFont val="Verdana"/>
        <family val="2"/>
        <charset val="204"/>
      </rPr>
      <t>больше 12 месяцев или в ячейке Е9 РАЗНДАТ(D9;E15;"YM" больше 1 года,</t>
    </r>
    <r>
      <rPr>
        <sz val="10"/>
        <color rgb="FF000000"/>
        <rFont val="Verdana"/>
        <family val="2"/>
        <charset val="204"/>
      </rPr>
      <t> то в диапазон ячеек B20:В30 заполняются 11 месяцев, что предшествуют месяцу в ячейке В31. И все ячейки B20:В31 заполнены.</t>
    </r>
  </si>
  <si>
    <t>И все ячейки B20:В31 заполнены_x0000_</t>
  </si>
  <si>
    <t>В этом случае количество заполненных месяцев (ячеек) B20:В30 равняется: первый месяц = ячейке Е15, а последний месяц = месяц, который предшествует месяцу, указанному в ячейке Е15.</t>
  </si>
  <si>
    <r>
      <t>2 условие:</t>
    </r>
    <r>
      <rPr>
        <sz val="10"/>
        <color rgb="FF000000"/>
        <rFont val="Verdana"/>
        <family val="2"/>
        <charset val="204"/>
      </rPr>
      <t> если разница месяцев в ячейке В10 =РАЗНДАТ(D9;E15;"M") </t>
    </r>
    <r>
      <rPr>
        <sz val="10"/>
        <color rgb="FFFF0000"/>
        <rFont val="Verdana"/>
        <family val="2"/>
        <charset val="204"/>
      </rPr>
      <t>меньше 12 месяцев или в ячейке Е9 РАЗНДАТ(D9;E15;"YM" меньше 1 года,</t>
    </r>
    <r>
      <rPr>
        <sz val="10"/>
        <color rgb="FF000000"/>
        <rFont val="Verdana"/>
        <family val="2"/>
        <charset val="204"/>
      </rPr>
      <t xml:space="preserve"> то в диапазон ячеек B20:В30 первым заполняется месяц, который указан в ячейке в ячейке Е15.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</si>
</sst>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rgb="FF000000"/>
      <name val="Verdana"/>
      <family val="2"/>
      <charset val="204"/>
    </font>
    <font>
      <sz val="10"/>
      <color rgb="FFFF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0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6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/>
    <xf numFmtId="165" fontId="1" fillId="0" borderId="18" xfId="0" applyNumberFormat="1" applyFont="1" applyFill="1" applyBorder="1" applyProtection="1"/>
    <xf numFmtId="1" fontId="1" fillId="0" borderId="18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19" xfId="0" applyFont="1" applyFill="1" applyBorder="1" applyProtection="1"/>
    <xf numFmtId="165" fontId="1" fillId="0" borderId="20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7" xfId="0" applyNumberFormat="1" applyFill="1" applyBorder="1" applyAlignment="1" applyProtection="1">
      <alignment horizontal="center"/>
      <protection locked="0"/>
    </xf>
    <xf numFmtId="166" fontId="1" fillId="0" borderId="16" xfId="0" applyNumberFormat="1" applyFont="1" applyFill="1" applyBorder="1" applyProtection="1"/>
    <xf numFmtId="166" fontId="1" fillId="0" borderId="0" xfId="0" applyNumberFormat="1" applyFont="1" applyFill="1" applyProtection="1"/>
    <xf numFmtId="165" fontId="6" fillId="0" borderId="18" xfId="0" applyNumberFormat="1" applyFont="1" applyFill="1" applyBorder="1" applyProtection="1"/>
    <xf numFmtId="166" fontId="1" fillId="0" borderId="11" xfId="0" applyNumberFormat="1" applyFont="1" applyFill="1" applyBorder="1" applyProtection="1"/>
    <xf numFmtId="0" fontId="0" fillId="0" borderId="24" xfId="0" applyFill="1" applyBorder="1" applyAlignment="1" applyProtection="1">
      <alignment horizontal="center"/>
    </xf>
    <xf numFmtId="166" fontId="1" fillId="0" borderId="22" xfId="0" applyNumberFormat="1" applyFont="1" applyFill="1" applyBorder="1" applyProtection="1"/>
    <xf numFmtId="0" fontId="1" fillId="0" borderId="23" xfId="0" applyFont="1" applyFill="1" applyBorder="1" applyProtection="1"/>
    <xf numFmtId="165" fontId="1" fillId="0" borderId="21" xfId="0" applyNumberFormat="1" applyFont="1" applyFill="1" applyBorder="1" applyProtection="1"/>
    <xf numFmtId="1" fontId="1" fillId="0" borderId="21" xfId="0" applyNumberFormat="1" applyFont="1" applyFill="1" applyBorder="1" applyAlignment="1" applyProtection="1">
      <alignment horizontal="center"/>
    </xf>
    <xf numFmtId="166" fontId="1" fillId="0" borderId="25" xfId="0" applyNumberFormat="1" applyFont="1" applyFill="1" applyBorder="1" applyProtection="1"/>
    <xf numFmtId="0" fontId="1" fillId="0" borderId="26" xfId="0" applyFont="1" applyFill="1" applyBorder="1" applyProtection="1"/>
    <xf numFmtId="165" fontId="1" fillId="0" borderId="27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8" xfId="0" applyFont="1" applyFill="1" applyBorder="1" applyProtection="1"/>
    <xf numFmtId="0" fontId="10" fillId="0" borderId="0" xfId="0" applyFont="1" applyFill="1" applyProtection="1"/>
    <xf numFmtId="0" fontId="1" fillId="0" borderId="29" xfId="0" applyFont="1" applyFill="1" applyBorder="1" applyAlignment="1" applyProtection="1">
      <alignment horizontal="center"/>
    </xf>
    <xf numFmtId="0" fontId="1" fillId="0" borderId="29" xfId="0" applyFont="1" applyFill="1" applyBorder="1" applyProtection="1"/>
    <xf numFmtId="0" fontId="1" fillId="0" borderId="30" xfId="0" applyFont="1" applyFill="1" applyBorder="1" applyProtection="1"/>
    <xf numFmtId="0" fontId="1" fillId="0" borderId="31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14" fontId="1" fillId="0" borderId="28" xfId="0" applyNumberFormat="1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0" xfId="0" applyNumberFormat="1" applyFont="1" applyFill="1" applyBorder="1" applyAlignment="1" applyProtection="1">
      <alignment horizontal="center"/>
    </xf>
    <xf numFmtId="1" fontId="11" fillId="0" borderId="28" xfId="0" applyNumberFormat="1" applyFont="1" applyFill="1" applyBorder="1" applyAlignment="1" applyProtection="1">
      <alignment horizontal="center"/>
    </xf>
    <xf numFmtId="2" fontId="11" fillId="0" borderId="28" xfId="1" applyNumberFormat="1" applyFont="1" applyFill="1" applyBorder="1" applyAlignment="1" applyProtection="1">
      <alignment horizontal="center"/>
    </xf>
    <xf numFmtId="4" fontId="7" fillId="0" borderId="35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6" xfId="0" applyNumberForma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</xf>
    <xf numFmtId="0" fontId="1" fillId="0" borderId="37" xfId="0" applyFont="1" applyFill="1" applyBorder="1" applyProtection="1"/>
    <xf numFmtId="0" fontId="1" fillId="0" borderId="39" xfId="0" applyFont="1" applyFill="1" applyBorder="1" applyProtection="1"/>
    <xf numFmtId="0" fontId="1" fillId="0" borderId="38" xfId="0" applyFont="1" applyFill="1" applyBorder="1" applyProtection="1"/>
    <xf numFmtId="0" fontId="1" fillId="0" borderId="40" xfId="0" applyFont="1" applyFill="1" applyBorder="1" applyProtection="1"/>
    <xf numFmtId="0" fontId="29" fillId="0" borderId="0" xfId="0" applyFont="1"/>
    <xf numFmtId="0" fontId="30" fillId="0" borderId="0" xfId="0" applyFont="1"/>
    <xf numFmtId="164" fontId="1" fillId="0" borderId="0" xfId="0" applyNumberFormat="1" applyFont="1" applyFill="1" applyProtection="1"/>
    <xf numFmtId="0" fontId="1" fillId="0" borderId="25" xfId="0" applyFont="1" applyFill="1" applyBorder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42" xfId="0" applyNumberFormat="1" applyFont="1" applyFill="1" applyBorder="1" applyAlignment="1" applyProtection="1">
      <alignment horizontal="left"/>
    </xf>
    <xf numFmtId="164" fontId="1" fillId="0" borderId="17" xfId="0" applyNumberFormat="1" applyFont="1" applyFill="1" applyBorder="1" applyAlignment="1" applyProtection="1">
      <alignment horizontal="left"/>
    </xf>
    <xf numFmtId="164" fontId="1" fillId="0" borderId="43" xfId="0" applyNumberFormat="1" applyFont="1" applyFill="1" applyBorder="1" applyAlignment="1" applyProtection="1">
      <alignment horizontal="left"/>
    </xf>
    <xf numFmtId="164" fontId="1" fillId="0" borderId="23" xfId="0" applyNumberFormat="1" applyFont="1" applyFill="1" applyBorder="1" applyAlignment="1" applyProtection="1">
      <alignment horizontal="left"/>
    </xf>
    <xf numFmtId="164" fontId="1" fillId="0" borderId="41" xfId="0" applyNumberFormat="1" applyFont="1" applyFill="1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abSelected="1" topLeftCell="A2" zoomScale="85" zoomScaleNormal="85" workbookViewId="0">
      <selection activeCell="B20" sqref="B20:C20"/>
    </sheetView>
  </sheetViews>
  <sheetFormatPr defaultRowHeight="15" x14ac:dyDescent="0.25"/>
  <cols>
    <col min="1" max="1" width="10.42578125" style="1" customWidth="1"/>
    <col min="2" max="2" width="13" style="1" customWidth="1"/>
    <col min="3" max="3" width="9.8554687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0.42578125" style="1" customWidth="1"/>
    <col min="8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21</v>
      </c>
      <c r="D3" s="1" t="s">
        <v>2</v>
      </c>
      <c r="E3" s="7">
        <v>2</v>
      </c>
    </row>
    <row r="5" spans="2:14" x14ac:dyDescent="0.25">
      <c r="B5" s="1" t="s">
        <v>22</v>
      </c>
      <c r="D5" s="8" t="s">
        <v>23</v>
      </c>
    </row>
    <row r="7" spans="2:14" x14ac:dyDescent="0.25">
      <c r="B7" s="1" t="s">
        <v>24</v>
      </c>
      <c r="D7" s="9"/>
    </row>
    <row r="9" spans="2:14" x14ac:dyDescent="0.25">
      <c r="B9" s="1" t="s">
        <v>25</v>
      </c>
      <c r="D9" s="10">
        <v>42828</v>
      </c>
      <c r="E9" s="1" t="str">
        <f>"   Работает "&amp;DATEDIF(D9,E15,"Y")&amp;" лет, "&amp;DATEDIF(D9,E15,"YM")&amp;" месяцев, "&amp;DATEDIF(D9,E15,"MD")&amp;"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26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43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7" t="str">
        <f>"на "&amp;ROUND((F13-F12)/365*24,0)&amp; " рабочих дней"</f>
        <v>на 18 рабочих дней</v>
      </c>
      <c r="J14" s="1">
        <f>SUM(D20:D31)</f>
        <v>236</v>
      </c>
    </row>
    <row r="15" spans="2:14" x14ac:dyDescent="0.25">
      <c r="B15" s="1" t="s">
        <v>27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4"/>
    </row>
    <row r="17" spans="1:39" x14ac:dyDescent="0.25">
      <c r="A17" s="17" t="s">
        <v>6</v>
      </c>
      <c r="B17" s="18" t="s">
        <v>7</v>
      </c>
      <c r="C17" s="115"/>
      <c r="D17" s="73" t="s">
        <v>44</v>
      </c>
      <c r="E17" s="20" t="s">
        <v>8</v>
      </c>
      <c r="F17" s="20" t="s">
        <v>29</v>
      </c>
      <c r="I17" s="12" t="s">
        <v>9</v>
      </c>
      <c r="R17" s="12" t="s">
        <v>10</v>
      </c>
      <c r="Z17" s="12" t="s">
        <v>28</v>
      </c>
    </row>
    <row r="18" spans="1:39" x14ac:dyDescent="0.25">
      <c r="A18" s="21" t="s">
        <v>11</v>
      </c>
      <c r="B18" s="22"/>
      <c r="C18" s="116"/>
      <c r="D18" s="76" t="s">
        <v>45</v>
      </c>
      <c r="E18" s="23"/>
      <c r="F18" s="24" t="s">
        <v>30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7"/>
      <c r="D19" s="79" t="s">
        <v>46</v>
      </c>
      <c r="E19" s="30"/>
      <c r="F19" s="31" t="s">
        <v>15</v>
      </c>
      <c r="I19" s="32"/>
      <c r="J19" s="33"/>
      <c r="K19" s="32"/>
      <c r="L19" s="34"/>
      <c r="M19" s="34"/>
      <c r="N19" s="33"/>
      <c r="O19" s="35" t="s">
        <v>16</v>
      </c>
      <c r="R19" s="32"/>
      <c r="S19" s="33"/>
      <c r="T19" s="22"/>
      <c r="U19" s="36"/>
      <c r="V19" s="36"/>
      <c r="W19" s="23"/>
      <c r="X19" s="37" t="s">
        <v>16</v>
      </c>
      <c r="Z19" s="32"/>
      <c r="AA19" s="33"/>
      <c r="AB19" s="22"/>
      <c r="AC19" s="36"/>
      <c r="AD19" s="36"/>
      <c r="AE19" s="23"/>
      <c r="AF19" s="37" t="s">
        <v>16</v>
      </c>
      <c r="AM19" s="38" t="str">
        <f>I20</f>
        <v>Январь 2016</v>
      </c>
    </row>
    <row r="20" spans="1:39" x14ac:dyDescent="0.25">
      <c r="A20" s="39" t="str">
        <f>IF(B20="","",MAX($A$18:A19)+1)</f>
        <v/>
      </c>
      <c r="B20" s="128" t="str">
        <f>IF(OR($B$10&gt;=12,DATEDIF($D$9,$E$15,"ym")&gt;=1),IF(EOMONTH($E$15,ROW($A1)-13)&lt;EOMONTH($D$9,0),"",EOMONTH($E$15,ROW($A1)-13)),IF(OR($B$10&lt;12,DATEDIF($D$9,$E$15,"ym")&lt;1),EOMONTH($E$15,ROW($A1)-1)))</f>
        <v/>
      </c>
      <c r="C20" s="129"/>
      <c r="D20" s="40" t="str">
        <f>IF(B20="","",IFERROR(IFERROR(DAY(EOMONTH(B20,0))-VLOOKUP(TEXT(B20,"ММММ ГГГГ"),$I$20:$O$31,7,),DAY(EOMONTH(B20,0))-VLOOKUP(TEXT(B20,"ММММ ГГГГ"),$R$20:$X$31,7,)),DAY(EOMONTH(B20,0))-VLOOKUP(TEXT(B20,"ММММ ГГГГ"),$Z$20:$AF$31,7,)))</f>
        <v/>
      </c>
      <c r="E20" s="41">
        <v>12500</v>
      </c>
      <c r="F20" s="42" t="str">
        <f>IFERROR(ROUND(E20/D20, 2),"")</f>
        <v/>
      </c>
      <c r="I20" s="43" t="s">
        <v>17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18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20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 t="str">
        <f>IF(B21="","",MAX($A$18:A20)+1)</f>
        <v/>
      </c>
      <c r="B21" s="124" t="str">
        <f t="shared" ref="B21:B31" si="0">IF(OR($B$10&gt;=12,DATEDIF($D$9,$E$15,"ym")&gt;=1),IF(EOMONTH($E$15,ROW($A2)-13)&lt;EOMONTH($D$9,0),"",EOMONTH($E$15,ROW($A2)-13)),IF(OR($B$10&lt;12,DATEDIF($D$9,$E$15,"ym")&lt;1),EOMONTH($E$15,ROW($A2)-1)))</f>
        <v/>
      </c>
      <c r="C21" s="125"/>
      <c r="D21" s="40" t="str">
        <f t="shared" ref="D21:D31" si="1">IF(B21="","",IFERROR(IFERROR(DAY(EOMONTH(B21,0))-VLOOKUP(TEXT(B21,"ММММ ГГГГ"),$I$20:$O$31,7,),DAY(EOMONTH(B21,0))-VLOOKUP(TEXT(B21,"ММММ ГГГГ"),$R$20:$X$31,7,)),DAY(EOMONTH(B21,0))-VLOOKUP(TEXT(B21,"ММММ ГГГГ"),$Z$20:$AF$31,7,)))</f>
        <v/>
      </c>
      <c r="E21" s="51">
        <v>3200</v>
      </c>
      <c r="F21" s="42" t="str">
        <f t="shared" ref="F21:F32" si="2">IFERROR(ROUND(E21/D21, 2),"")</f>
        <v/>
      </c>
      <c r="I21" s="52" t="str">
        <f>TEXT(EDATE(I20,1),"[$-F419]ММММ ГГГГ")</f>
        <v>февраль 2016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52" t="str">
        <f>TEXT(EDATE(R20,1),"[$-419]ММММ ГГГГ")</f>
        <v>Февраль 2017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52" t="str">
        <f>TEXT(EDATE(Z20,1),"[$-419]ММММ ГГГГ")</f>
        <v>Февраль 2018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3" t="str">
        <f>TEXT(EDATE(AM20,1),"[$-419]ММММ ГГГГ")</f>
        <v>Февраль 2016</v>
      </c>
    </row>
    <row r="22" spans="1:39" x14ac:dyDescent="0.25">
      <c r="A22" s="39" t="str">
        <f>IF(B22="","",MAX($A$18:A21)+1)</f>
        <v/>
      </c>
      <c r="B22" s="124" t="str">
        <f t="shared" si="0"/>
        <v/>
      </c>
      <c r="C22" s="125"/>
      <c r="D22" s="40" t="str">
        <f t="shared" si="1"/>
        <v/>
      </c>
      <c r="E22" s="51">
        <v>2431.4</v>
      </c>
      <c r="F22" s="42" t="str">
        <f t="shared" si="2"/>
        <v/>
      </c>
      <c r="I22" s="52" t="str">
        <f t="shared" ref="I22:I31" si="6">TEXT(EDATE(I21,1),"[$-F419]ММММ ГГГГ")</f>
        <v>март 2016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52" t="str">
        <f>TEXT(EDATE(R21,1),"[$-419]ММММ ГГГГ")</f>
        <v>Март 2017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52" t="str">
        <f>TEXT(EDATE(Z21,1),"[$-419]ММММ ГГГГ")</f>
        <v>Март 2018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3" t="str">
        <f t="shared" ref="AM22:AM31" si="7">TEXT(EDATE(AM21,1),"[$-419]ММММ ГГГГ")</f>
        <v>Март 2016</v>
      </c>
    </row>
    <row r="23" spans="1:39" x14ac:dyDescent="0.25">
      <c r="A23" s="39" t="str">
        <f>IF(B23="","",MAX($A$18:A22)+1)</f>
        <v/>
      </c>
      <c r="B23" s="124" t="str">
        <f t="shared" si="0"/>
        <v/>
      </c>
      <c r="C23" s="125"/>
      <c r="D23" s="40" t="str">
        <f t="shared" si="1"/>
        <v/>
      </c>
      <c r="E23" s="51">
        <v>3700</v>
      </c>
      <c r="F23" s="42" t="str">
        <f t="shared" si="2"/>
        <v/>
      </c>
      <c r="I23" s="52" t="str">
        <f t="shared" si="6"/>
        <v>апрель 2016</v>
      </c>
      <c r="J23" s="44"/>
      <c r="K23" s="45"/>
      <c r="L23" s="45"/>
      <c r="M23" s="45"/>
      <c r="N23" s="45"/>
      <c r="O23" s="46">
        <f t="shared" si="3"/>
        <v>0</v>
      </c>
      <c r="P23" s="47"/>
      <c r="R23" s="52" t="str">
        <f t="shared" ref="R23:R31" si="8">TEXT(EDATE(R22,1),"[$-419]ММММ ГГГГ")</f>
        <v>Апрель 2017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52" t="str">
        <f t="shared" ref="Z23:Z31" si="9">TEXT(EDATE(Z22,1),"[$-419]ММММ ГГГГ")</f>
        <v>Апрель 2018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3" t="str">
        <f t="shared" si="7"/>
        <v>Апрель 2016</v>
      </c>
    </row>
    <row r="24" spans="1:39" x14ac:dyDescent="0.25">
      <c r="A24" s="39">
        <f>IF(B24="","",MAX($A$18:A23)+1)</f>
        <v>1</v>
      </c>
      <c r="B24" s="124">
        <f t="shared" si="0"/>
        <v>42855</v>
      </c>
      <c r="C24" s="125"/>
      <c r="D24" s="40">
        <f t="shared" si="1"/>
        <v>29</v>
      </c>
      <c r="E24" s="51">
        <v>4890</v>
      </c>
      <c r="F24" s="42">
        <f t="shared" si="2"/>
        <v>168.62</v>
      </c>
      <c r="I24" s="52" t="str">
        <f t="shared" si="6"/>
        <v>май 2016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52" t="str">
        <f t="shared" si="8"/>
        <v>Май 2017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52" t="str">
        <f t="shared" si="9"/>
        <v>Май 2018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3" t="str">
        <f t="shared" si="7"/>
        <v>Май 2016</v>
      </c>
    </row>
    <row r="25" spans="1:39" x14ac:dyDescent="0.25">
      <c r="A25" s="39">
        <f>IF(B25="","",MAX($A$18:A24)+1)</f>
        <v>2</v>
      </c>
      <c r="B25" s="124">
        <f t="shared" si="0"/>
        <v>42886</v>
      </c>
      <c r="C25" s="125"/>
      <c r="D25" s="40">
        <f t="shared" si="1"/>
        <v>28</v>
      </c>
      <c r="E25" s="51">
        <v>4114</v>
      </c>
      <c r="F25" s="42">
        <f t="shared" si="2"/>
        <v>146.93</v>
      </c>
      <c r="I25" s="52" t="str">
        <f t="shared" si="6"/>
        <v>июнь 2016</v>
      </c>
      <c r="J25" s="44"/>
      <c r="K25" s="54">
        <v>42540</v>
      </c>
      <c r="L25" s="54">
        <v>42549</v>
      </c>
      <c r="M25" s="45"/>
      <c r="N25" s="45"/>
      <c r="O25" s="46">
        <f t="shared" si="3"/>
        <v>2</v>
      </c>
      <c r="P25" s="47"/>
      <c r="R25" s="52" t="str">
        <f t="shared" si="8"/>
        <v>Июнь 2017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52" t="str">
        <f t="shared" si="9"/>
        <v>Июнь 2018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3" t="str">
        <f t="shared" si="7"/>
        <v>Июнь 2016</v>
      </c>
    </row>
    <row r="26" spans="1:39" x14ac:dyDescent="0.25">
      <c r="A26" s="39">
        <f>IF(B26="","",MAX($A$18:A25)+1)</f>
        <v>3</v>
      </c>
      <c r="B26" s="124">
        <f t="shared" si="0"/>
        <v>42916</v>
      </c>
      <c r="C26" s="125"/>
      <c r="D26" s="40">
        <f t="shared" si="1"/>
        <v>28</v>
      </c>
      <c r="E26" s="51">
        <v>3255</v>
      </c>
      <c r="F26" s="42">
        <f t="shared" si="2"/>
        <v>116.25</v>
      </c>
      <c r="I26" s="52" t="str">
        <f t="shared" si="6"/>
        <v>июль 2016</v>
      </c>
      <c r="J26" s="44"/>
      <c r="K26" s="45"/>
      <c r="L26" s="45"/>
      <c r="M26" s="45"/>
      <c r="N26" s="45"/>
      <c r="O26" s="46">
        <f t="shared" si="3"/>
        <v>0</v>
      </c>
      <c r="P26" s="47"/>
      <c r="R26" s="52" t="str">
        <f t="shared" si="8"/>
        <v>Июль 2017</v>
      </c>
      <c r="S26" s="48"/>
      <c r="T26" s="49"/>
      <c r="U26" s="49"/>
      <c r="V26" s="49"/>
      <c r="W26" s="49"/>
      <c r="X26" s="46">
        <f t="shared" si="4"/>
        <v>0</v>
      </c>
      <c r="Z26" s="52" t="str">
        <f t="shared" si="9"/>
        <v>Июль 2018</v>
      </c>
      <c r="AA26" s="48"/>
      <c r="AB26" s="49"/>
      <c r="AC26" s="49"/>
      <c r="AD26" s="49"/>
      <c r="AE26" s="49"/>
      <c r="AF26" s="46">
        <f t="shared" si="5"/>
        <v>0</v>
      </c>
      <c r="AM26" s="53" t="str">
        <f t="shared" si="7"/>
        <v>Июль 2016</v>
      </c>
    </row>
    <row r="27" spans="1:39" x14ac:dyDescent="0.25">
      <c r="A27" s="39">
        <f>IF(B27="","",MAX($A$18:A26)+1)</f>
        <v>4</v>
      </c>
      <c r="B27" s="124">
        <f t="shared" si="0"/>
        <v>42947</v>
      </c>
      <c r="C27" s="125"/>
      <c r="D27" s="40">
        <f t="shared" si="1"/>
        <v>31</v>
      </c>
      <c r="E27" s="51">
        <v>3297.8</v>
      </c>
      <c r="F27" s="42">
        <f t="shared" si="2"/>
        <v>106.38</v>
      </c>
      <c r="I27" s="52" t="str">
        <f t="shared" si="6"/>
        <v>август 2016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52" t="str">
        <f t="shared" si="8"/>
        <v>Август 2017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52" t="str">
        <f t="shared" si="9"/>
        <v>Август 2018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3" t="str">
        <f t="shared" si="7"/>
        <v>Август 2016</v>
      </c>
    </row>
    <row r="28" spans="1:39" x14ac:dyDescent="0.25">
      <c r="A28" s="39">
        <f>IF(B28="","",MAX($A$18:A27)+1)</f>
        <v>5</v>
      </c>
      <c r="B28" s="124">
        <f t="shared" si="0"/>
        <v>42978</v>
      </c>
      <c r="C28" s="125"/>
      <c r="D28" s="40">
        <f t="shared" si="1"/>
        <v>30</v>
      </c>
      <c r="E28" s="51">
        <v>3233</v>
      </c>
      <c r="F28" s="42">
        <f t="shared" si="2"/>
        <v>107.77</v>
      </c>
      <c r="I28" s="55" t="str">
        <f t="shared" si="6"/>
        <v>сентябрь 2016</v>
      </c>
      <c r="J28" s="33"/>
      <c r="K28" s="45"/>
      <c r="L28" s="45"/>
      <c r="M28" s="45"/>
      <c r="N28" s="45"/>
      <c r="O28" s="46">
        <f t="shared" si="3"/>
        <v>0</v>
      </c>
      <c r="P28" s="47"/>
      <c r="R28" s="52" t="str">
        <f t="shared" si="8"/>
        <v>Сентябрь 2017</v>
      </c>
      <c r="S28" s="48"/>
      <c r="T28" s="49"/>
      <c r="U28" s="49"/>
      <c r="V28" s="49"/>
      <c r="W28" s="49"/>
      <c r="X28" s="46">
        <f t="shared" si="4"/>
        <v>0</v>
      </c>
      <c r="Z28" s="52" t="str">
        <f t="shared" si="9"/>
        <v>Сентябрь 2018</v>
      </c>
      <c r="AA28" s="48"/>
      <c r="AB28" s="49"/>
      <c r="AC28" s="49"/>
      <c r="AD28" s="49"/>
      <c r="AE28" s="49"/>
      <c r="AF28" s="46">
        <f t="shared" si="5"/>
        <v>0</v>
      </c>
      <c r="AM28" s="53" t="str">
        <f t="shared" si="7"/>
        <v>Сентябрь 2016</v>
      </c>
    </row>
    <row r="29" spans="1:39" x14ac:dyDescent="0.25">
      <c r="A29" s="39">
        <f>IF(B29="","",MAX($A$18:A28)+1)</f>
        <v>6</v>
      </c>
      <c r="B29" s="124">
        <f t="shared" si="0"/>
        <v>43008</v>
      </c>
      <c r="C29" s="125"/>
      <c r="D29" s="40">
        <f t="shared" si="1"/>
        <v>30</v>
      </c>
      <c r="E29" s="51">
        <v>3900</v>
      </c>
      <c r="F29" s="42">
        <f t="shared" si="2"/>
        <v>130</v>
      </c>
      <c r="I29" s="52" t="str">
        <f t="shared" si="6"/>
        <v>октябрь 2016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52" t="str">
        <f t="shared" si="8"/>
        <v>Октябрь 2017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52" t="str">
        <f t="shared" si="9"/>
        <v>Октябрь 2018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3" t="str">
        <f t="shared" si="7"/>
        <v>Октябрь 2016</v>
      </c>
    </row>
    <row r="30" spans="1:39" x14ac:dyDescent="0.25">
      <c r="A30" s="39">
        <f>IF(B30="","",MAX($A$18:A29)+1)</f>
        <v>7</v>
      </c>
      <c r="B30" s="124">
        <f t="shared" si="0"/>
        <v>43039</v>
      </c>
      <c r="C30" s="125"/>
      <c r="D30" s="40">
        <f t="shared" si="1"/>
        <v>30</v>
      </c>
      <c r="E30" s="51">
        <v>3215</v>
      </c>
      <c r="F30" s="42">
        <f t="shared" si="2"/>
        <v>107.17</v>
      </c>
      <c r="I30" s="52" t="str">
        <f t="shared" si="6"/>
        <v>ноябрь 2016</v>
      </c>
      <c r="J30" s="44"/>
      <c r="K30" s="45"/>
      <c r="L30" s="45"/>
      <c r="M30" s="45"/>
      <c r="N30" s="45"/>
      <c r="O30" s="46">
        <f t="shared" si="3"/>
        <v>0</v>
      </c>
      <c r="P30" s="47"/>
      <c r="R30" s="52" t="str">
        <f t="shared" si="8"/>
        <v>Ноябрь 2017</v>
      </c>
      <c r="S30" s="48"/>
      <c r="T30" s="49"/>
      <c r="U30" s="49"/>
      <c r="V30" s="49"/>
      <c r="W30" s="49"/>
      <c r="X30" s="46">
        <f t="shared" si="4"/>
        <v>0</v>
      </c>
      <c r="Z30" s="52" t="str">
        <f t="shared" si="9"/>
        <v>Ноябрь 2018</v>
      </c>
      <c r="AA30" s="48"/>
      <c r="AB30" s="49"/>
      <c r="AC30" s="49"/>
      <c r="AD30" s="49"/>
      <c r="AE30" s="49"/>
      <c r="AF30" s="46">
        <f t="shared" si="5"/>
        <v>0</v>
      </c>
      <c r="AM30" s="53" t="str">
        <f t="shared" si="7"/>
        <v>Ноябрь 2016</v>
      </c>
    </row>
    <row r="31" spans="1:39" ht="15.75" thickBot="1" x14ac:dyDescent="0.3">
      <c r="A31" s="121">
        <f>IF(B31="","",MAX($A$18:A30)+1)</f>
        <v>8</v>
      </c>
      <c r="B31" s="126">
        <f t="shared" si="0"/>
        <v>43069</v>
      </c>
      <c r="C31" s="127"/>
      <c r="D31" s="56">
        <f t="shared" si="1"/>
        <v>30</v>
      </c>
      <c r="E31" s="112">
        <v>3300</v>
      </c>
      <c r="F31" s="113">
        <f t="shared" si="2"/>
        <v>110</v>
      </c>
      <c r="I31" s="57" t="str">
        <f t="shared" si="6"/>
        <v>декабрь 2016</v>
      </c>
      <c r="J31" s="58"/>
      <c r="K31" s="59"/>
      <c r="L31" s="59"/>
      <c r="M31" s="59"/>
      <c r="N31" s="59"/>
      <c r="O31" s="60">
        <f t="shared" si="3"/>
        <v>0</v>
      </c>
      <c r="P31" s="47"/>
      <c r="R31" s="61" t="str">
        <f t="shared" si="8"/>
        <v>Декабрь 2017</v>
      </c>
      <c r="S31" s="62"/>
      <c r="T31" s="63"/>
      <c r="U31" s="63"/>
      <c r="V31" s="63"/>
      <c r="W31" s="63"/>
      <c r="X31" s="60">
        <f t="shared" si="4"/>
        <v>0</v>
      </c>
      <c r="Z31" s="61" t="str">
        <f t="shared" si="9"/>
        <v>Декабрь 2018</v>
      </c>
      <c r="AA31" s="62"/>
      <c r="AB31" s="63">
        <v>43459</v>
      </c>
      <c r="AC31" s="63"/>
      <c r="AD31" s="63"/>
      <c r="AE31" s="63"/>
      <c r="AF31" s="60">
        <f t="shared" si="5"/>
        <v>1</v>
      </c>
      <c r="AM31" s="53" t="str">
        <f t="shared" si="7"/>
        <v>Декабрь 2016</v>
      </c>
    </row>
    <row r="32" spans="1:39" ht="15.75" x14ac:dyDescent="0.25">
      <c r="A32" s="64">
        <f>A31</f>
        <v>8</v>
      </c>
      <c r="B32" s="65" t="s">
        <v>19</v>
      </c>
      <c r="C32" s="33"/>
      <c r="D32" s="64">
        <f>IF(SUM(D20:D31),SUM(D20:D31),"")</f>
        <v>236</v>
      </c>
      <c r="E32" s="66">
        <f>IF(SUM(E20:E31),SUM(E20:E31),"")</f>
        <v>51036.200000000004</v>
      </c>
      <c r="F32" s="67">
        <f t="shared" si="2"/>
        <v>216.26</v>
      </c>
      <c r="I32" s="68" t="s">
        <v>19</v>
      </c>
      <c r="J32" s="33"/>
      <c r="K32" s="69"/>
      <c r="L32" s="69"/>
      <c r="M32" s="69"/>
      <c r="N32" s="69"/>
      <c r="O32" s="70">
        <f>SUM(O20:O31)</f>
        <v>10</v>
      </c>
      <c r="R32" s="68" t="s">
        <v>19</v>
      </c>
      <c r="S32" s="34"/>
      <c r="T32" s="71"/>
      <c r="U32" s="71"/>
      <c r="V32" s="71"/>
      <c r="W32" s="71"/>
      <c r="X32" s="70">
        <f>SUM(X20:X31)</f>
        <v>11</v>
      </c>
      <c r="Z32" s="68" t="s">
        <v>19</v>
      </c>
      <c r="AA32" s="34"/>
      <c r="AB32" s="71"/>
      <c r="AC32" s="71"/>
      <c r="AD32" s="71"/>
      <c r="AE32" s="71"/>
      <c r="AF32" s="70">
        <f>SUM(AF20:AF31)</f>
        <v>11</v>
      </c>
    </row>
    <row r="34" spans="1:12" x14ac:dyDescent="0.25">
      <c r="B34" s="72" t="s">
        <v>31</v>
      </c>
    </row>
    <row r="35" spans="1:12" x14ac:dyDescent="0.25">
      <c r="A35" s="73" t="s">
        <v>32</v>
      </c>
      <c r="B35" s="73" t="s">
        <v>35</v>
      </c>
      <c r="C35" s="74"/>
      <c r="D35" s="75"/>
      <c r="E35" s="36"/>
      <c r="F35" s="118" t="s">
        <v>47</v>
      </c>
    </row>
    <row r="36" spans="1:12" x14ac:dyDescent="0.25">
      <c r="A36" s="76" t="s">
        <v>33</v>
      </c>
      <c r="B36" s="76" t="s">
        <v>36</v>
      </c>
      <c r="C36" s="76" t="s">
        <v>37</v>
      </c>
      <c r="D36" s="77" t="s">
        <v>19</v>
      </c>
      <c r="E36" s="78"/>
      <c r="F36" s="118" t="s">
        <v>48</v>
      </c>
    </row>
    <row r="37" spans="1:12" x14ac:dyDescent="0.25">
      <c r="A37" s="76" t="s">
        <v>34</v>
      </c>
      <c r="B37" s="76"/>
      <c r="C37" s="76" t="s">
        <v>38</v>
      </c>
      <c r="D37" s="77" t="s">
        <v>41</v>
      </c>
      <c r="E37" s="78"/>
      <c r="F37" s="118" t="s">
        <v>49</v>
      </c>
    </row>
    <row r="38" spans="1:12" x14ac:dyDescent="0.25">
      <c r="A38" s="76"/>
      <c r="B38" s="76"/>
      <c r="C38" s="76" t="s">
        <v>39</v>
      </c>
      <c r="D38" s="77" t="s">
        <v>42</v>
      </c>
      <c r="E38" s="78"/>
      <c r="F38" s="119" t="s">
        <v>50</v>
      </c>
    </row>
    <row r="39" spans="1:12" x14ac:dyDescent="0.25">
      <c r="A39" s="76"/>
      <c r="B39" s="76"/>
      <c r="C39" s="76" t="s">
        <v>40</v>
      </c>
      <c r="D39" s="77"/>
      <c r="E39" s="78"/>
      <c r="F39" s="118" t="s">
        <v>51</v>
      </c>
    </row>
    <row r="40" spans="1:12" ht="15.75" thickBot="1" x14ac:dyDescent="0.3">
      <c r="A40" s="79"/>
      <c r="B40" s="79"/>
      <c r="C40" s="79"/>
      <c r="D40" s="80"/>
      <c r="E40" s="78"/>
      <c r="F40" s="119" t="s">
        <v>53</v>
      </c>
    </row>
    <row r="41" spans="1:12" x14ac:dyDescent="0.25">
      <c r="A41" s="81">
        <f>E15</f>
        <v>43098</v>
      </c>
      <c r="B41" s="82"/>
      <c r="C41" s="82"/>
      <c r="D41" s="83"/>
      <c r="E41" s="78"/>
      <c r="F41" s="118" t="s">
        <v>52</v>
      </c>
      <c r="L41" s="85"/>
    </row>
    <row r="42" spans="1:12" ht="15.75" x14ac:dyDescent="0.25">
      <c r="A42" s="86" t="str">
        <f>F15</f>
        <v>по 24.01.18</v>
      </c>
      <c r="B42" s="87">
        <f>--MID(F14,SEARCH(" ",F14)+1,SEARCH("раб",F14)-4)</f>
        <v>18</v>
      </c>
      <c r="C42" s="88">
        <f>F32</f>
        <v>216.26</v>
      </c>
      <c r="D42" s="89">
        <f>IFERROR(ROUND(B42*C42,2),"")</f>
        <v>3892.68</v>
      </c>
      <c r="E42" s="90"/>
      <c r="F42" s="91"/>
    </row>
    <row r="43" spans="1:12" x14ac:dyDescent="0.25">
      <c r="F43" s="120"/>
    </row>
    <row r="44" spans="1:12" x14ac:dyDescent="0.25">
      <c r="E44" s="92"/>
      <c r="F44" s="120"/>
    </row>
    <row r="45" spans="1:12" x14ac:dyDescent="0.25">
      <c r="E45" s="93"/>
      <c r="F45" s="120"/>
    </row>
    <row r="46" spans="1:12" x14ac:dyDescent="0.25">
      <c r="E46" s="94"/>
      <c r="F46" s="120"/>
      <c r="G46" s="93"/>
      <c r="H46" s="93"/>
    </row>
    <row r="47" spans="1:12" x14ac:dyDescent="0.25">
      <c r="F47" s="120"/>
      <c r="G47" s="93"/>
      <c r="H47" s="93"/>
    </row>
    <row r="48" spans="1:12" x14ac:dyDescent="0.25">
      <c r="F48" s="120"/>
    </row>
    <row r="49" spans="1:10" x14ac:dyDescent="0.25">
      <c r="F49" s="120"/>
    </row>
    <row r="50" spans="1:10" x14ac:dyDescent="0.25">
      <c r="F50" s="120"/>
    </row>
    <row r="51" spans="1:10" x14ac:dyDescent="0.25">
      <c r="F51" s="120"/>
    </row>
    <row r="52" spans="1:10" x14ac:dyDescent="0.25">
      <c r="F52" s="120"/>
    </row>
    <row r="53" spans="1:10" x14ac:dyDescent="0.25">
      <c r="F53" s="120"/>
    </row>
    <row r="54" spans="1:10" x14ac:dyDescent="0.25">
      <c r="F54" s="120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11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11"/>
      <c r="F64" s="36"/>
      <c r="G64" s="36"/>
      <c r="H64" s="36"/>
      <c r="I64" s="36"/>
      <c r="J64" s="36"/>
    </row>
    <row r="65" spans="1:27" x14ac:dyDescent="0.25">
      <c r="A65" s="98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5"/>
      <c r="Q70" s="122" t="str">
        <f>F1</f>
        <v>Декабрь 2017</v>
      </c>
      <c r="R70" s="123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6"/>
      <c r="E72" s="36"/>
      <c r="F72" s="36"/>
      <c r="G72" s="36"/>
      <c r="H72" s="98"/>
      <c r="I72" s="36"/>
      <c r="J72" s="36"/>
      <c r="K72" s="96"/>
      <c r="L72" s="36"/>
      <c r="M72" s="36"/>
      <c r="N72" s="36"/>
      <c r="O72" s="36"/>
      <c r="P72" s="98"/>
      <c r="Q72" s="36"/>
      <c r="R72" s="36"/>
      <c r="S72" s="36"/>
      <c r="T72" s="36"/>
      <c r="U72" s="99"/>
      <c r="V72" s="78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6"/>
      <c r="E73" s="36"/>
      <c r="F73" s="96"/>
      <c r="G73" s="36"/>
      <c r="H73" s="78"/>
      <c r="I73" s="78"/>
      <c r="J73" s="96"/>
      <c r="K73" s="96"/>
      <c r="L73" s="78"/>
      <c r="M73" s="78"/>
      <c r="N73" s="78"/>
      <c r="O73" s="78"/>
      <c r="P73" s="78"/>
      <c r="Q73" s="78"/>
      <c r="R73" s="78"/>
      <c r="S73" s="78"/>
      <c r="T73" s="36"/>
      <c r="U73" s="99"/>
      <c r="V73" s="36"/>
      <c r="W73" s="78"/>
      <c r="X73" s="36"/>
      <c r="Y73" s="36"/>
      <c r="Z73" s="36"/>
      <c r="AA73" s="36"/>
    </row>
    <row r="74" spans="1:27" ht="15.75" x14ac:dyDescent="0.25">
      <c r="A74" s="100"/>
      <c r="B74" s="36"/>
      <c r="C74" s="36"/>
      <c r="D74" s="78"/>
      <c r="E74" s="96"/>
      <c r="F74" s="96"/>
      <c r="G74" s="96"/>
      <c r="H74" s="78"/>
      <c r="I74" s="78"/>
      <c r="J74" s="96"/>
      <c r="K74" s="96"/>
      <c r="L74" s="36"/>
      <c r="M74" s="36"/>
      <c r="N74" s="36"/>
      <c r="O74" s="98"/>
      <c r="P74" s="36"/>
      <c r="Q74" s="101"/>
      <c r="R74" s="98"/>
      <c r="S74" s="36"/>
      <c r="T74" s="36"/>
      <c r="U74" s="78"/>
      <c r="V74" s="78"/>
      <c r="W74" s="96"/>
      <c r="X74" s="36"/>
      <c r="Y74" s="36"/>
      <c r="Z74" s="36"/>
      <c r="AA74" s="36"/>
    </row>
    <row r="75" spans="1:27" ht="15.75" x14ac:dyDescent="0.25">
      <c r="A75" s="100"/>
      <c r="B75" s="36"/>
      <c r="C75" s="36"/>
      <c r="D75" s="78"/>
      <c r="E75" s="96"/>
      <c r="F75" s="96"/>
      <c r="G75" s="96"/>
      <c r="H75" s="78"/>
      <c r="I75" s="78"/>
      <c r="J75" s="78"/>
      <c r="K75" s="36"/>
      <c r="L75" s="36"/>
      <c r="M75" s="36"/>
      <c r="N75" s="102"/>
      <c r="O75" s="78"/>
      <c r="P75" s="78"/>
      <c r="Q75" s="96"/>
      <c r="R75" s="78"/>
      <c r="S75" s="78"/>
      <c r="T75" s="96"/>
      <c r="U75" s="78"/>
      <c r="V75" s="78"/>
      <c r="W75" s="78"/>
      <c r="X75" s="36"/>
      <c r="Y75" s="36"/>
      <c r="Z75" s="36"/>
      <c r="AA75" s="36"/>
    </row>
    <row r="76" spans="1:27" x14ac:dyDescent="0.25">
      <c r="A76" s="36"/>
      <c r="B76" s="36"/>
      <c r="C76" s="36"/>
      <c r="D76" s="78"/>
      <c r="E76" s="36"/>
      <c r="F76" s="36"/>
      <c r="G76" s="36"/>
      <c r="H76" s="78"/>
      <c r="I76" s="78"/>
      <c r="J76" s="78"/>
      <c r="K76" s="78"/>
      <c r="L76" s="78"/>
      <c r="M76" s="78"/>
      <c r="N76" s="96"/>
      <c r="O76" s="78"/>
      <c r="P76" s="78"/>
      <c r="Q76" s="78"/>
      <c r="R76" s="78"/>
      <c r="S76" s="78"/>
      <c r="T76" s="78"/>
      <c r="U76" s="78"/>
      <c r="V76" s="36"/>
      <c r="W76" s="78"/>
      <c r="X76" s="36"/>
      <c r="Y76" s="36"/>
      <c r="Z76" s="36"/>
      <c r="AA76" s="36"/>
    </row>
    <row r="77" spans="1:27" x14ac:dyDescent="0.25">
      <c r="A77" s="36"/>
      <c r="B77" s="36"/>
      <c r="C77" s="36"/>
      <c r="D77" s="78"/>
      <c r="E77" s="36"/>
      <c r="F77" s="36"/>
      <c r="G77" s="36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36"/>
      <c r="Y77" s="36"/>
      <c r="Z77" s="36"/>
      <c r="AA77" s="36"/>
    </row>
    <row r="78" spans="1:27" x14ac:dyDescent="0.25">
      <c r="A78" s="36"/>
      <c r="B78" s="36"/>
      <c r="C78" s="36"/>
      <c r="D78" s="78"/>
      <c r="E78" s="36"/>
      <c r="F78" s="36"/>
      <c r="G78" s="36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36"/>
      <c r="Y78" s="36"/>
      <c r="Z78" s="36"/>
      <c r="AA78" s="36"/>
    </row>
    <row r="79" spans="1:27" x14ac:dyDescent="0.25">
      <c r="A79" s="36"/>
      <c r="B79" s="36"/>
      <c r="C79" s="36"/>
      <c r="D79" s="78"/>
      <c r="E79" s="78"/>
      <c r="F79" s="36"/>
      <c r="G79" s="36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96"/>
      <c r="V79" s="36"/>
      <c r="W79" s="78"/>
      <c r="X79" s="36"/>
      <c r="Y79" s="36"/>
      <c r="Z79" s="36"/>
      <c r="AA79" s="36"/>
    </row>
    <row r="80" spans="1:27" x14ac:dyDescent="0.25">
      <c r="A80" s="36"/>
      <c r="B80" s="36"/>
      <c r="C80" s="36"/>
      <c r="D80" s="78"/>
      <c r="E80" s="78"/>
      <c r="F80" s="36"/>
      <c r="G80" s="36"/>
      <c r="H80" s="103"/>
      <c r="I80" s="103"/>
      <c r="J80" s="104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96"/>
      <c r="V80" s="36"/>
      <c r="W80" s="96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8"/>
      <c r="F81" s="36"/>
      <c r="G81" s="36"/>
      <c r="H81" s="36"/>
      <c r="I81" s="36"/>
      <c r="J81" s="36"/>
      <c r="K81" s="105"/>
      <c r="L81" s="78"/>
      <c r="M81" s="78"/>
      <c r="N81" s="78"/>
      <c r="O81" s="78"/>
      <c r="P81" s="78"/>
      <c r="Q81" s="78"/>
      <c r="R81" s="78"/>
      <c r="S81" s="78"/>
      <c r="T81" s="78"/>
      <c r="U81" s="36"/>
      <c r="V81" s="78"/>
      <c r="W81" s="78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8"/>
      <c r="E82" s="106"/>
      <c r="F82" s="106"/>
      <c r="G82" s="84"/>
      <c r="H82" s="107"/>
      <c r="I82" s="103"/>
      <c r="J82" s="104"/>
      <c r="K82" s="108"/>
      <c r="L82" s="109"/>
      <c r="M82" s="109"/>
      <c r="N82" s="104"/>
      <c r="O82" s="103"/>
      <c r="P82" s="103"/>
      <c r="Q82" s="104"/>
      <c r="R82" s="103"/>
      <c r="S82" s="103"/>
      <c r="T82" s="104"/>
      <c r="U82" s="103"/>
      <c r="V82" s="103"/>
      <c r="W82" s="103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10"/>
      <c r="E84" s="78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Z20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cp:lastPrinted>2018-01-10T07:11:24Z</cp:lastPrinted>
  <dcterms:created xsi:type="dcterms:W3CDTF">2018-01-05T08:32:05Z</dcterms:created>
  <dcterms:modified xsi:type="dcterms:W3CDTF">2018-01-10T17:16:31Z</dcterms:modified>
</cp:coreProperties>
</file>