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8220" activeTab="1"/>
  </bookViews>
  <sheets>
    <sheet name="Повторы" sheetId="2" r:id="rId1"/>
    <sheet name="Лист1" sheetId="1" r:id="rId2"/>
  </sheets>
  <definedNames>
    <definedName name="_xlnm._FilterDatabase" localSheetId="0" hidden="1">Повторы!$C$1:$C$26</definedName>
    <definedName name="выбрДирекция">OFFSET(#REF!,,#REF!,12)</definedName>
    <definedName name="дир">OFFSET(#REF!,,,COUNTA(#REF!))</definedName>
    <definedName name="отд">OFFSET(#REF!,,#REF!,COUNTIF(выбрДирекция,"*?*"))</definedName>
  </definedNames>
  <calcPr calcId="152511"/>
</workbook>
</file>

<file path=xl/calcChain.xml><?xml version="1.0" encoding="utf-8"?>
<calcChain xmlns="http://schemas.openxmlformats.org/spreadsheetml/2006/main">
  <c r="G4" i="1" l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" i="1" a="1"/>
  <c r="G3" i="1" s="1"/>
  <c r="F2" i="2" l="1" a="1"/>
  <c r="F2" i="2" s="1"/>
  <c r="O26" i="2" l="1"/>
  <c r="K26" i="2"/>
  <c r="I26" i="2" a="1"/>
  <c r="I26" i="2" s="1"/>
  <c r="G26" i="2" a="1"/>
  <c r="G26" i="2" s="1"/>
  <c r="F26" i="2" a="1"/>
  <c r="F26" i="2" s="1"/>
  <c r="E26" i="2"/>
  <c r="D26" i="2"/>
  <c r="A26" i="2"/>
  <c r="O25" i="2"/>
  <c r="K25" i="2"/>
  <c r="I25" i="2" a="1"/>
  <c r="I25" i="2" s="1"/>
  <c r="G25" i="2" a="1"/>
  <c r="G25" i="2" s="1"/>
  <c r="F25" i="2" a="1"/>
  <c r="F25" i="2" s="1"/>
  <c r="E25" i="2"/>
  <c r="D25" i="2"/>
  <c r="A25" i="2"/>
  <c r="O24" i="2"/>
  <c r="K24" i="2"/>
  <c r="I24" i="2" a="1"/>
  <c r="I24" i="2" s="1"/>
  <c r="G24" i="2" a="1"/>
  <c r="G24" i="2" s="1"/>
  <c r="F24" i="2" a="1"/>
  <c r="F24" i="2" s="1"/>
  <c r="E24" i="2"/>
  <c r="D24" i="2"/>
  <c r="A24" i="2"/>
  <c r="O23" i="2"/>
  <c r="K23" i="2"/>
  <c r="I23" i="2" a="1"/>
  <c r="I23" i="2" s="1"/>
  <c r="G23" i="2" a="1"/>
  <c r="G23" i="2" s="1"/>
  <c r="F23" i="2" a="1"/>
  <c r="F23" i="2" s="1"/>
  <c r="E23" i="2"/>
  <c r="D23" i="2"/>
  <c r="A23" i="2"/>
  <c r="O22" i="2"/>
  <c r="K22" i="2"/>
  <c r="I22" i="2" a="1"/>
  <c r="I22" i="2" s="1"/>
  <c r="G22" i="2" a="1"/>
  <c r="G22" i="2" s="1"/>
  <c r="F22" i="2" a="1"/>
  <c r="F22" i="2" s="1"/>
  <c r="E22" i="2"/>
  <c r="D22" i="2"/>
  <c r="A22" i="2"/>
  <c r="O21" i="2"/>
  <c r="K21" i="2"/>
  <c r="I21" i="2" a="1"/>
  <c r="I21" i="2" s="1"/>
  <c r="G21" i="2" a="1"/>
  <c r="G21" i="2" s="1"/>
  <c r="F21" i="2" a="1"/>
  <c r="F21" i="2" s="1"/>
  <c r="E21" i="2"/>
  <c r="D21" i="2"/>
  <c r="A21" i="2"/>
  <c r="O20" i="2"/>
  <c r="K20" i="2"/>
  <c r="I20" i="2" a="1"/>
  <c r="I20" i="2" s="1"/>
  <c r="G20" i="2" a="1"/>
  <c r="G20" i="2" s="1"/>
  <c r="F20" i="2" a="1"/>
  <c r="F20" i="2" s="1"/>
  <c r="E20" i="2"/>
  <c r="D20" i="2"/>
  <c r="A20" i="2"/>
  <c r="O19" i="2"/>
  <c r="K19" i="2"/>
  <c r="I19" i="2" a="1"/>
  <c r="I19" i="2" s="1"/>
  <c r="G19" i="2" a="1"/>
  <c r="G19" i="2" s="1"/>
  <c r="F19" i="2" a="1"/>
  <c r="F19" i="2" s="1"/>
  <c r="E19" i="2"/>
  <c r="D19" i="2"/>
  <c r="A19" i="2"/>
  <c r="O18" i="2"/>
  <c r="K18" i="2"/>
  <c r="I18" i="2" a="1"/>
  <c r="I18" i="2" s="1"/>
  <c r="G18" i="2" a="1"/>
  <c r="G18" i="2" s="1"/>
  <c r="F18" i="2" a="1"/>
  <c r="F18" i="2" s="1"/>
  <c r="E18" i="2"/>
  <c r="D18" i="2"/>
  <c r="A18" i="2"/>
  <c r="O17" i="2"/>
  <c r="K17" i="2"/>
  <c r="I17" i="2" a="1"/>
  <c r="I17" i="2" s="1"/>
  <c r="G17" i="2" a="1"/>
  <c r="G17" i="2" s="1"/>
  <c r="F17" i="2" a="1"/>
  <c r="F17" i="2" s="1"/>
  <c r="E17" i="2"/>
  <c r="D17" i="2"/>
  <c r="A17" i="2"/>
  <c r="O16" i="2"/>
  <c r="K16" i="2"/>
  <c r="I16" i="2" a="1"/>
  <c r="I16" i="2" s="1"/>
  <c r="G16" i="2" a="1"/>
  <c r="G16" i="2" s="1"/>
  <c r="F16" i="2" a="1"/>
  <c r="F16" i="2" s="1"/>
  <c r="E16" i="2"/>
  <c r="D16" i="2"/>
  <c r="A16" i="2"/>
  <c r="O15" i="2"/>
  <c r="K15" i="2"/>
  <c r="I15" i="2" a="1"/>
  <c r="I15" i="2" s="1"/>
  <c r="G15" i="2" a="1"/>
  <c r="G15" i="2" s="1"/>
  <c r="F15" i="2" a="1"/>
  <c r="F15" i="2" s="1"/>
  <c r="E15" i="2"/>
  <c r="D15" i="2"/>
  <c r="A15" i="2"/>
  <c r="O14" i="2"/>
  <c r="K14" i="2"/>
  <c r="I14" i="2" a="1"/>
  <c r="I14" i="2" s="1"/>
  <c r="G14" i="2" a="1"/>
  <c r="G14" i="2" s="1"/>
  <c r="F14" i="2" a="1"/>
  <c r="F14" i="2" s="1"/>
  <c r="E14" i="2"/>
  <c r="D14" i="2"/>
  <c r="A14" i="2"/>
  <c r="O13" i="2"/>
  <c r="K13" i="2"/>
  <c r="I13" i="2" a="1"/>
  <c r="I13" i="2" s="1"/>
  <c r="G13" i="2" a="1"/>
  <c r="G13" i="2" s="1"/>
  <c r="F13" i="2" a="1"/>
  <c r="F13" i="2" s="1"/>
  <c r="E13" i="2"/>
  <c r="D13" i="2"/>
  <c r="A13" i="2"/>
  <c r="O12" i="2"/>
  <c r="K12" i="2"/>
  <c r="I12" i="2" a="1"/>
  <c r="I12" i="2" s="1"/>
  <c r="G12" i="2" a="1"/>
  <c r="G12" i="2" s="1"/>
  <c r="F12" i="2" a="1"/>
  <c r="F12" i="2" s="1"/>
  <c r="E12" i="2"/>
  <c r="D12" i="2"/>
  <c r="A12" i="2"/>
  <c r="O11" i="2"/>
  <c r="K11" i="2"/>
  <c r="I11" i="2" a="1"/>
  <c r="I11" i="2" s="1"/>
  <c r="G11" i="2" a="1"/>
  <c r="G11" i="2" s="1"/>
  <c r="F11" i="2"/>
  <c r="F11" i="2" a="1"/>
  <c r="E11" i="2"/>
  <c r="D11" i="2"/>
  <c r="A11" i="2"/>
  <c r="O10" i="2"/>
  <c r="K10" i="2"/>
  <c r="I10" i="2" a="1"/>
  <c r="I10" i="2" s="1"/>
  <c r="G10" i="2" a="1"/>
  <c r="G10" i="2" s="1"/>
  <c r="F10" i="2" a="1"/>
  <c r="F10" i="2" s="1"/>
  <c r="E10" i="2"/>
  <c r="D10" i="2"/>
  <c r="A10" i="2"/>
  <c r="O9" i="2"/>
  <c r="K9" i="2"/>
  <c r="I9" i="2" a="1"/>
  <c r="I9" i="2" s="1"/>
  <c r="G9" i="2" a="1"/>
  <c r="G9" i="2" s="1"/>
  <c r="F9" i="2" a="1"/>
  <c r="F9" i="2" s="1"/>
  <c r="E9" i="2"/>
  <c r="D9" i="2"/>
  <c r="A9" i="2"/>
  <c r="O8" i="2"/>
  <c r="K8" i="2"/>
  <c r="I8" i="2" a="1"/>
  <c r="I8" i="2" s="1"/>
  <c r="G8" i="2" a="1"/>
  <c r="G8" i="2" s="1"/>
  <c r="F8" i="2" a="1"/>
  <c r="F8" i="2" s="1"/>
  <c r="E8" i="2"/>
  <c r="D8" i="2"/>
  <c r="A8" i="2"/>
  <c r="O7" i="2"/>
  <c r="K7" i="2"/>
  <c r="I7" i="2" a="1"/>
  <c r="I7" i="2" s="1"/>
  <c r="G7" i="2" a="1"/>
  <c r="G7" i="2" s="1"/>
  <c r="F7" i="2" a="1"/>
  <c r="F7" i="2" s="1"/>
  <c r="E7" i="2"/>
  <c r="D7" i="2"/>
  <c r="A7" i="2"/>
  <c r="O6" i="2"/>
  <c r="K6" i="2"/>
  <c r="I6" i="2" a="1"/>
  <c r="I6" i="2" s="1"/>
  <c r="G6" i="2" a="1"/>
  <c r="G6" i="2" s="1"/>
  <c r="F6" i="2" a="1"/>
  <c r="F6" i="2" s="1"/>
  <c r="E6" i="2"/>
  <c r="D6" i="2"/>
  <c r="A6" i="2"/>
  <c r="O5" i="2"/>
  <c r="K5" i="2"/>
  <c r="I5" i="2" a="1"/>
  <c r="I5" i="2" s="1"/>
  <c r="G5" i="2"/>
  <c r="G5" i="2" a="1"/>
  <c r="F5" i="2" a="1"/>
  <c r="F5" i="2" s="1"/>
  <c r="E5" i="2"/>
  <c r="D5" i="2"/>
  <c r="A5" i="2"/>
  <c r="O4" i="2"/>
  <c r="K4" i="2"/>
  <c r="I4" i="2" a="1"/>
  <c r="I4" i="2" s="1"/>
  <c r="G4" i="2" a="1"/>
  <c r="G4" i="2" s="1"/>
  <c r="F4" i="2" a="1"/>
  <c r="F4" i="2" s="1"/>
  <c r="E4" i="2"/>
  <c r="D4" i="2"/>
  <c r="A4" i="2"/>
  <c r="O3" i="2"/>
  <c r="K3" i="2"/>
  <c r="I3" i="2" a="1"/>
  <c r="I3" i="2" s="1"/>
  <c r="G3" i="2" a="1"/>
  <c r="G3" i="2" s="1"/>
  <c r="F3" i="2" a="1"/>
  <c r="F3" i="2" s="1"/>
  <c r="E3" i="2"/>
  <c r="D3" i="2"/>
  <c r="A3" i="2"/>
  <c r="O2" i="2"/>
  <c r="K2" i="2"/>
  <c r="I2" i="2" a="1"/>
  <c r="I2" i="2" s="1"/>
  <c r="G2" i="2" a="1"/>
  <c r="G2" i="2" s="1"/>
  <c r="E2" i="2"/>
  <c r="D2" i="2"/>
  <c r="A2" i="2"/>
  <c r="P2" i="2" a="1"/>
  <c r="P26" i="2" l="1"/>
  <c r="P22" i="2"/>
  <c r="P18" i="2"/>
  <c r="P14" i="2"/>
  <c r="P10" i="2"/>
  <c r="P6" i="2"/>
  <c r="P2" i="2"/>
  <c r="P25" i="2"/>
  <c r="P21" i="2"/>
  <c r="P17" i="2"/>
  <c r="P13" i="2"/>
  <c r="P9" i="2"/>
  <c r="P5" i="2"/>
  <c r="P24" i="2"/>
  <c r="P20" i="2"/>
  <c r="P16" i="2"/>
  <c r="P12" i="2"/>
  <c r="P8" i="2"/>
  <c r="P4" i="2"/>
  <c r="P23" i="2"/>
  <c r="P19" i="2"/>
  <c r="P15" i="2"/>
  <c r="P11" i="2"/>
  <c r="P7" i="2"/>
  <c r="P3" i="2"/>
</calcChain>
</file>

<file path=xl/sharedStrings.xml><?xml version="1.0" encoding="utf-8"?>
<sst xmlns="http://schemas.openxmlformats.org/spreadsheetml/2006/main" count="88" uniqueCount="28">
  <si>
    <t>Исходный список</t>
  </si>
  <si>
    <t>Алексеев Н.Е.</t>
  </si>
  <si>
    <t>Сидоров С.В.</t>
  </si>
  <si>
    <t>Алексеев В.М.</t>
  </si>
  <si>
    <t>Тюбетейкин А.А.</t>
  </si>
  <si>
    <t>Яблоков Н.Г.</t>
  </si>
  <si>
    <t>Столяров О.Г.</t>
  </si>
  <si>
    <t>Алексеев А.Д.</t>
  </si>
  <si>
    <t>Иванова Е.С.</t>
  </si>
  <si>
    <t>Смирнова Н.В.</t>
  </si>
  <si>
    <t>Кара-Мурза Б.Н.</t>
  </si>
  <si>
    <t>Феоктистов А.В.</t>
  </si>
  <si>
    <t>Фёдоров Л.М.</t>
  </si>
  <si>
    <t>Рыков Р.В.</t>
  </si>
  <si>
    <t>Камышов г</t>
  </si>
  <si>
    <t>Хумпаров Л</t>
  </si>
  <si>
    <t>Дмитриев Ч</t>
  </si>
  <si>
    <t>БАлексеев Н.Е.</t>
  </si>
  <si>
    <t>гоир</t>
  </si>
  <si>
    <t>#</t>
  </si>
  <si>
    <t>Сортировка [возрастание]</t>
  </si>
  <si>
    <t>Сортировка [убывание]</t>
  </si>
  <si>
    <t>РИДас</t>
  </si>
  <si>
    <t>яшин Р В</t>
  </si>
  <si>
    <t>шариков .Н1</t>
  </si>
  <si>
    <t>шариков .Н2</t>
  </si>
  <si>
    <t>ФОРМУЛА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</si>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</sst>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indexed="9"/>
      <name val="Arial Cyr"/>
      <family val="2"/>
      <charset val="204"/>
    </font>
    <font>
      <sz val="8"/>
      <name val="Arial Cyr"/>
      <family val="2"/>
      <charset val="204"/>
    </font>
    <font>
      <sz val="1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1"/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0" xfId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5" borderId="2" xfId="0" applyFill="1" applyBorder="1"/>
    <xf numFmtId="0" fontId="0" fillId="6" borderId="2" xfId="0" applyFill="1" applyBorder="1"/>
    <xf numFmtId="0" fontId="4" fillId="0" borderId="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7"/>
  <sheetViews>
    <sheetView showOutlineSymbols="0" workbookViewId="0">
      <selection activeCell="C2" sqref="C2:C3"/>
    </sheetView>
  </sheetViews>
  <sheetFormatPr defaultRowHeight="12.75" x14ac:dyDescent="0.2"/>
  <cols>
    <col min="1" max="1" width="2" style="6" bestFit="1" customWidth="1"/>
    <col min="2" max="2" width="5.7109375" style="6" customWidth="1"/>
    <col min="3" max="3" width="17.42578125" style="6" customWidth="1"/>
    <col min="4" max="7" width="17" style="6" customWidth="1"/>
    <col min="8" max="8" width="9.140625" style="6"/>
    <col min="9" max="9" width="9.140625" style="6" customWidth="1"/>
    <col min="10" max="10" width="3.42578125" style="6" customWidth="1"/>
    <col min="11" max="14" width="9.140625" style="6"/>
    <col min="15" max="16" width="17" style="6" customWidth="1"/>
    <col min="17" max="256" width="9.140625" style="6"/>
    <col min="257" max="257" width="2" style="6" bestFit="1" customWidth="1"/>
    <col min="258" max="258" width="5.7109375" style="6" customWidth="1"/>
    <col min="259" max="259" width="17.42578125" style="6" customWidth="1"/>
    <col min="260" max="263" width="17" style="6" customWidth="1"/>
    <col min="264" max="265" width="9.140625" style="6"/>
    <col min="266" max="266" width="3.42578125" style="6" customWidth="1"/>
    <col min="267" max="270" width="9.140625" style="6"/>
    <col min="271" max="272" width="17" style="6" customWidth="1"/>
    <col min="273" max="512" width="9.140625" style="6"/>
    <col min="513" max="513" width="2" style="6" bestFit="1" customWidth="1"/>
    <col min="514" max="514" width="5.7109375" style="6" customWidth="1"/>
    <col min="515" max="515" width="17.42578125" style="6" customWidth="1"/>
    <col min="516" max="519" width="17" style="6" customWidth="1"/>
    <col min="520" max="521" width="9.140625" style="6"/>
    <col min="522" max="522" width="3.42578125" style="6" customWidth="1"/>
    <col min="523" max="526" width="9.140625" style="6"/>
    <col min="527" max="528" width="17" style="6" customWidth="1"/>
    <col min="529" max="768" width="9.140625" style="6"/>
    <col min="769" max="769" width="2" style="6" bestFit="1" customWidth="1"/>
    <col min="770" max="770" width="5.7109375" style="6" customWidth="1"/>
    <col min="771" max="771" width="17.42578125" style="6" customWidth="1"/>
    <col min="772" max="775" width="17" style="6" customWidth="1"/>
    <col min="776" max="777" width="9.140625" style="6"/>
    <col min="778" max="778" width="3.42578125" style="6" customWidth="1"/>
    <col min="779" max="782" width="9.140625" style="6"/>
    <col min="783" max="784" width="17" style="6" customWidth="1"/>
    <col min="785" max="1024" width="9.140625" style="6"/>
    <col min="1025" max="1025" width="2" style="6" bestFit="1" customWidth="1"/>
    <col min="1026" max="1026" width="5.7109375" style="6" customWidth="1"/>
    <col min="1027" max="1027" width="17.42578125" style="6" customWidth="1"/>
    <col min="1028" max="1031" width="17" style="6" customWidth="1"/>
    <col min="1032" max="1033" width="9.140625" style="6"/>
    <col min="1034" max="1034" width="3.42578125" style="6" customWidth="1"/>
    <col min="1035" max="1038" width="9.140625" style="6"/>
    <col min="1039" max="1040" width="17" style="6" customWidth="1"/>
    <col min="1041" max="1280" width="9.140625" style="6"/>
    <col min="1281" max="1281" width="2" style="6" bestFit="1" customWidth="1"/>
    <col min="1282" max="1282" width="5.7109375" style="6" customWidth="1"/>
    <col min="1283" max="1283" width="17.42578125" style="6" customWidth="1"/>
    <col min="1284" max="1287" width="17" style="6" customWidth="1"/>
    <col min="1288" max="1289" width="9.140625" style="6"/>
    <col min="1290" max="1290" width="3.42578125" style="6" customWidth="1"/>
    <col min="1291" max="1294" width="9.140625" style="6"/>
    <col min="1295" max="1296" width="17" style="6" customWidth="1"/>
    <col min="1297" max="1536" width="9.140625" style="6"/>
    <col min="1537" max="1537" width="2" style="6" bestFit="1" customWidth="1"/>
    <col min="1538" max="1538" width="5.7109375" style="6" customWidth="1"/>
    <col min="1539" max="1539" width="17.42578125" style="6" customWidth="1"/>
    <col min="1540" max="1543" width="17" style="6" customWidth="1"/>
    <col min="1544" max="1545" width="9.140625" style="6"/>
    <col min="1546" max="1546" width="3.42578125" style="6" customWidth="1"/>
    <col min="1547" max="1550" width="9.140625" style="6"/>
    <col min="1551" max="1552" width="17" style="6" customWidth="1"/>
    <col min="1553" max="1792" width="9.140625" style="6"/>
    <col min="1793" max="1793" width="2" style="6" bestFit="1" customWidth="1"/>
    <col min="1794" max="1794" width="5.7109375" style="6" customWidth="1"/>
    <col min="1795" max="1795" width="17.42578125" style="6" customWidth="1"/>
    <col min="1796" max="1799" width="17" style="6" customWidth="1"/>
    <col min="1800" max="1801" width="9.140625" style="6"/>
    <col min="1802" max="1802" width="3.42578125" style="6" customWidth="1"/>
    <col min="1803" max="1806" width="9.140625" style="6"/>
    <col min="1807" max="1808" width="17" style="6" customWidth="1"/>
    <col min="1809" max="2048" width="9.140625" style="6"/>
    <col min="2049" max="2049" width="2" style="6" bestFit="1" customWidth="1"/>
    <col min="2050" max="2050" width="5.7109375" style="6" customWidth="1"/>
    <col min="2051" max="2051" width="17.42578125" style="6" customWidth="1"/>
    <col min="2052" max="2055" width="17" style="6" customWidth="1"/>
    <col min="2056" max="2057" width="9.140625" style="6"/>
    <col min="2058" max="2058" width="3.42578125" style="6" customWidth="1"/>
    <col min="2059" max="2062" width="9.140625" style="6"/>
    <col min="2063" max="2064" width="17" style="6" customWidth="1"/>
    <col min="2065" max="2304" width="9.140625" style="6"/>
    <col min="2305" max="2305" width="2" style="6" bestFit="1" customWidth="1"/>
    <col min="2306" max="2306" width="5.7109375" style="6" customWidth="1"/>
    <col min="2307" max="2307" width="17.42578125" style="6" customWidth="1"/>
    <col min="2308" max="2311" width="17" style="6" customWidth="1"/>
    <col min="2312" max="2313" width="9.140625" style="6"/>
    <col min="2314" max="2314" width="3.42578125" style="6" customWidth="1"/>
    <col min="2315" max="2318" width="9.140625" style="6"/>
    <col min="2319" max="2320" width="17" style="6" customWidth="1"/>
    <col min="2321" max="2560" width="9.140625" style="6"/>
    <col min="2561" max="2561" width="2" style="6" bestFit="1" customWidth="1"/>
    <col min="2562" max="2562" width="5.7109375" style="6" customWidth="1"/>
    <col min="2563" max="2563" width="17.42578125" style="6" customWidth="1"/>
    <col min="2564" max="2567" width="17" style="6" customWidth="1"/>
    <col min="2568" max="2569" width="9.140625" style="6"/>
    <col min="2570" max="2570" width="3.42578125" style="6" customWidth="1"/>
    <col min="2571" max="2574" width="9.140625" style="6"/>
    <col min="2575" max="2576" width="17" style="6" customWidth="1"/>
    <col min="2577" max="2816" width="9.140625" style="6"/>
    <col min="2817" max="2817" width="2" style="6" bestFit="1" customWidth="1"/>
    <col min="2818" max="2818" width="5.7109375" style="6" customWidth="1"/>
    <col min="2819" max="2819" width="17.42578125" style="6" customWidth="1"/>
    <col min="2820" max="2823" width="17" style="6" customWidth="1"/>
    <col min="2824" max="2825" width="9.140625" style="6"/>
    <col min="2826" max="2826" width="3.42578125" style="6" customWidth="1"/>
    <col min="2827" max="2830" width="9.140625" style="6"/>
    <col min="2831" max="2832" width="17" style="6" customWidth="1"/>
    <col min="2833" max="3072" width="9.140625" style="6"/>
    <col min="3073" max="3073" width="2" style="6" bestFit="1" customWidth="1"/>
    <col min="3074" max="3074" width="5.7109375" style="6" customWidth="1"/>
    <col min="3075" max="3075" width="17.42578125" style="6" customWidth="1"/>
    <col min="3076" max="3079" width="17" style="6" customWidth="1"/>
    <col min="3080" max="3081" width="9.140625" style="6"/>
    <col min="3082" max="3082" width="3.42578125" style="6" customWidth="1"/>
    <col min="3083" max="3086" width="9.140625" style="6"/>
    <col min="3087" max="3088" width="17" style="6" customWidth="1"/>
    <col min="3089" max="3328" width="9.140625" style="6"/>
    <col min="3329" max="3329" width="2" style="6" bestFit="1" customWidth="1"/>
    <col min="3330" max="3330" width="5.7109375" style="6" customWidth="1"/>
    <col min="3331" max="3331" width="17.42578125" style="6" customWidth="1"/>
    <col min="3332" max="3335" width="17" style="6" customWidth="1"/>
    <col min="3336" max="3337" width="9.140625" style="6"/>
    <col min="3338" max="3338" width="3.42578125" style="6" customWidth="1"/>
    <col min="3339" max="3342" width="9.140625" style="6"/>
    <col min="3343" max="3344" width="17" style="6" customWidth="1"/>
    <col min="3345" max="3584" width="9.140625" style="6"/>
    <col min="3585" max="3585" width="2" style="6" bestFit="1" customWidth="1"/>
    <col min="3586" max="3586" width="5.7109375" style="6" customWidth="1"/>
    <col min="3587" max="3587" width="17.42578125" style="6" customWidth="1"/>
    <col min="3588" max="3591" width="17" style="6" customWidth="1"/>
    <col min="3592" max="3593" width="9.140625" style="6"/>
    <col min="3594" max="3594" width="3.42578125" style="6" customWidth="1"/>
    <col min="3595" max="3598" width="9.140625" style="6"/>
    <col min="3599" max="3600" width="17" style="6" customWidth="1"/>
    <col min="3601" max="3840" width="9.140625" style="6"/>
    <col min="3841" max="3841" width="2" style="6" bestFit="1" customWidth="1"/>
    <col min="3842" max="3842" width="5.7109375" style="6" customWidth="1"/>
    <col min="3843" max="3843" width="17.42578125" style="6" customWidth="1"/>
    <col min="3844" max="3847" width="17" style="6" customWidth="1"/>
    <col min="3848" max="3849" width="9.140625" style="6"/>
    <col min="3850" max="3850" width="3.42578125" style="6" customWidth="1"/>
    <col min="3851" max="3854" width="9.140625" style="6"/>
    <col min="3855" max="3856" width="17" style="6" customWidth="1"/>
    <col min="3857" max="4096" width="9.140625" style="6"/>
    <col min="4097" max="4097" width="2" style="6" bestFit="1" customWidth="1"/>
    <col min="4098" max="4098" width="5.7109375" style="6" customWidth="1"/>
    <col min="4099" max="4099" width="17.42578125" style="6" customWidth="1"/>
    <col min="4100" max="4103" width="17" style="6" customWidth="1"/>
    <col min="4104" max="4105" width="9.140625" style="6"/>
    <col min="4106" max="4106" width="3.42578125" style="6" customWidth="1"/>
    <col min="4107" max="4110" width="9.140625" style="6"/>
    <col min="4111" max="4112" width="17" style="6" customWidth="1"/>
    <col min="4113" max="4352" width="9.140625" style="6"/>
    <col min="4353" max="4353" width="2" style="6" bestFit="1" customWidth="1"/>
    <col min="4354" max="4354" width="5.7109375" style="6" customWidth="1"/>
    <col min="4355" max="4355" width="17.42578125" style="6" customWidth="1"/>
    <col min="4356" max="4359" width="17" style="6" customWidth="1"/>
    <col min="4360" max="4361" width="9.140625" style="6"/>
    <col min="4362" max="4362" width="3.42578125" style="6" customWidth="1"/>
    <col min="4363" max="4366" width="9.140625" style="6"/>
    <col min="4367" max="4368" width="17" style="6" customWidth="1"/>
    <col min="4369" max="4608" width="9.140625" style="6"/>
    <col min="4609" max="4609" width="2" style="6" bestFit="1" customWidth="1"/>
    <col min="4610" max="4610" width="5.7109375" style="6" customWidth="1"/>
    <col min="4611" max="4611" width="17.42578125" style="6" customWidth="1"/>
    <col min="4612" max="4615" width="17" style="6" customWidth="1"/>
    <col min="4616" max="4617" width="9.140625" style="6"/>
    <col min="4618" max="4618" width="3.42578125" style="6" customWidth="1"/>
    <col min="4619" max="4622" width="9.140625" style="6"/>
    <col min="4623" max="4624" width="17" style="6" customWidth="1"/>
    <col min="4625" max="4864" width="9.140625" style="6"/>
    <col min="4865" max="4865" width="2" style="6" bestFit="1" customWidth="1"/>
    <col min="4866" max="4866" width="5.7109375" style="6" customWidth="1"/>
    <col min="4867" max="4867" width="17.42578125" style="6" customWidth="1"/>
    <col min="4868" max="4871" width="17" style="6" customWidth="1"/>
    <col min="4872" max="4873" width="9.140625" style="6"/>
    <col min="4874" max="4874" width="3.42578125" style="6" customWidth="1"/>
    <col min="4875" max="4878" width="9.140625" style="6"/>
    <col min="4879" max="4880" width="17" style="6" customWidth="1"/>
    <col min="4881" max="5120" width="9.140625" style="6"/>
    <col min="5121" max="5121" width="2" style="6" bestFit="1" customWidth="1"/>
    <col min="5122" max="5122" width="5.7109375" style="6" customWidth="1"/>
    <col min="5123" max="5123" width="17.42578125" style="6" customWidth="1"/>
    <col min="5124" max="5127" width="17" style="6" customWidth="1"/>
    <col min="5128" max="5129" width="9.140625" style="6"/>
    <col min="5130" max="5130" width="3.42578125" style="6" customWidth="1"/>
    <col min="5131" max="5134" width="9.140625" style="6"/>
    <col min="5135" max="5136" width="17" style="6" customWidth="1"/>
    <col min="5137" max="5376" width="9.140625" style="6"/>
    <col min="5377" max="5377" width="2" style="6" bestFit="1" customWidth="1"/>
    <col min="5378" max="5378" width="5.7109375" style="6" customWidth="1"/>
    <col min="5379" max="5379" width="17.42578125" style="6" customWidth="1"/>
    <col min="5380" max="5383" width="17" style="6" customWidth="1"/>
    <col min="5384" max="5385" width="9.140625" style="6"/>
    <col min="5386" max="5386" width="3.42578125" style="6" customWidth="1"/>
    <col min="5387" max="5390" width="9.140625" style="6"/>
    <col min="5391" max="5392" width="17" style="6" customWidth="1"/>
    <col min="5393" max="5632" width="9.140625" style="6"/>
    <col min="5633" max="5633" width="2" style="6" bestFit="1" customWidth="1"/>
    <col min="5634" max="5634" width="5.7109375" style="6" customWidth="1"/>
    <col min="5635" max="5635" width="17.42578125" style="6" customWidth="1"/>
    <col min="5636" max="5639" width="17" style="6" customWidth="1"/>
    <col min="5640" max="5641" width="9.140625" style="6"/>
    <col min="5642" max="5642" width="3.42578125" style="6" customWidth="1"/>
    <col min="5643" max="5646" width="9.140625" style="6"/>
    <col min="5647" max="5648" width="17" style="6" customWidth="1"/>
    <col min="5649" max="5888" width="9.140625" style="6"/>
    <col min="5889" max="5889" width="2" style="6" bestFit="1" customWidth="1"/>
    <col min="5890" max="5890" width="5.7109375" style="6" customWidth="1"/>
    <col min="5891" max="5891" width="17.42578125" style="6" customWidth="1"/>
    <col min="5892" max="5895" width="17" style="6" customWidth="1"/>
    <col min="5896" max="5897" width="9.140625" style="6"/>
    <col min="5898" max="5898" width="3.42578125" style="6" customWidth="1"/>
    <col min="5899" max="5902" width="9.140625" style="6"/>
    <col min="5903" max="5904" width="17" style="6" customWidth="1"/>
    <col min="5905" max="6144" width="9.140625" style="6"/>
    <col min="6145" max="6145" width="2" style="6" bestFit="1" customWidth="1"/>
    <col min="6146" max="6146" width="5.7109375" style="6" customWidth="1"/>
    <col min="6147" max="6147" width="17.42578125" style="6" customWidth="1"/>
    <col min="6148" max="6151" width="17" style="6" customWidth="1"/>
    <col min="6152" max="6153" width="9.140625" style="6"/>
    <col min="6154" max="6154" width="3.42578125" style="6" customWidth="1"/>
    <col min="6155" max="6158" width="9.140625" style="6"/>
    <col min="6159" max="6160" width="17" style="6" customWidth="1"/>
    <col min="6161" max="6400" width="9.140625" style="6"/>
    <col min="6401" max="6401" width="2" style="6" bestFit="1" customWidth="1"/>
    <col min="6402" max="6402" width="5.7109375" style="6" customWidth="1"/>
    <col min="6403" max="6403" width="17.42578125" style="6" customWidth="1"/>
    <col min="6404" max="6407" width="17" style="6" customWidth="1"/>
    <col min="6408" max="6409" width="9.140625" style="6"/>
    <col min="6410" max="6410" width="3.42578125" style="6" customWidth="1"/>
    <col min="6411" max="6414" width="9.140625" style="6"/>
    <col min="6415" max="6416" width="17" style="6" customWidth="1"/>
    <col min="6417" max="6656" width="9.140625" style="6"/>
    <col min="6657" max="6657" width="2" style="6" bestFit="1" customWidth="1"/>
    <col min="6658" max="6658" width="5.7109375" style="6" customWidth="1"/>
    <col min="6659" max="6659" width="17.42578125" style="6" customWidth="1"/>
    <col min="6660" max="6663" width="17" style="6" customWidth="1"/>
    <col min="6664" max="6665" width="9.140625" style="6"/>
    <col min="6666" max="6666" width="3.42578125" style="6" customWidth="1"/>
    <col min="6667" max="6670" width="9.140625" style="6"/>
    <col min="6671" max="6672" width="17" style="6" customWidth="1"/>
    <col min="6673" max="6912" width="9.140625" style="6"/>
    <col min="6913" max="6913" width="2" style="6" bestFit="1" customWidth="1"/>
    <col min="6914" max="6914" width="5.7109375" style="6" customWidth="1"/>
    <col min="6915" max="6915" width="17.42578125" style="6" customWidth="1"/>
    <col min="6916" max="6919" width="17" style="6" customWidth="1"/>
    <col min="6920" max="6921" width="9.140625" style="6"/>
    <col min="6922" max="6922" width="3.42578125" style="6" customWidth="1"/>
    <col min="6923" max="6926" width="9.140625" style="6"/>
    <col min="6927" max="6928" width="17" style="6" customWidth="1"/>
    <col min="6929" max="7168" width="9.140625" style="6"/>
    <col min="7169" max="7169" width="2" style="6" bestFit="1" customWidth="1"/>
    <col min="7170" max="7170" width="5.7109375" style="6" customWidth="1"/>
    <col min="7171" max="7171" width="17.42578125" style="6" customWidth="1"/>
    <col min="7172" max="7175" width="17" style="6" customWidth="1"/>
    <col min="7176" max="7177" width="9.140625" style="6"/>
    <col min="7178" max="7178" width="3.42578125" style="6" customWidth="1"/>
    <col min="7179" max="7182" width="9.140625" style="6"/>
    <col min="7183" max="7184" width="17" style="6" customWidth="1"/>
    <col min="7185" max="7424" width="9.140625" style="6"/>
    <col min="7425" max="7425" width="2" style="6" bestFit="1" customWidth="1"/>
    <col min="7426" max="7426" width="5.7109375" style="6" customWidth="1"/>
    <col min="7427" max="7427" width="17.42578125" style="6" customWidth="1"/>
    <col min="7428" max="7431" width="17" style="6" customWidth="1"/>
    <col min="7432" max="7433" width="9.140625" style="6"/>
    <col min="7434" max="7434" width="3.42578125" style="6" customWidth="1"/>
    <col min="7435" max="7438" width="9.140625" style="6"/>
    <col min="7439" max="7440" width="17" style="6" customWidth="1"/>
    <col min="7441" max="7680" width="9.140625" style="6"/>
    <col min="7681" max="7681" width="2" style="6" bestFit="1" customWidth="1"/>
    <col min="7682" max="7682" width="5.7109375" style="6" customWidth="1"/>
    <col min="7683" max="7683" width="17.42578125" style="6" customWidth="1"/>
    <col min="7684" max="7687" width="17" style="6" customWidth="1"/>
    <col min="7688" max="7689" width="9.140625" style="6"/>
    <col min="7690" max="7690" width="3.42578125" style="6" customWidth="1"/>
    <col min="7691" max="7694" width="9.140625" style="6"/>
    <col min="7695" max="7696" width="17" style="6" customWidth="1"/>
    <col min="7697" max="7936" width="9.140625" style="6"/>
    <col min="7937" max="7937" width="2" style="6" bestFit="1" customWidth="1"/>
    <col min="7938" max="7938" width="5.7109375" style="6" customWidth="1"/>
    <col min="7939" max="7939" width="17.42578125" style="6" customWidth="1"/>
    <col min="7940" max="7943" width="17" style="6" customWidth="1"/>
    <col min="7944" max="7945" width="9.140625" style="6"/>
    <col min="7946" max="7946" width="3.42578125" style="6" customWidth="1"/>
    <col min="7947" max="7950" width="9.140625" style="6"/>
    <col min="7951" max="7952" width="17" style="6" customWidth="1"/>
    <col min="7953" max="8192" width="9.140625" style="6"/>
    <col min="8193" max="8193" width="2" style="6" bestFit="1" customWidth="1"/>
    <col min="8194" max="8194" width="5.7109375" style="6" customWidth="1"/>
    <col min="8195" max="8195" width="17.42578125" style="6" customWidth="1"/>
    <col min="8196" max="8199" width="17" style="6" customWidth="1"/>
    <col min="8200" max="8201" width="9.140625" style="6"/>
    <col min="8202" max="8202" width="3.42578125" style="6" customWidth="1"/>
    <col min="8203" max="8206" width="9.140625" style="6"/>
    <col min="8207" max="8208" width="17" style="6" customWidth="1"/>
    <col min="8209" max="8448" width="9.140625" style="6"/>
    <col min="8449" max="8449" width="2" style="6" bestFit="1" customWidth="1"/>
    <col min="8450" max="8450" width="5.7109375" style="6" customWidth="1"/>
    <col min="8451" max="8451" width="17.42578125" style="6" customWidth="1"/>
    <col min="8452" max="8455" width="17" style="6" customWidth="1"/>
    <col min="8456" max="8457" width="9.140625" style="6"/>
    <col min="8458" max="8458" width="3.42578125" style="6" customWidth="1"/>
    <col min="8459" max="8462" width="9.140625" style="6"/>
    <col min="8463" max="8464" width="17" style="6" customWidth="1"/>
    <col min="8465" max="8704" width="9.140625" style="6"/>
    <col min="8705" max="8705" width="2" style="6" bestFit="1" customWidth="1"/>
    <col min="8706" max="8706" width="5.7109375" style="6" customWidth="1"/>
    <col min="8707" max="8707" width="17.42578125" style="6" customWidth="1"/>
    <col min="8708" max="8711" width="17" style="6" customWidth="1"/>
    <col min="8712" max="8713" width="9.140625" style="6"/>
    <col min="8714" max="8714" width="3.42578125" style="6" customWidth="1"/>
    <col min="8715" max="8718" width="9.140625" style="6"/>
    <col min="8719" max="8720" width="17" style="6" customWidth="1"/>
    <col min="8721" max="8960" width="9.140625" style="6"/>
    <col min="8961" max="8961" width="2" style="6" bestFit="1" customWidth="1"/>
    <col min="8962" max="8962" width="5.7109375" style="6" customWidth="1"/>
    <col min="8963" max="8963" width="17.42578125" style="6" customWidth="1"/>
    <col min="8964" max="8967" width="17" style="6" customWidth="1"/>
    <col min="8968" max="8969" width="9.140625" style="6"/>
    <col min="8970" max="8970" width="3.42578125" style="6" customWidth="1"/>
    <col min="8971" max="8974" width="9.140625" style="6"/>
    <col min="8975" max="8976" width="17" style="6" customWidth="1"/>
    <col min="8977" max="9216" width="9.140625" style="6"/>
    <col min="9217" max="9217" width="2" style="6" bestFit="1" customWidth="1"/>
    <col min="9218" max="9218" width="5.7109375" style="6" customWidth="1"/>
    <col min="9219" max="9219" width="17.42578125" style="6" customWidth="1"/>
    <col min="9220" max="9223" width="17" style="6" customWidth="1"/>
    <col min="9224" max="9225" width="9.140625" style="6"/>
    <col min="9226" max="9226" width="3.42578125" style="6" customWidth="1"/>
    <col min="9227" max="9230" width="9.140625" style="6"/>
    <col min="9231" max="9232" width="17" style="6" customWidth="1"/>
    <col min="9233" max="9472" width="9.140625" style="6"/>
    <col min="9473" max="9473" width="2" style="6" bestFit="1" customWidth="1"/>
    <col min="9474" max="9474" width="5.7109375" style="6" customWidth="1"/>
    <col min="9475" max="9475" width="17.42578125" style="6" customWidth="1"/>
    <col min="9476" max="9479" width="17" style="6" customWidth="1"/>
    <col min="9480" max="9481" width="9.140625" style="6"/>
    <col min="9482" max="9482" width="3.42578125" style="6" customWidth="1"/>
    <col min="9483" max="9486" width="9.140625" style="6"/>
    <col min="9487" max="9488" width="17" style="6" customWidth="1"/>
    <col min="9489" max="9728" width="9.140625" style="6"/>
    <col min="9729" max="9729" width="2" style="6" bestFit="1" customWidth="1"/>
    <col min="9730" max="9730" width="5.7109375" style="6" customWidth="1"/>
    <col min="9731" max="9731" width="17.42578125" style="6" customWidth="1"/>
    <col min="9732" max="9735" width="17" style="6" customWidth="1"/>
    <col min="9736" max="9737" width="9.140625" style="6"/>
    <col min="9738" max="9738" width="3.42578125" style="6" customWidth="1"/>
    <col min="9739" max="9742" width="9.140625" style="6"/>
    <col min="9743" max="9744" width="17" style="6" customWidth="1"/>
    <col min="9745" max="9984" width="9.140625" style="6"/>
    <col min="9985" max="9985" width="2" style="6" bestFit="1" customWidth="1"/>
    <col min="9986" max="9986" width="5.7109375" style="6" customWidth="1"/>
    <col min="9987" max="9987" width="17.42578125" style="6" customWidth="1"/>
    <col min="9988" max="9991" width="17" style="6" customWidth="1"/>
    <col min="9992" max="9993" width="9.140625" style="6"/>
    <col min="9994" max="9994" width="3.42578125" style="6" customWidth="1"/>
    <col min="9995" max="9998" width="9.140625" style="6"/>
    <col min="9999" max="10000" width="17" style="6" customWidth="1"/>
    <col min="10001" max="10240" width="9.140625" style="6"/>
    <col min="10241" max="10241" width="2" style="6" bestFit="1" customWidth="1"/>
    <col min="10242" max="10242" width="5.7109375" style="6" customWidth="1"/>
    <col min="10243" max="10243" width="17.42578125" style="6" customWidth="1"/>
    <col min="10244" max="10247" width="17" style="6" customWidth="1"/>
    <col min="10248" max="10249" width="9.140625" style="6"/>
    <col min="10250" max="10250" width="3.42578125" style="6" customWidth="1"/>
    <col min="10251" max="10254" width="9.140625" style="6"/>
    <col min="10255" max="10256" width="17" style="6" customWidth="1"/>
    <col min="10257" max="10496" width="9.140625" style="6"/>
    <col min="10497" max="10497" width="2" style="6" bestFit="1" customWidth="1"/>
    <col min="10498" max="10498" width="5.7109375" style="6" customWidth="1"/>
    <col min="10499" max="10499" width="17.42578125" style="6" customWidth="1"/>
    <col min="10500" max="10503" width="17" style="6" customWidth="1"/>
    <col min="10504" max="10505" width="9.140625" style="6"/>
    <col min="10506" max="10506" width="3.42578125" style="6" customWidth="1"/>
    <col min="10507" max="10510" width="9.140625" style="6"/>
    <col min="10511" max="10512" width="17" style="6" customWidth="1"/>
    <col min="10513" max="10752" width="9.140625" style="6"/>
    <col min="10753" max="10753" width="2" style="6" bestFit="1" customWidth="1"/>
    <col min="10754" max="10754" width="5.7109375" style="6" customWidth="1"/>
    <col min="10755" max="10755" width="17.42578125" style="6" customWidth="1"/>
    <col min="10756" max="10759" width="17" style="6" customWidth="1"/>
    <col min="10760" max="10761" width="9.140625" style="6"/>
    <col min="10762" max="10762" width="3.42578125" style="6" customWidth="1"/>
    <col min="10763" max="10766" width="9.140625" style="6"/>
    <col min="10767" max="10768" width="17" style="6" customWidth="1"/>
    <col min="10769" max="11008" width="9.140625" style="6"/>
    <col min="11009" max="11009" width="2" style="6" bestFit="1" customWidth="1"/>
    <col min="11010" max="11010" width="5.7109375" style="6" customWidth="1"/>
    <col min="11011" max="11011" width="17.42578125" style="6" customWidth="1"/>
    <col min="11012" max="11015" width="17" style="6" customWidth="1"/>
    <col min="11016" max="11017" width="9.140625" style="6"/>
    <col min="11018" max="11018" width="3.42578125" style="6" customWidth="1"/>
    <col min="11019" max="11022" width="9.140625" style="6"/>
    <col min="11023" max="11024" width="17" style="6" customWidth="1"/>
    <col min="11025" max="11264" width="9.140625" style="6"/>
    <col min="11265" max="11265" width="2" style="6" bestFit="1" customWidth="1"/>
    <col min="11266" max="11266" width="5.7109375" style="6" customWidth="1"/>
    <col min="11267" max="11267" width="17.42578125" style="6" customWidth="1"/>
    <col min="11268" max="11271" width="17" style="6" customWidth="1"/>
    <col min="11272" max="11273" width="9.140625" style="6"/>
    <col min="11274" max="11274" width="3.42578125" style="6" customWidth="1"/>
    <col min="11275" max="11278" width="9.140625" style="6"/>
    <col min="11279" max="11280" width="17" style="6" customWidth="1"/>
    <col min="11281" max="11520" width="9.140625" style="6"/>
    <col min="11521" max="11521" width="2" style="6" bestFit="1" customWidth="1"/>
    <col min="11522" max="11522" width="5.7109375" style="6" customWidth="1"/>
    <col min="11523" max="11523" width="17.42578125" style="6" customWidth="1"/>
    <col min="11524" max="11527" width="17" style="6" customWidth="1"/>
    <col min="11528" max="11529" width="9.140625" style="6"/>
    <col min="11530" max="11530" width="3.42578125" style="6" customWidth="1"/>
    <col min="11531" max="11534" width="9.140625" style="6"/>
    <col min="11535" max="11536" width="17" style="6" customWidth="1"/>
    <col min="11537" max="11776" width="9.140625" style="6"/>
    <col min="11777" max="11777" width="2" style="6" bestFit="1" customWidth="1"/>
    <col min="11778" max="11778" width="5.7109375" style="6" customWidth="1"/>
    <col min="11779" max="11779" width="17.42578125" style="6" customWidth="1"/>
    <col min="11780" max="11783" width="17" style="6" customWidth="1"/>
    <col min="11784" max="11785" width="9.140625" style="6"/>
    <col min="11786" max="11786" width="3.42578125" style="6" customWidth="1"/>
    <col min="11787" max="11790" width="9.140625" style="6"/>
    <col min="11791" max="11792" width="17" style="6" customWidth="1"/>
    <col min="11793" max="12032" width="9.140625" style="6"/>
    <col min="12033" max="12033" width="2" style="6" bestFit="1" customWidth="1"/>
    <col min="12034" max="12034" width="5.7109375" style="6" customWidth="1"/>
    <col min="12035" max="12035" width="17.42578125" style="6" customWidth="1"/>
    <col min="12036" max="12039" width="17" style="6" customWidth="1"/>
    <col min="12040" max="12041" width="9.140625" style="6"/>
    <col min="12042" max="12042" width="3.42578125" style="6" customWidth="1"/>
    <col min="12043" max="12046" width="9.140625" style="6"/>
    <col min="12047" max="12048" width="17" style="6" customWidth="1"/>
    <col min="12049" max="12288" width="9.140625" style="6"/>
    <col min="12289" max="12289" width="2" style="6" bestFit="1" customWidth="1"/>
    <col min="12290" max="12290" width="5.7109375" style="6" customWidth="1"/>
    <col min="12291" max="12291" width="17.42578125" style="6" customWidth="1"/>
    <col min="12292" max="12295" width="17" style="6" customWidth="1"/>
    <col min="12296" max="12297" width="9.140625" style="6"/>
    <col min="12298" max="12298" width="3.42578125" style="6" customWidth="1"/>
    <col min="12299" max="12302" width="9.140625" style="6"/>
    <col min="12303" max="12304" width="17" style="6" customWidth="1"/>
    <col min="12305" max="12544" width="9.140625" style="6"/>
    <col min="12545" max="12545" width="2" style="6" bestFit="1" customWidth="1"/>
    <col min="12546" max="12546" width="5.7109375" style="6" customWidth="1"/>
    <col min="12547" max="12547" width="17.42578125" style="6" customWidth="1"/>
    <col min="12548" max="12551" width="17" style="6" customWidth="1"/>
    <col min="12552" max="12553" width="9.140625" style="6"/>
    <col min="12554" max="12554" width="3.42578125" style="6" customWidth="1"/>
    <col min="12555" max="12558" width="9.140625" style="6"/>
    <col min="12559" max="12560" width="17" style="6" customWidth="1"/>
    <col min="12561" max="12800" width="9.140625" style="6"/>
    <col min="12801" max="12801" width="2" style="6" bestFit="1" customWidth="1"/>
    <col min="12802" max="12802" width="5.7109375" style="6" customWidth="1"/>
    <col min="12803" max="12803" width="17.42578125" style="6" customWidth="1"/>
    <col min="12804" max="12807" width="17" style="6" customWidth="1"/>
    <col min="12808" max="12809" width="9.140625" style="6"/>
    <col min="12810" max="12810" width="3.42578125" style="6" customWidth="1"/>
    <col min="12811" max="12814" width="9.140625" style="6"/>
    <col min="12815" max="12816" width="17" style="6" customWidth="1"/>
    <col min="12817" max="13056" width="9.140625" style="6"/>
    <col min="13057" max="13057" width="2" style="6" bestFit="1" customWidth="1"/>
    <col min="13058" max="13058" width="5.7109375" style="6" customWidth="1"/>
    <col min="13059" max="13059" width="17.42578125" style="6" customWidth="1"/>
    <col min="13060" max="13063" width="17" style="6" customWidth="1"/>
    <col min="13064" max="13065" width="9.140625" style="6"/>
    <col min="13066" max="13066" width="3.42578125" style="6" customWidth="1"/>
    <col min="13067" max="13070" width="9.140625" style="6"/>
    <col min="13071" max="13072" width="17" style="6" customWidth="1"/>
    <col min="13073" max="13312" width="9.140625" style="6"/>
    <col min="13313" max="13313" width="2" style="6" bestFit="1" customWidth="1"/>
    <col min="13314" max="13314" width="5.7109375" style="6" customWidth="1"/>
    <col min="13315" max="13315" width="17.42578125" style="6" customWidth="1"/>
    <col min="13316" max="13319" width="17" style="6" customWidth="1"/>
    <col min="13320" max="13321" width="9.140625" style="6"/>
    <col min="13322" max="13322" width="3.42578125" style="6" customWidth="1"/>
    <col min="13323" max="13326" width="9.140625" style="6"/>
    <col min="13327" max="13328" width="17" style="6" customWidth="1"/>
    <col min="13329" max="13568" width="9.140625" style="6"/>
    <col min="13569" max="13569" width="2" style="6" bestFit="1" customWidth="1"/>
    <col min="13570" max="13570" width="5.7109375" style="6" customWidth="1"/>
    <col min="13571" max="13571" width="17.42578125" style="6" customWidth="1"/>
    <col min="13572" max="13575" width="17" style="6" customWidth="1"/>
    <col min="13576" max="13577" width="9.140625" style="6"/>
    <col min="13578" max="13578" width="3.42578125" style="6" customWidth="1"/>
    <col min="13579" max="13582" width="9.140625" style="6"/>
    <col min="13583" max="13584" width="17" style="6" customWidth="1"/>
    <col min="13585" max="13824" width="9.140625" style="6"/>
    <col min="13825" max="13825" width="2" style="6" bestFit="1" customWidth="1"/>
    <col min="13826" max="13826" width="5.7109375" style="6" customWidth="1"/>
    <col min="13827" max="13827" width="17.42578125" style="6" customWidth="1"/>
    <col min="13828" max="13831" width="17" style="6" customWidth="1"/>
    <col min="13832" max="13833" width="9.140625" style="6"/>
    <col min="13834" max="13834" width="3.42578125" style="6" customWidth="1"/>
    <col min="13835" max="13838" width="9.140625" style="6"/>
    <col min="13839" max="13840" width="17" style="6" customWidth="1"/>
    <col min="13841" max="14080" width="9.140625" style="6"/>
    <col min="14081" max="14081" width="2" style="6" bestFit="1" customWidth="1"/>
    <col min="14082" max="14082" width="5.7109375" style="6" customWidth="1"/>
    <col min="14083" max="14083" width="17.42578125" style="6" customWidth="1"/>
    <col min="14084" max="14087" width="17" style="6" customWidth="1"/>
    <col min="14088" max="14089" width="9.140625" style="6"/>
    <col min="14090" max="14090" width="3.42578125" style="6" customWidth="1"/>
    <col min="14091" max="14094" width="9.140625" style="6"/>
    <col min="14095" max="14096" width="17" style="6" customWidth="1"/>
    <col min="14097" max="14336" width="9.140625" style="6"/>
    <col min="14337" max="14337" width="2" style="6" bestFit="1" customWidth="1"/>
    <col min="14338" max="14338" width="5.7109375" style="6" customWidth="1"/>
    <col min="14339" max="14339" width="17.42578125" style="6" customWidth="1"/>
    <col min="14340" max="14343" width="17" style="6" customWidth="1"/>
    <col min="14344" max="14345" width="9.140625" style="6"/>
    <col min="14346" max="14346" width="3.42578125" style="6" customWidth="1"/>
    <col min="14347" max="14350" width="9.140625" style="6"/>
    <col min="14351" max="14352" width="17" style="6" customWidth="1"/>
    <col min="14353" max="14592" width="9.140625" style="6"/>
    <col min="14593" max="14593" width="2" style="6" bestFit="1" customWidth="1"/>
    <col min="14594" max="14594" width="5.7109375" style="6" customWidth="1"/>
    <col min="14595" max="14595" width="17.42578125" style="6" customWidth="1"/>
    <col min="14596" max="14599" width="17" style="6" customWidth="1"/>
    <col min="14600" max="14601" width="9.140625" style="6"/>
    <col min="14602" max="14602" width="3.42578125" style="6" customWidth="1"/>
    <col min="14603" max="14606" width="9.140625" style="6"/>
    <col min="14607" max="14608" width="17" style="6" customWidth="1"/>
    <col min="14609" max="14848" width="9.140625" style="6"/>
    <col min="14849" max="14849" width="2" style="6" bestFit="1" customWidth="1"/>
    <col min="14850" max="14850" width="5.7109375" style="6" customWidth="1"/>
    <col min="14851" max="14851" width="17.42578125" style="6" customWidth="1"/>
    <col min="14852" max="14855" width="17" style="6" customWidth="1"/>
    <col min="14856" max="14857" width="9.140625" style="6"/>
    <col min="14858" max="14858" width="3.42578125" style="6" customWidth="1"/>
    <col min="14859" max="14862" width="9.140625" style="6"/>
    <col min="14863" max="14864" width="17" style="6" customWidth="1"/>
    <col min="14865" max="15104" width="9.140625" style="6"/>
    <col min="15105" max="15105" width="2" style="6" bestFit="1" customWidth="1"/>
    <col min="15106" max="15106" width="5.7109375" style="6" customWidth="1"/>
    <col min="15107" max="15107" width="17.42578125" style="6" customWidth="1"/>
    <col min="15108" max="15111" width="17" style="6" customWidth="1"/>
    <col min="15112" max="15113" width="9.140625" style="6"/>
    <col min="15114" max="15114" width="3.42578125" style="6" customWidth="1"/>
    <col min="15115" max="15118" width="9.140625" style="6"/>
    <col min="15119" max="15120" width="17" style="6" customWidth="1"/>
    <col min="15121" max="15360" width="9.140625" style="6"/>
    <col min="15361" max="15361" width="2" style="6" bestFit="1" customWidth="1"/>
    <col min="15362" max="15362" width="5.7109375" style="6" customWidth="1"/>
    <col min="15363" max="15363" width="17.42578125" style="6" customWidth="1"/>
    <col min="15364" max="15367" width="17" style="6" customWidth="1"/>
    <col min="15368" max="15369" width="9.140625" style="6"/>
    <col min="15370" max="15370" width="3.42578125" style="6" customWidth="1"/>
    <col min="15371" max="15374" width="9.140625" style="6"/>
    <col min="15375" max="15376" width="17" style="6" customWidth="1"/>
    <col min="15377" max="15616" width="9.140625" style="6"/>
    <col min="15617" max="15617" width="2" style="6" bestFit="1" customWidth="1"/>
    <col min="15618" max="15618" width="5.7109375" style="6" customWidth="1"/>
    <col min="15619" max="15619" width="17.42578125" style="6" customWidth="1"/>
    <col min="15620" max="15623" width="17" style="6" customWidth="1"/>
    <col min="15624" max="15625" width="9.140625" style="6"/>
    <col min="15626" max="15626" width="3.42578125" style="6" customWidth="1"/>
    <col min="15627" max="15630" width="9.140625" style="6"/>
    <col min="15631" max="15632" width="17" style="6" customWidth="1"/>
    <col min="15633" max="15872" width="9.140625" style="6"/>
    <col min="15873" max="15873" width="2" style="6" bestFit="1" customWidth="1"/>
    <col min="15874" max="15874" width="5.7109375" style="6" customWidth="1"/>
    <col min="15875" max="15875" width="17.42578125" style="6" customWidth="1"/>
    <col min="15876" max="15879" width="17" style="6" customWidth="1"/>
    <col min="15880" max="15881" width="9.140625" style="6"/>
    <col min="15882" max="15882" width="3.42578125" style="6" customWidth="1"/>
    <col min="15883" max="15886" width="9.140625" style="6"/>
    <col min="15887" max="15888" width="17" style="6" customWidth="1"/>
    <col min="15889" max="16128" width="9.140625" style="6"/>
    <col min="16129" max="16129" width="2" style="6" bestFit="1" customWidth="1"/>
    <col min="16130" max="16130" width="5.7109375" style="6" customWidth="1"/>
    <col min="16131" max="16131" width="17.42578125" style="6" customWidth="1"/>
    <col min="16132" max="16135" width="17" style="6" customWidth="1"/>
    <col min="16136" max="16137" width="9.140625" style="6"/>
    <col min="16138" max="16138" width="3.42578125" style="6" customWidth="1"/>
    <col min="16139" max="16142" width="9.140625" style="6"/>
    <col min="16143" max="16144" width="17" style="6" customWidth="1"/>
    <col min="16145" max="16384" width="9.140625" style="6"/>
  </cols>
  <sheetData>
    <row r="1" spans="1:16" ht="22.5" x14ac:dyDescent="0.2">
      <c r="B1" s="7" t="s">
        <v>19</v>
      </c>
      <c r="C1" s="8" t="s">
        <v>0</v>
      </c>
      <c r="D1" s="9" t="s">
        <v>20</v>
      </c>
      <c r="E1" s="9" t="s">
        <v>21</v>
      </c>
      <c r="F1" s="10" t="s">
        <v>20</v>
      </c>
      <c r="G1" s="10" t="s">
        <v>21</v>
      </c>
      <c r="O1" s="9" t="s">
        <v>20</v>
      </c>
      <c r="P1" s="10" t="s">
        <v>20</v>
      </c>
    </row>
    <row r="2" spans="1:16" x14ac:dyDescent="0.2">
      <c r="A2" s="6">
        <f>COUNTIF($C$2:$C$26,C2)</f>
        <v>1</v>
      </c>
      <c r="B2" s="11">
        <v>1</v>
      </c>
      <c r="C2" s="11" t="s">
        <v>24</v>
      </c>
      <c r="D2" s="12" t="str">
        <f>INDEX($C$2:$C$26,MATCH(1,FREQUENCY(B2,COUNTIF($C$2:$C$26,"&lt;="&amp;$C$2:$C$26)),0))</f>
        <v>Алексеев А.Д.</v>
      </c>
      <c r="E2" s="12" t="str">
        <f>INDEX($C$2:$C$26,MATCH(1,FREQUENCY(B2,COUNTIF($C$2:$C$26,"&gt;="&amp;$C$2:$C$26)),0))</f>
        <v>Яблоков Н.Г.</v>
      </c>
      <c r="F2" s="12" t="str">
        <f t="array" ref="F2">INDEX($C$2:$C$26,MATCH(SMALL(COUNTIF($C$2:$C$26,"&lt;="&amp;$C$2:$C$26),B2),COUNTIF($C$2:$C$26,"&lt;="&amp;$C$2:$C$26),0))</f>
        <v>Алексеев А.Д.</v>
      </c>
      <c r="G2" s="12" t="str">
        <f t="array" ref="G2">INDEX($C$2:$C$26,MATCH(SMALL(COUNTIF($C$2:$C$26,"&gt;="&amp;$C$2:$C$26),B2),COUNTIF($C$2:$C$26,"&gt;="&amp;$C$2:$C$26),0))</f>
        <v>Яблоков Н.Г.</v>
      </c>
      <c r="I2" s="6" t="str">
        <f t="array" ref="I2">INDEX($C$2:$C$26,MATCH(1,FREQUENCY(B2,COUNTIF($C$2:$C$26,"&lt;="&amp;$C$2:$C$26)),0))</f>
        <v>Алексеев А.Д.</v>
      </c>
      <c r="K2" s="6" t="b">
        <f>COUNTIF($C$2:$C$26,$C$2:$C$26)&gt;1</f>
        <v>0</v>
      </c>
      <c r="O2" s="12" t="str">
        <f>INDEX($C$2:$C$26,MATCH(1,FREQUENCY(ROW(O1),COUNTIF($C$2:$C$26,"&lt;="&amp;$C$2:$C$26)),0))</f>
        <v>Алексеев А.Д.</v>
      </c>
      <c r="P2" s="12" t="str">
        <f t="array" aca="1" ref="P2:P26" ca="1">INDEX(C2:C26,MATCH(SMALL(COUNTIF(C2:C26,"&lt;="&amp;C2:C26),ROW(INDIRECT("1:"&amp;ROWS(C2:C26)))),COUNTIF(C2:C26,"&lt;="&amp;C2:C26),0))</f>
        <v>Алексеев А.Д.</v>
      </c>
    </row>
    <row r="3" spans="1:16" x14ac:dyDescent="0.2">
      <c r="A3" s="6">
        <f t="shared" ref="A3:A26" si="0">COUNTIF($C$2:$C$26,C3)</f>
        <v>1</v>
      </c>
      <c r="B3" s="12">
        <v>2</v>
      </c>
      <c r="C3" s="11" t="s">
        <v>25</v>
      </c>
      <c r="D3" s="12" t="str">
        <f t="shared" ref="D3:D26" si="1">INDEX($C$2:$C$26,MATCH(1,FREQUENCY(B3,COUNTIF($C$2:$C$26,"&lt;="&amp;$C$2:$C$26)),0))</f>
        <v>Алексеев В.М.</v>
      </c>
      <c r="E3" s="12" t="str">
        <f t="shared" ref="E3:E26" si="2">INDEX($C$2:$C$26,MATCH(1,FREQUENCY(B3,COUNTIF($C$2:$C$26,"&gt;="&amp;$C$2:$C$26)),0))</f>
        <v>шариков .Н2</v>
      </c>
      <c r="F3" s="12" t="str">
        <f t="array" ref="F3">INDEX($C$2:$C$26,MATCH(SMALL(COUNTIF($C$2:$C$26,"&lt;="&amp;$C$2:$C$26),B3),COUNTIF($C$2:$C$26,"&lt;="&amp;$C$2:$C$26),0))</f>
        <v>Алексеев В.М.</v>
      </c>
      <c r="G3" s="12" t="str">
        <f t="array" ref="G3">INDEX($C$2:$C$26,MATCH(SMALL(COUNTIF($C$2:$C$26,"&gt;="&amp;$C$2:$C$26),B3),COUNTIF($C$2:$C$26,"&gt;="&amp;$C$2:$C$26),0))</f>
        <v>шариков .Н2</v>
      </c>
      <c r="I3" s="6" t="str">
        <f t="array" ref="I3">INDEX($C$2:$C$26,MATCH(1,FREQUENCY(B3,COUNTIF($C$2:$C$26,"&lt;="&amp;$C$2:$C$26)),0))</f>
        <v>Алексеев В.М.</v>
      </c>
      <c r="K3" s="6" t="b">
        <f t="shared" ref="K3:K26" si="3">COUNTIF($C$2:$C$26,$C$2:$C$26)&gt;1</f>
        <v>0</v>
      </c>
      <c r="O3" s="12" t="str">
        <f>INDEX($C$2:$C$26,MATCH(1,FREQUENCY(ROW(O2),COUNTIF($C$2:$C$26,"&lt;="&amp;$C$2:$C$26)),0))</f>
        <v>Алексеев В.М.</v>
      </c>
      <c r="P3" s="12" t="str">
        <f ca="1"/>
        <v>Алексеев В.М.</v>
      </c>
    </row>
    <row r="4" spans="1:16" x14ac:dyDescent="0.2">
      <c r="A4" s="6">
        <f t="shared" si="0"/>
        <v>3</v>
      </c>
      <c r="B4" s="12">
        <v>3</v>
      </c>
      <c r="C4" s="12" t="s">
        <v>1</v>
      </c>
      <c r="D4" s="12" t="str">
        <f t="shared" si="1"/>
        <v>Алексеев Н.Е.</v>
      </c>
      <c r="E4" s="12" t="str">
        <f t="shared" si="2"/>
        <v>шариков .Н1</v>
      </c>
      <c r="F4" s="12" t="str">
        <f t="array" ref="F4">INDEX($C$2:$C$26,MATCH(SMALL(COUNTIF($C$2:$C$26,"&lt;="&amp;$C$2:$C$26),B4),COUNTIF($C$2:$C$26,"&lt;="&amp;$C$2:$C$26),0))</f>
        <v>Алексеев Н.Е.</v>
      </c>
      <c r="G4" s="12" t="str">
        <f t="array" ref="G4">INDEX($C$2:$C$26,MATCH(SMALL(COUNTIF($C$2:$C$26,"&gt;="&amp;$C$2:$C$26),B4),COUNTIF($C$2:$C$26,"&gt;="&amp;$C$2:$C$26),0))</f>
        <v>шариков .Н1</v>
      </c>
      <c r="I4" s="6" t="str">
        <f t="array" ref="I4">INDEX($C$2:$C$26,MATCH(1,FREQUENCY(B4,COUNTIF($C$2:$C$26,"&lt;="&amp;$C$2:$C$26)),0))</f>
        <v>Алексеев Н.Е.</v>
      </c>
      <c r="K4" s="6" t="b">
        <f t="shared" si="3"/>
        <v>1</v>
      </c>
      <c r="O4" s="12" t="str">
        <f t="shared" ref="O4:O26" si="4">INDEX($C$2:$C$26,MATCH(1,FREQUENCY(ROW(O3),COUNTIF($C$2:$C$26,"&lt;="&amp;$C$2:$C$26)),0))</f>
        <v>Алексеев Н.Е.</v>
      </c>
      <c r="P4" s="12" t="str">
        <f ca="1"/>
        <v>Алексеев Н.Е.</v>
      </c>
    </row>
    <row r="5" spans="1:16" x14ac:dyDescent="0.2">
      <c r="A5" s="6">
        <f t="shared" si="0"/>
        <v>2</v>
      </c>
      <c r="B5" s="12">
        <v>4</v>
      </c>
      <c r="C5" s="12" t="s">
        <v>2</v>
      </c>
      <c r="D5" s="12" t="str">
        <f t="shared" si="1"/>
        <v>Алексеев Н.Е.</v>
      </c>
      <c r="E5" s="12" t="str">
        <f t="shared" si="2"/>
        <v>Феоктистов А.В.</v>
      </c>
      <c r="F5" s="12" t="str">
        <f t="array" ref="F5">INDEX($C$2:$C$26,MATCH(SMALL(COUNTIF($C$2:$C$26,"&lt;="&amp;$C$2:$C$26),B5),COUNTIF($C$2:$C$26,"&lt;="&amp;$C$2:$C$26),0))</f>
        <v>Алексеев Н.Е.</v>
      </c>
      <c r="G5" s="12" t="str">
        <f t="array" ref="G5">INDEX($C$2:$C$26,MATCH(SMALL(COUNTIF($C$2:$C$26,"&gt;="&amp;$C$2:$C$26),B5),COUNTIF($C$2:$C$26,"&gt;="&amp;$C$2:$C$26),0))</f>
        <v>Феоктистов А.В.</v>
      </c>
      <c r="I5" s="6" t="str">
        <f t="array" ref="I5">INDEX($C$2:$C$26,MATCH(1,FREQUENCY(B5,COUNTIF($C$2:$C$26,"&lt;="&amp;$C$2:$C$26)),0))</f>
        <v>Алексеев Н.Е.</v>
      </c>
      <c r="K5" s="6" t="b">
        <f t="shared" si="3"/>
        <v>1</v>
      </c>
      <c r="O5" s="12" t="str">
        <f t="shared" si="4"/>
        <v>Алексеев Н.Е.</v>
      </c>
      <c r="P5" s="12" t="str">
        <f ca="1"/>
        <v>Алексеев Н.Е.</v>
      </c>
    </row>
    <row r="6" spans="1:16" x14ac:dyDescent="0.2">
      <c r="A6" s="6">
        <f t="shared" si="0"/>
        <v>6</v>
      </c>
      <c r="B6" s="12">
        <v>5</v>
      </c>
      <c r="C6" s="11" t="s">
        <v>22</v>
      </c>
      <c r="D6" s="12" t="str">
        <f t="shared" si="1"/>
        <v>Алексеев Н.Е.</v>
      </c>
      <c r="E6" s="12" t="str">
        <f t="shared" si="2"/>
        <v>Феоктистов А.В.</v>
      </c>
      <c r="F6" s="12" t="str">
        <f t="array" ref="F6">INDEX($C$2:$C$26,MATCH(SMALL(COUNTIF($C$2:$C$26,"&lt;="&amp;$C$2:$C$26),B6),COUNTIF($C$2:$C$26,"&lt;="&amp;$C$2:$C$26),0))</f>
        <v>Алексеев Н.Е.</v>
      </c>
      <c r="G6" s="12" t="str">
        <f t="array" ref="G6">INDEX($C$2:$C$26,MATCH(SMALL(COUNTIF($C$2:$C$26,"&gt;="&amp;$C$2:$C$26),B6),COUNTIF($C$2:$C$26,"&gt;="&amp;$C$2:$C$26),0))</f>
        <v>Феоктистов А.В.</v>
      </c>
      <c r="I6" s="6" t="str">
        <f t="array" ref="I6">INDEX($C$2:$C$26,MATCH(1,FREQUENCY(B6,COUNTIF($C$2:$C$26,"&lt;="&amp;$C$2:$C$26)),0))</f>
        <v>Алексеев Н.Е.</v>
      </c>
      <c r="K6" s="6" t="b">
        <f t="shared" si="3"/>
        <v>1</v>
      </c>
      <c r="O6" s="12" t="str">
        <f t="shared" si="4"/>
        <v>Алексеев Н.Е.</v>
      </c>
      <c r="P6" s="12" t="str">
        <f ca="1"/>
        <v>Алексеев Н.Е.</v>
      </c>
    </row>
    <row r="7" spans="1:16" x14ac:dyDescent="0.2">
      <c r="A7" s="6">
        <f t="shared" si="0"/>
        <v>3</v>
      </c>
      <c r="B7" s="12">
        <v>6</v>
      </c>
      <c r="C7" s="12" t="s">
        <v>1</v>
      </c>
      <c r="D7" s="12" t="str">
        <f t="shared" si="1"/>
        <v>Иванова Е.С.</v>
      </c>
      <c r="E7" s="12" t="str">
        <f t="shared" si="2"/>
        <v>Фёдоров Л.М.</v>
      </c>
      <c r="F7" s="12" t="str">
        <f t="array" ref="F7">INDEX($C$2:$C$26,MATCH(SMALL(COUNTIF($C$2:$C$26,"&lt;="&amp;$C$2:$C$26),B7),COUNTIF($C$2:$C$26,"&lt;="&amp;$C$2:$C$26),0))</f>
        <v>Иванова Е.С.</v>
      </c>
      <c r="G7" s="12" t="str">
        <f t="array" ref="G7">INDEX($C$2:$C$26,MATCH(SMALL(COUNTIF($C$2:$C$26,"&gt;="&amp;$C$2:$C$26),B7),COUNTIF($C$2:$C$26,"&gt;="&amp;$C$2:$C$26),0))</f>
        <v>Фёдоров Л.М.</v>
      </c>
      <c r="I7" s="6" t="str">
        <f t="array" ref="I7">INDEX($C$2:$C$26,MATCH(1,FREQUENCY(B7,COUNTIF($C$2:$C$26,"&lt;="&amp;$C$2:$C$26)),0))</f>
        <v>Иванова Е.С.</v>
      </c>
      <c r="K7" s="6" t="b">
        <f t="shared" si="3"/>
        <v>1</v>
      </c>
      <c r="O7" s="12" t="str">
        <f t="shared" si="4"/>
        <v>Иванова Е.С.</v>
      </c>
      <c r="P7" s="12" t="str">
        <f ca="1"/>
        <v>Иванова Е.С.</v>
      </c>
    </row>
    <row r="8" spans="1:16" x14ac:dyDescent="0.2">
      <c r="A8" s="6">
        <f t="shared" si="0"/>
        <v>6</v>
      </c>
      <c r="B8" s="12">
        <v>7</v>
      </c>
      <c r="C8" s="11" t="s">
        <v>22</v>
      </c>
      <c r="D8" s="12" t="str">
        <f t="shared" si="1"/>
        <v>Кара-Мурза Б.Н.</v>
      </c>
      <c r="E8" s="12" t="str">
        <f t="shared" si="2"/>
        <v>Тюбетейкин А.А.</v>
      </c>
      <c r="F8" s="12" t="str">
        <f t="array" ref="F8">INDEX($C$2:$C$26,MATCH(SMALL(COUNTIF($C$2:$C$26,"&lt;="&amp;$C$2:$C$26),B8),COUNTIF($C$2:$C$26,"&lt;="&amp;$C$2:$C$26),0))</f>
        <v>Кара-Мурза Б.Н.</v>
      </c>
      <c r="G8" s="12" t="str">
        <f t="array" ref="G8">INDEX($C$2:$C$26,MATCH(SMALL(COUNTIF($C$2:$C$26,"&gt;="&amp;$C$2:$C$26),B8),COUNTIF($C$2:$C$26,"&gt;="&amp;$C$2:$C$26),0))</f>
        <v>Тюбетейкин А.А.</v>
      </c>
      <c r="I8" s="6" t="str">
        <f t="array" ref="I8">INDEX($C$2:$C$26,MATCH(1,FREQUENCY(B8,COUNTIF($C$2:$C$26,"&lt;="&amp;$C$2:$C$26)),0))</f>
        <v>Кара-Мурза Б.Н.</v>
      </c>
      <c r="K8" s="6" t="b">
        <f t="shared" si="3"/>
        <v>1</v>
      </c>
      <c r="O8" s="12" t="str">
        <f t="shared" si="4"/>
        <v>Кара-Мурза Б.Н.</v>
      </c>
      <c r="P8" s="12" t="str">
        <f ca="1"/>
        <v>Кара-Мурза Б.Н.</v>
      </c>
    </row>
    <row r="9" spans="1:16" x14ac:dyDescent="0.2">
      <c r="A9" s="6">
        <f t="shared" si="0"/>
        <v>1</v>
      </c>
      <c r="B9" s="12">
        <v>8</v>
      </c>
      <c r="C9" s="12" t="s">
        <v>3</v>
      </c>
      <c r="D9" s="12" t="str">
        <f t="shared" si="1"/>
        <v>РИДас</v>
      </c>
      <c r="E9" s="12" t="str">
        <f t="shared" si="2"/>
        <v>Столяров О.Г.</v>
      </c>
      <c r="F9" s="12" t="str">
        <f t="array" ref="F9">INDEX($C$2:$C$26,MATCH(SMALL(COUNTIF($C$2:$C$26,"&lt;="&amp;$C$2:$C$26),B9),COUNTIF($C$2:$C$26,"&lt;="&amp;$C$2:$C$26),0))</f>
        <v>РИДас</v>
      </c>
      <c r="G9" s="12" t="str">
        <f t="array" ref="G9">INDEX($C$2:$C$26,MATCH(SMALL(COUNTIF($C$2:$C$26,"&gt;="&amp;$C$2:$C$26),B9),COUNTIF($C$2:$C$26,"&gt;="&amp;$C$2:$C$26),0))</f>
        <v>Столяров О.Г.</v>
      </c>
      <c r="I9" s="6" t="str">
        <f t="array" ref="I9">INDEX($C$2:$C$26,MATCH(1,FREQUENCY(B9,COUNTIF($C$2:$C$26,"&lt;="&amp;$C$2:$C$26)),0))</f>
        <v>РИДас</v>
      </c>
      <c r="K9" s="6" t="b">
        <f t="shared" si="3"/>
        <v>0</v>
      </c>
      <c r="O9" s="12" t="str">
        <f t="shared" si="4"/>
        <v>РИДас</v>
      </c>
      <c r="P9" s="12" t="str">
        <f ca="1"/>
        <v>РИДас</v>
      </c>
    </row>
    <row r="10" spans="1:16" x14ac:dyDescent="0.2">
      <c r="A10" s="6">
        <f t="shared" si="0"/>
        <v>2</v>
      </c>
      <c r="B10" s="12">
        <v>9</v>
      </c>
      <c r="C10" s="12" t="s">
        <v>2</v>
      </c>
      <c r="D10" s="12" t="str">
        <f t="shared" si="1"/>
        <v>РИДас</v>
      </c>
      <c r="E10" s="12" t="str">
        <f t="shared" si="2"/>
        <v>Смирнова Н.В.</v>
      </c>
      <c r="F10" s="12" t="str">
        <f t="array" ref="F10">INDEX($C$2:$C$26,MATCH(SMALL(COUNTIF($C$2:$C$26,"&lt;="&amp;$C$2:$C$26),B10),COUNTIF($C$2:$C$26,"&lt;="&amp;$C$2:$C$26),0))</f>
        <v>РИДас</v>
      </c>
      <c r="G10" s="12" t="str">
        <f t="array" ref="G10">INDEX($C$2:$C$26,MATCH(SMALL(COUNTIF($C$2:$C$26,"&gt;="&amp;$C$2:$C$26),B10),COUNTIF($C$2:$C$26,"&gt;="&amp;$C$2:$C$26),0))</f>
        <v>Смирнова Н.В.</v>
      </c>
      <c r="I10" s="6" t="str">
        <f t="array" ref="I10">INDEX($C$2:$C$26,MATCH(1,FREQUENCY(B10,COUNTIF($C$2:$C$26,"&lt;="&amp;$C$2:$C$26)),0))</f>
        <v>РИДас</v>
      </c>
      <c r="K10" s="6" t="b">
        <f t="shared" si="3"/>
        <v>1</v>
      </c>
      <c r="O10" s="12" t="str">
        <f t="shared" si="4"/>
        <v>РИДас</v>
      </c>
      <c r="P10" s="12" t="str">
        <f ca="1"/>
        <v>РИДас</v>
      </c>
    </row>
    <row r="11" spans="1:16" x14ac:dyDescent="0.2">
      <c r="A11" s="6">
        <f t="shared" si="0"/>
        <v>6</v>
      </c>
      <c r="B11" s="12">
        <v>10</v>
      </c>
      <c r="C11" s="11" t="s">
        <v>22</v>
      </c>
      <c r="D11" s="12" t="str">
        <f t="shared" si="1"/>
        <v>РИДас</v>
      </c>
      <c r="E11" s="12" t="str">
        <f t="shared" si="2"/>
        <v>Сидоров С.В.</v>
      </c>
      <c r="F11" s="12" t="str">
        <f t="array" ref="F11">INDEX($C$2:$C$26,MATCH(SMALL(COUNTIF($C$2:$C$26,"&lt;="&amp;$C$2:$C$26),B11),COUNTIF($C$2:$C$26,"&lt;="&amp;$C$2:$C$26),0))</f>
        <v>РИДас</v>
      </c>
      <c r="G11" s="12" t="str">
        <f t="array" ref="G11">INDEX($C$2:$C$26,MATCH(SMALL(COUNTIF($C$2:$C$26,"&gt;="&amp;$C$2:$C$26),B11),COUNTIF($C$2:$C$26,"&gt;="&amp;$C$2:$C$26),0))</f>
        <v>Сидоров С.В.</v>
      </c>
      <c r="I11" s="6" t="str">
        <f t="array" ref="I11">INDEX($C$2:$C$26,MATCH(1,FREQUENCY(B11,COUNTIF($C$2:$C$26,"&lt;="&amp;$C$2:$C$26)),0))</f>
        <v>РИДас</v>
      </c>
      <c r="K11" s="6" t="b">
        <f t="shared" si="3"/>
        <v>1</v>
      </c>
      <c r="O11" s="12" t="str">
        <f t="shared" si="4"/>
        <v>РИДас</v>
      </c>
      <c r="P11" s="12" t="str">
        <f ca="1"/>
        <v>РИДас</v>
      </c>
    </row>
    <row r="12" spans="1:16" x14ac:dyDescent="0.2">
      <c r="A12" s="6">
        <f t="shared" si="0"/>
        <v>1</v>
      </c>
      <c r="B12" s="12">
        <v>11</v>
      </c>
      <c r="C12" s="12" t="s">
        <v>4</v>
      </c>
      <c r="D12" s="12" t="str">
        <f t="shared" si="1"/>
        <v>РИДас</v>
      </c>
      <c r="E12" s="12" t="str">
        <f t="shared" si="2"/>
        <v>Сидоров С.В.</v>
      </c>
      <c r="F12" s="12" t="str">
        <f t="array" ref="F12">INDEX($C$2:$C$26,MATCH(SMALL(COUNTIF($C$2:$C$26,"&lt;="&amp;$C$2:$C$26),B12),COUNTIF($C$2:$C$26,"&lt;="&amp;$C$2:$C$26),0))</f>
        <v>РИДас</v>
      </c>
      <c r="G12" s="12" t="str">
        <f t="array" ref="G12">INDEX($C$2:$C$26,MATCH(SMALL(COUNTIF($C$2:$C$26,"&gt;="&amp;$C$2:$C$26),B12),COUNTIF($C$2:$C$26,"&gt;="&amp;$C$2:$C$26),0))</f>
        <v>Сидоров С.В.</v>
      </c>
      <c r="I12" s="6" t="str">
        <f t="array" ref="I12">INDEX($C$2:$C$26,MATCH(1,FREQUENCY(B12,COUNTIF($C$2:$C$26,"&lt;="&amp;$C$2:$C$26)),0))</f>
        <v>РИДас</v>
      </c>
      <c r="K12" s="6" t="b">
        <f t="shared" si="3"/>
        <v>0</v>
      </c>
      <c r="O12" s="12" t="str">
        <f t="shared" si="4"/>
        <v>РИДас</v>
      </c>
      <c r="P12" s="12" t="str">
        <f ca="1"/>
        <v>РИДас</v>
      </c>
    </row>
    <row r="13" spans="1:16" x14ac:dyDescent="0.2">
      <c r="A13" s="6">
        <f t="shared" si="0"/>
        <v>1</v>
      </c>
      <c r="B13" s="12">
        <v>12</v>
      </c>
      <c r="C13" s="12" t="s">
        <v>5</v>
      </c>
      <c r="D13" s="12" t="str">
        <f t="shared" si="1"/>
        <v>РИДас</v>
      </c>
      <c r="E13" s="12" t="str">
        <f t="shared" si="2"/>
        <v>Рыков Р.В.</v>
      </c>
      <c r="F13" s="12" t="str">
        <f t="array" ref="F13">INDEX($C$2:$C$26,MATCH(SMALL(COUNTIF($C$2:$C$26,"&lt;="&amp;$C$2:$C$26),B13),COUNTIF($C$2:$C$26,"&lt;="&amp;$C$2:$C$26),0))</f>
        <v>РИДас</v>
      </c>
      <c r="G13" s="12" t="str">
        <f t="array" ref="G13">INDEX($C$2:$C$26,MATCH(SMALL(COUNTIF($C$2:$C$26,"&gt;="&amp;$C$2:$C$26),B13),COUNTIF($C$2:$C$26,"&gt;="&amp;$C$2:$C$26),0))</f>
        <v>Рыков Р.В.</v>
      </c>
      <c r="I13" s="6" t="str">
        <f t="array" ref="I13">INDEX($C$2:$C$26,MATCH(1,FREQUENCY(B13,COUNTIF($C$2:$C$26,"&lt;="&amp;$C$2:$C$26)),0))</f>
        <v>РИДас</v>
      </c>
      <c r="K13" s="6" t="b">
        <f t="shared" si="3"/>
        <v>0</v>
      </c>
      <c r="O13" s="12" t="str">
        <f t="shared" si="4"/>
        <v>РИДас</v>
      </c>
      <c r="P13" s="12" t="str">
        <f ca="1"/>
        <v>РИДас</v>
      </c>
    </row>
    <row r="14" spans="1:16" x14ac:dyDescent="0.2">
      <c r="A14" s="6">
        <f t="shared" si="0"/>
        <v>3</v>
      </c>
      <c r="B14" s="12">
        <v>13</v>
      </c>
      <c r="C14" s="12" t="s">
        <v>1</v>
      </c>
      <c r="D14" s="12" t="str">
        <f t="shared" si="1"/>
        <v>РИДас</v>
      </c>
      <c r="E14" s="12" t="str">
        <f t="shared" si="2"/>
        <v>РИДас</v>
      </c>
      <c r="F14" s="12" t="str">
        <f t="array" ref="F14">INDEX($C$2:$C$26,MATCH(SMALL(COUNTIF($C$2:$C$26,"&lt;="&amp;$C$2:$C$26),B14),COUNTIF($C$2:$C$26,"&lt;="&amp;$C$2:$C$26),0))</f>
        <v>РИДас</v>
      </c>
      <c r="G14" s="12" t="str">
        <f t="array" ref="G14">INDEX($C$2:$C$26,MATCH(SMALL(COUNTIF($C$2:$C$26,"&gt;="&amp;$C$2:$C$26),B14),COUNTIF($C$2:$C$26,"&gt;="&amp;$C$2:$C$26),0))</f>
        <v>РИДас</v>
      </c>
      <c r="I14" s="6" t="str">
        <f t="array" ref="I14">INDEX($C$2:$C$26,MATCH(1,FREQUENCY(B14,COUNTIF($C$2:$C$26,"&lt;="&amp;$C$2:$C$26)),0))</f>
        <v>РИДас</v>
      </c>
      <c r="K14" s="6" t="b">
        <f t="shared" si="3"/>
        <v>1</v>
      </c>
      <c r="O14" s="12" t="str">
        <f t="shared" si="4"/>
        <v>РИДас</v>
      </c>
      <c r="P14" s="12" t="str">
        <f ca="1"/>
        <v>РИДас</v>
      </c>
    </row>
    <row r="15" spans="1:16" x14ac:dyDescent="0.2">
      <c r="A15" s="6">
        <f t="shared" si="0"/>
        <v>1</v>
      </c>
      <c r="B15" s="12">
        <v>14</v>
      </c>
      <c r="C15" s="12" t="s">
        <v>6</v>
      </c>
      <c r="D15" s="12" t="str">
        <f t="shared" si="1"/>
        <v>Рыков Р.В.</v>
      </c>
      <c r="E15" s="12" t="str">
        <f t="shared" si="2"/>
        <v>РИДас</v>
      </c>
      <c r="F15" s="12" t="str">
        <f t="array" ref="F15">INDEX($C$2:$C$26,MATCH(SMALL(COUNTIF($C$2:$C$26,"&lt;="&amp;$C$2:$C$26),B15),COUNTIF($C$2:$C$26,"&lt;="&amp;$C$2:$C$26),0))</f>
        <v>Рыков Р.В.</v>
      </c>
      <c r="G15" s="12" t="str">
        <f t="array" ref="G15">INDEX($C$2:$C$26,MATCH(SMALL(COUNTIF($C$2:$C$26,"&gt;="&amp;$C$2:$C$26),B15),COUNTIF($C$2:$C$26,"&gt;="&amp;$C$2:$C$26),0))</f>
        <v>РИДас</v>
      </c>
      <c r="I15" s="6" t="str">
        <f t="array" ref="I15">INDEX($C$2:$C$26,MATCH(1,FREQUENCY(B15,COUNTIF($C$2:$C$26,"&lt;="&amp;$C$2:$C$26)),0))</f>
        <v>Рыков Р.В.</v>
      </c>
      <c r="K15" s="6" t="b">
        <f t="shared" si="3"/>
        <v>0</v>
      </c>
      <c r="O15" s="12" t="str">
        <f t="shared" si="4"/>
        <v>Рыков Р.В.</v>
      </c>
      <c r="P15" s="12" t="str">
        <f ca="1"/>
        <v>Рыков Р.В.</v>
      </c>
    </row>
    <row r="16" spans="1:16" x14ac:dyDescent="0.2">
      <c r="A16" s="6">
        <f t="shared" si="0"/>
        <v>1</v>
      </c>
      <c r="B16" s="12">
        <v>15</v>
      </c>
      <c r="C16" s="12" t="s">
        <v>7</v>
      </c>
      <c r="D16" s="12" t="str">
        <f t="shared" si="1"/>
        <v>Сидоров С.В.</v>
      </c>
      <c r="E16" s="12" t="str">
        <f t="shared" si="2"/>
        <v>РИДас</v>
      </c>
      <c r="F16" s="12" t="str">
        <f t="array" ref="F16">INDEX($C$2:$C$26,MATCH(SMALL(COUNTIF($C$2:$C$26,"&lt;="&amp;$C$2:$C$26),B16),COUNTIF($C$2:$C$26,"&lt;="&amp;$C$2:$C$26),0))</f>
        <v>Сидоров С.В.</v>
      </c>
      <c r="G16" s="12" t="str">
        <f t="array" ref="G16">INDEX($C$2:$C$26,MATCH(SMALL(COUNTIF($C$2:$C$26,"&gt;="&amp;$C$2:$C$26),B16),COUNTIF($C$2:$C$26,"&gt;="&amp;$C$2:$C$26),0))</f>
        <v>РИДас</v>
      </c>
      <c r="I16" s="6" t="str">
        <f t="array" ref="I16">INDEX($C$2:$C$26,MATCH(1,FREQUENCY(B16,COUNTIF($C$2:$C$26,"&lt;="&amp;$C$2:$C$26)),0))</f>
        <v>Сидоров С.В.</v>
      </c>
      <c r="K16" s="6" t="b">
        <f t="shared" si="3"/>
        <v>0</v>
      </c>
      <c r="O16" s="12" t="str">
        <f t="shared" si="4"/>
        <v>Сидоров С.В.</v>
      </c>
      <c r="P16" s="12" t="str">
        <f ca="1"/>
        <v>Сидоров С.В.</v>
      </c>
    </row>
    <row r="17" spans="1:16" x14ac:dyDescent="0.2">
      <c r="A17" s="6">
        <f t="shared" si="0"/>
        <v>6</v>
      </c>
      <c r="B17" s="12">
        <v>16</v>
      </c>
      <c r="C17" s="11" t="s">
        <v>22</v>
      </c>
      <c r="D17" s="12" t="str">
        <f t="shared" si="1"/>
        <v>Сидоров С.В.</v>
      </c>
      <c r="E17" s="12" t="str">
        <f t="shared" si="2"/>
        <v>РИДас</v>
      </c>
      <c r="F17" s="12" t="str">
        <f t="array" ref="F17">INDEX($C$2:$C$26,MATCH(SMALL(COUNTIF($C$2:$C$26,"&lt;="&amp;$C$2:$C$26),B17),COUNTIF($C$2:$C$26,"&lt;="&amp;$C$2:$C$26),0))</f>
        <v>Сидоров С.В.</v>
      </c>
      <c r="G17" s="12" t="str">
        <f t="array" ref="G17">INDEX($C$2:$C$26,MATCH(SMALL(COUNTIF($C$2:$C$26,"&gt;="&amp;$C$2:$C$26),B17),COUNTIF($C$2:$C$26,"&gt;="&amp;$C$2:$C$26),0))</f>
        <v>РИДас</v>
      </c>
      <c r="I17" s="6" t="str">
        <f t="array" ref="I17">INDEX($C$2:$C$26,MATCH(1,FREQUENCY(B17,COUNTIF($C$2:$C$26,"&lt;="&amp;$C$2:$C$26)),0))</f>
        <v>Сидоров С.В.</v>
      </c>
      <c r="K17" s="6" t="b">
        <f t="shared" si="3"/>
        <v>1</v>
      </c>
      <c r="O17" s="12" t="str">
        <f t="shared" si="4"/>
        <v>Сидоров С.В.</v>
      </c>
      <c r="P17" s="12" t="str">
        <f ca="1"/>
        <v>Сидоров С.В.</v>
      </c>
    </row>
    <row r="18" spans="1:16" x14ac:dyDescent="0.2">
      <c r="A18" s="6">
        <f t="shared" si="0"/>
        <v>1</v>
      </c>
      <c r="B18" s="12">
        <v>17</v>
      </c>
      <c r="C18" s="12" t="s">
        <v>8</v>
      </c>
      <c r="D18" s="12" t="str">
        <f t="shared" si="1"/>
        <v>Смирнова Н.В.</v>
      </c>
      <c r="E18" s="12" t="str">
        <f t="shared" si="2"/>
        <v>РИДас</v>
      </c>
      <c r="F18" s="12" t="str">
        <f t="array" ref="F18">INDEX($C$2:$C$26,MATCH(SMALL(COUNTIF($C$2:$C$26,"&lt;="&amp;$C$2:$C$26),B18),COUNTIF($C$2:$C$26,"&lt;="&amp;$C$2:$C$26),0))</f>
        <v>Смирнова Н.В.</v>
      </c>
      <c r="G18" s="12" t="str">
        <f t="array" ref="G18">INDEX($C$2:$C$26,MATCH(SMALL(COUNTIF($C$2:$C$26,"&gt;="&amp;$C$2:$C$26),B18),COUNTIF($C$2:$C$26,"&gt;="&amp;$C$2:$C$26),0))</f>
        <v>РИДас</v>
      </c>
      <c r="I18" s="6" t="str">
        <f t="array" ref="I18">INDEX($C$2:$C$26,MATCH(1,FREQUENCY(B18,COUNTIF($C$2:$C$26,"&lt;="&amp;$C$2:$C$26)),0))</f>
        <v>Смирнова Н.В.</v>
      </c>
      <c r="K18" s="6" t="b">
        <f t="shared" si="3"/>
        <v>0</v>
      </c>
      <c r="O18" s="12" t="str">
        <f t="shared" si="4"/>
        <v>Смирнова Н.В.</v>
      </c>
      <c r="P18" s="12" t="str">
        <f ca="1"/>
        <v>Смирнова Н.В.</v>
      </c>
    </row>
    <row r="19" spans="1:16" x14ac:dyDescent="0.2">
      <c r="A19" s="6">
        <f t="shared" si="0"/>
        <v>1</v>
      </c>
      <c r="B19" s="12">
        <v>18</v>
      </c>
      <c r="C19" s="12" t="s">
        <v>9</v>
      </c>
      <c r="D19" s="12" t="str">
        <f t="shared" si="1"/>
        <v>Столяров О.Г.</v>
      </c>
      <c r="E19" s="12" t="str">
        <f t="shared" si="2"/>
        <v>РИДас</v>
      </c>
      <c r="F19" s="12" t="str">
        <f t="array" ref="F19">INDEX($C$2:$C$26,MATCH(SMALL(COUNTIF($C$2:$C$26,"&lt;="&amp;$C$2:$C$26),B19),COUNTIF($C$2:$C$26,"&lt;="&amp;$C$2:$C$26),0))</f>
        <v>Столяров О.Г.</v>
      </c>
      <c r="G19" s="12" t="str">
        <f t="array" ref="G19">INDEX($C$2:$C$26,MATCH(SMALL(COUNTIF($C$2:$C$26,"&gt;="&amp;$C$2:$C$26),B19),COUNTIF($C$2:$C$26,"&gt;="&amp;$C$2:$C$26),0))</f>
        <v>РИДас</v>
      </c>
      <c r="I19" s="6" t="str">
        <f t="array" ref="I19">INDEX($C$2:$C$26,MATCH(1,FREQUENCY(B19,COUNTIF($C$2:$C$26,"&lt;="&amp;$C$2:$C$26)),0))</f>
        <v>Столяров О.Г.</v>
      </c>
      <c r="K19" s="6" t="b">
        <f t="shared" si="3"/>
        <v>0</v>
      </c>
      <c r="O19" s="12" t="str">
        <f t="shared" si="4"/>
        <v>Столяров О.Г.</v>
      </c>
      <c r="P19" s="12" t="str">
        <f ca="1"/>
        <v>Столяров О.Г.</v>
      </c>
    </row>
    <row r="20" spans="1:16" x14ac:dyDescent="0.2">
      <c r="A20" s="6">
        <f t="shared" si="0"/>
        <v>1</v>
      </c>
      <c r="B20" s="12">
        <v>19</v>
      </c>
      <c r="C20" s="12" t="s">
        <v>10</v>
      </c>
      <c r="D20" s="12" t="str">
        <f t="shared" si="1"/>
        <v>Тюбетейкин А.А.</v>
      </c>
      <c r="E20" s="12" t="str">
        <f t="shared" si="2"/>
        <v>Кара-Мурза Б.Н.</v>
      </c>
      <c r="F20" s="12" t="str">
        <f t="array" ref="F20">INDEX($C$2:$C$26,MATCH(SMALL(COUNTIF($C$2:$C$26,"&lt;="&amp;$C$2:$C$26),B20),COUNTIF($C$2:$C$26,"&lt;="&amp;$C$2:$C$26),0))</f>
        <v>Тюбетейкин А.А.</v>
      </c>
      <c r="G20" s="12" t="str">
        <f t="array" ref="G20">INDEX($C$2:$C$26,MATCH(SMALL(COUNTIF($C$2:$C$26,"&gt;="&amp;$C$2:$C$26),B20),COUNTIF($C$2:$C$26,"&gt;="&amp;$C$2:$C$26),0))</f>
        <v>Кара-Мурза Б.Н.</v>
      </c>
      <c r="I20" s="6" t="str">
        <f t="array" ref="I20">INDEX($C$2:$C$26,MATCH(1,FREQUENCY(B20,COUNTIF($C$2:$C$26,"&lt;="&amp;$C$2:$C$26)),0))</f>
        <v>Тюбетейкин А.А.</v>
      </c>
      <c r="K20" s="6" t="b">
        <f t="shared" si="3"/>
        <v>0</v>
      </c>
      <c r="O20" s="12" t="str">
        <f t="shared" si="4"/>
        <v>Тюбетейкин А.А.</v>
      </c>
      <c r="P20" s="12" t="str">
        <f ca="1"/>
        <v>Тюбетейкин А.А.</v>
      </c>
    </row>
    <row r="21" spans="1:16" x14ac:dyDescent="0.2">
      <c r="A21" s="6">
        <f t="shared" si="0"/>
        <v>6</v>
      </c>
      <c r="B21" s="12">
        <v>20</v>
      </c>
      <c r="C21" s="11" t="s">
        <v>22</v>
      </c>
      <c r="D21" s="12" t="str">
        <f t="shared" si="1"/>
        <v>Фёдоров Л.М.</v>
      </c>
      <c r="E21" s="12" t="str">
        <f t="shared" si="2"/>
        <v>Иванова Е.С.</v>
      </c>
      <c r="F21" s="12" t="str">
        <f t="array" ref="F21">INDEX($C$2:$C$26,MATCH(SMALL(COUNTIF($C$2:$C$26,"&lt;="&amp;$C$2:$C$26),B21),COUNTIF($C$2:$C$26,"&lt;="&amp;$C$2:$C$26),0))</f>
        <v>Фёдоров Л.М.</v>
      </c>
      <c r="G21" s="12" t="str">
        <f t="array" ref="G21">INDEX($C$2:$C$26,MATCH(SMALL(COUNTIF($C$2:$C$26,"&gt;="&amp;$C$2:$C$26),B21),COUNTIF($C$2:$C$26,"&gt;="&amp;$C$2:$C$26),0))</f>
        <v>Иванова Е.С.</v>
      </c>
      <c r="I21" s="6" t="str">
        <f t="array" ref="I21">INDEX($C$2:$C$26,MATCH(1,FREQUENCY(B21,COUNTIF($C$2:$C$26,"&lt;="&amp;$C$2:$C$26)),0))</f>
        <v>Фёдоров Л.М.</v>
      </c>
      <c r="K21" s="6" t="b">
        <f t="shared" si="3"/>
        <v>1</v>
      </c>
      <c r="O21" s="12" t="str">
        <f t="shared" si="4"/>
        <v>Фёдоров Л.М.</v>
      </c>
      <c r="P21" s="12" t="str">
        <f ca="1"/>
        <v>Фёдоров Л.М.</v>
      </c>
    </row>
    <row r="22" spans="1:16" x14ac:dyDescent="0.2">
      <c r="A22" s="6">
        <f t="shared" si="0"/>
        <v>2</v>
      </c>
      <c r="B22" s="12">
        <v>21</v>
      </c>
      <c r="C22" s="12" t="s">
        <v>11</v>
      </c>
      <c r="D22" s="12" t="str">
        <f t="shared" si="1"/>
        <v>Феоктистов А.В.</v>
      </c>
      <c r="E22" s="12" t="str">
        <f t="shared" si="2"/>
        <v>Алексеев Н.Е.</v>
      </c>
      <c r="F22" s="12" t="str">
        <f t="array" ref="F22">INDEX($C$2:$C$26,MATCH(SMALL(COUNTIF($C$2:$C$26,"&lt;="&amp;$C$2:$C$26),B22),COUNTIF($C$2:$C$26,"&lt;="&amp;$C$2:$C$26),0))</f>
        <v>Феоктистов А.В.</v>
      </c>
      <c r="G22" s="12" t="str">
        <f t="array" ref="G22">INDEX($C$2:$C$26,MATCH(SMALL(COUNTIF($C$2:$C$26,"&gt;="&amp;$C$2:$C$26),B22),COUNTIF($C$2:$C$26,"&gt;="&amp;$C$2:$C$26),0))</f>
        <v>Алексеев Н.Е.</v>
      </c>
      <c r="I22" s="6" t="str">
        <f t="array" ref="I22">INDEX($C$2:$C$26,MATCH(1,FREQUENCY(B22,COUNTIF($C$2:$C$26,"&lt;="&amp;$C$2:$C$26)),0))</f>
        <v>Феоктистов А.В.</v>
      </c>
      <c r="K22" s="6" t="b">
        <f t="shared" si="3"/>
        <v>1</v>
      </c>
      <c r="O22" s="12" t="str">
        <f t="shared" si="4"/>
        <v>Феоктистов А.В.</v>
      </c>
      <c r="P22" s="12" t="str">
        <f ca="1"/>
        <v>Феоктистов А.В.</v>
      </c>
    </row>
    <row r="23" spans="1:16" x14ac:dyDescent="0.2">
      <c r="A23" s="6">
        <f t="shared" si="0"/>
        <v>2</v>
      </c>
      <c r="B23" s="12">
        <v>22</v>
      </c>
      <c r="C23" s="12" t="s">
        <v>11</v>
      </c>
      <c r="D23" s="12" t="str">
        <f t="shared" si="1"/>
        <v>Феоктистов А.В.</v>
      </c>
      <c r="E23" s="12" t="str">
        <f t="shared" si="2"/>
        <v>Алексеев Н.Е.</v>
      </c>
      <c r="F23" s="12" t="str">
        <f t="array" ref="F23">INDEX($C$2:$C$26,MATCH(SMALL(COUNTIF($C$2:$C$26,"&lt;="&amp;$C$2:$C$26),B23),COUNTIF($C$2:$C$26,"&lt;="&amp;$C$2:$C$26),0))</f>
        <v>Феоктистов А.В.</v>
      </c>
      <c r="G23" s="12" t="str">
        <f t="array" ref="G23">INDEX($C$2:$C$26,MATCH(SMALL(COUNTIF($C$2:$C$26,"&gt;="&amp;$C$2:$C$26),B23),COUNTIF($C$2:$C$26,"&gt;="&amp;$C$2:$C$26),0))</f>
        <v>Алексеев Н.Е.</v>
      </c>
      <c r="I23" s="6" t="str">
        <f t="array" ref="I23">INDEX($C$2:$C$26,MATCH(1,FREQUENCY(B23,COUNTIF($C$2:$C$26,"&lt;="&amp;$C$2:$C$26)),0))</f>
        <v>Феоктистов А.В.</v>
      </c>
      <c r="K23" s="6" t="b">
        <f t="shared" si="3"/>
        <v>1</v>
      </c>
      <c r="O23" s="12" t="str">
        <f t="shared" si="4"/>
        <v>Феоктистов А.В.</v>
      </c>
      <c r="P23" s="12" t="str">
        <f ca="1"/>
        <v>Феоктистов А.В.</v>
      </c>
    </row>
    <row r="24" spans="1:16" x14ac:dyDescent="0.2">
      <c r="A24" s="6">
        <f t="shared" si="0"/>
        <v>1</v>
      </c>
      <c r="B24" s="12">
        <v>23</v>
      </c>
      <c r="C24" s="12" t="s">
        <v>12</v>
      </c>
      <c r="D24" s="12" t="str">
        <f t="shared" si="1"/>
        <v>шариков .Н1</v>
      </c>
      <c r="E24" s="12" t="str">
        <f t="shared" si="2"/>
        <v>Алексеев Н.Е.</v>
      </c>
      <c r="F24" s="12" t="str">
        <f t="array" ref="F24">INDEX($C$2:$C$26,MATCH(SMALL(COUNTIF($C$2:$C$26,"&lt;="&amp;$C$2:$C$26),B24),COUNTIF($C$2:$C$26,"&lt;="&amp;$C$2:$C$26),0))</f>
        <v>шариков .Н1</v>
      </c>
      <c r="G24" s="12" t="str">
        <f t="array" ref="G24">INDEX($C$2:$C$26,MATCH(SMALL(COUNTIF($C$2:$C$26,"&gt;="&amp;$C$2:$C$26),B24),COUNTIF($C$2:$C$26,"&gt;="&amp;$C$2:$C$26),0))</f>
        <v>Алексеев Н.Е.</v>
      </c>
      <c r="I24" s="6" t="str">
        <f t="array" ref="I24">INDEX($C$2:$C$26,MATCH(1,FREQUENCY(B24,COUNTIF($C$2:$C$26,"&lt;="&amp;$C$2:$C$26)),0))</f>
        <v>шариков .Н1</v>
      </c>
      <c r="K24" s="6" t="b">
        <f t="shared" si="3"/>
        <v>0</v>
      </c>
      <c r="O24" s="12" t="str">
        <f t="shared" si="4"/>
        <v>шариков .Н1</v>
      </c>
      <c r="P24" s="12" t="str">
        <f ca="1"/>
        <v>шариков .Н1</v>
      </c>
    </row>
    <row r="25" spans="1:16" x14ac:dyDescent="0.2">
      <c r="A25" s="6">
        <f t="shared" si="0"/>
        <v>6</v>
      </c>
      <c r="B25" s="12">
        <v>24</v>
      </c>
      <c r="C25" s="11" t="s">
        <v>22</v>
      </c>
      <c r="D25" s="12" t="str">
        <f t="shared" si="1"/>
        <v>шариков .Н2</v>
      </c>
      <c r="E25" s="12" t="str">
        <f t="shared" si="2"/>
        <v>Алексеев В.М.</v>
      </c>
      <c r="F25" s="12" t="str">
        <f t="array" ref="F25">INDEX($C$2:$C$26,MATCH(SMALL(COUNTIF($C$2:$C$26,"&lt;="&amp;$C$2:$C$26),B25),COUNTIF($C$2:$C$26,"&lt;="&amp;$C$2:$C$26),0))</f>
        <v>шариков .Н2</v>
      </c>
      <c r="G25" s="12" t="str">
        <f t="array" ref="G25">INDEX($C$2:$C$26,MATCH(SMALL(COUNTIF($C$2:$C$26,"&gt;="&amp;$C$2:$C$26),B25),COUNTIF($C$2:$C$26,"&gt;="&amp;$C$2:$C$26),0))</f>
        <v>Алексеев В.М.</v>
      </c>
      <c r="I25" s="6" t="str">
        <f t="array" ref="I25">INDEX($C$2:$C$26,MATCH(1,FREQUENCY(B25,COUNTIF($C$2:$C$26,"&lt;="&amp;$C$2:$C$26)),0))</f>
        <v>шариков .Н2</v>
      </c>
      <c r="K25" s="6" t="b">
        <f t="shared" si="3"/>
        <v>1</v>
      </c>
      <c r="O25" s="12" t="str">
        <f t="shared" si="4"/>
        <v>шариков .Н2</v>
      </c>
      <c r="P25" s="12" t="str">
        <f ca="1"/>
        <v>шариков .Н2</v>
      </c>
    </row>
    <row r="26" spans="1:16" x14ac:dyDescent="0.2">
      <c r="A26" s="6">
        <f t="shared" si="0"/>
        <v>1</v>
      </c>
      <c r="B26" s="12">
        <v>25</v>
      </c>
      <c r="C26" s="12" t="s">
        <v>13</v>
      </c>
      <c r="D26" s="12" t="str">
        <f t="shared" si="1"/>
        <v>Яблоков Н.Г.</v>
      </c>
      <c r="E26" s="12" t="str">
        <f t="shared" si="2"/>
        <v>Алексеев А.Д.</v>
      </c>
      <c r="F26" s="12" t="str">
        <f t="array" ref="F26">INDEX($C$2:$C$26,MATCH(SMALL(COUNTIF($C$2:$C$26,"&lt;="&amp;$C$2:$C$26),B26),COUNTIF($C$2:$C$26,"&lt;="&amp;$C$2:$C$26),0))</f>
        <v>Яблоков Н.Г.</v>
      </c>
      <c r="G26" s="12" t="str">
        <f t="array" ref="G26">INDEX($C$2:$C$26,MATCH(SMALL(COUNTIF($C$2:$C$26,"&gt;="&amp;$C$2:$C$26),B26),COUNTIF($C$2:$C$26,"&gt;="&amp;$C$2:$C$26),0))</f>
        <v>Алексеев А.Д.</v>
      </c>
      <c r="I26" s="6" t="str">
        <f t="array" ref="I26">INDEX($C$2:$C$26,MATCH(1,FREQUENCY(B26,COUNTIF($C$2:$C$26,"&lt;="&amp;$C$2:$C$26)),0))</f>
        <v>Яблоков Н.Г.</v>
      </c>
      <c r="K26" s="6" t="b">
        <f t="shared" si="3"/>
        <v>0</v>
      </c>
      <c r="O26" s="12" t="str">
        <f t="shared" si="4"/>
        <v>Яблоков Н.Г.</v>
      </c>
      <c r="P26" s="12" t="str">
        <f ca="1"/>
        <v>Яблоков Н.Г.</v>
      </c>
    </row>
    <row r="27" spans="1:16" x14ac:dyDescent="0.2">
      <c r="B27" s="1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L38"/>
  <sheetViews>
    <sheetView tabSelected="1" zoomScale="91" zoomScaleNormal="91" workbookViewId="0">
      <selection activeCell="O12" sqref="O12"/>
    </sheetView>
  </sheetViews>
  <sheetFormatPr defaultRowHeight="15" x14ac:dyDescent="0.25"/>
  <cols>
    <col min="2" max="2" width="4" customWidth="1"/>
    <col min="3" max="3" width="14.7109375" customWidth="1"/>
    <col min="4" max="4" width="3.28515625" customWidth="1"/>
    <col min="6" max="6" width="4.5703125" customWidth="1"/>
    <col min="7" max="7" width="16.5703125" bestFit="1" customWidth="1"/>
    <col min="12" max="12" width="22.85546875" bestFit="1" customWidth="1"/>
  </cols>
  <sheetData>
    <row r="2" spans="2:12" s="16" customFormat="1" x14ac:dyDescent="0.25">
      <c r="C2" s="14" t="s">
        <v>0</v>
      </c>
      <c r="G2" s="14" t="s">
        <v>26</v>
      </c>
      <c r="L2" s="14" t="s">
        <v>27</v>
      </c>
    </row>
    <row r="3" spans="2:12" s="15" customFormat="1" x14ac:dyDescent="0.25">
      <c r="B3" s="15">
        <v>1</v>
      </c>
      <c r="C3" s="1">
        <v>15</v>
      </c>
      <c r="D3" s="4"/>
      <c r="F3" s="15">
        <v>1</v>
      </c>
      <c r="G3" s="3">
        <f t="array" ref="G3">IFERROR(IFERROR(INDEX($C$3:$C$38,SMALL(ROW($C$3:$C$38)*ISNUMBER(--$C$3:$C$38),ROW(1:1)+COUNTA($C$3:$C$38)-SUM(--ISNUMBER($C$3:$C$38)))-2),INDEX($C$3:$C$38,SMALL(ROW($C$3:$C$38)*ISTEXT($C$3:$C$38),(ROW(1:1)-IF(ROWS($G$2:G2)&gt;SUM(--ISNUMBER($C$3:$C$38)),SUM(--ISNUMBER($C$3:$C$38)),0))+COUNTA($C$3:$C$38)-SUM(--ISTEXT($C$3:$C$38)))-2)),"")</f>
        <v>15</v>
      </c>
      <c r="K3" s="15">
        <v>1</v>
      </c>
      <c r="L3" s="3">
        <v>15</v>
      </c>
    </row>
    <row r="4" spans="2:12" x14ac:dyDescent="0.25">
      <c r="B4">
        <v>2</v>
      </c>
      <c r="C4" s="1" t="s">
        <v>14</v>
      </c>
      <c r="D4" s="4"/>
      <c r="F4">
        <v>2</v>
      </c>
      <c r="G4" s="3">
        <f t="array" ref="G4">IFERROR(IFERROR(INDEX($C$3:$C$38,SMALL(ROW($C$3:$C$38)*ISNUMBER(--$C$3:$C$38),ROW(2:2)+COUNTA($C$3:$C$38)-SUM(--ISNUMBER($C$3:$C$38)))-2),INDEX($C$3:$C$38,SMALL(ROW($C$3:$C$38)*ISTEXT($C$3:$C$38),(ROW(2:2)-IF(ROWS($G$2:G3)&gt;SUM(--ISNUMBER($C$3:$C$38)),SUM(--ISNUMBER($C$3:$C$38)),0))+COUNTA($C$3:$C$38)-SUM(--ISTEXT($C$3:$C$38)))-2)),"")</f>
        <v>10</v>
      </c>
      <c r="K4">
        <v>2</v>
      </c>
      <c r="L4" s="3">
        <v>10</v>
      </c>
    </row>
    <row r="5" spans="2:12" x14ac:dyDescent="0.25">
      <c r="B5">
        <v>3</v>
      </c>
      <c r="C5" s="1" t="s">
        <v>17</v>
      </c>
      <c r="D5" s="4"/>
      <c r="F5" s="15">
        <v>3</v>
      </c>
      <c r="G5" s="3">
        <f t="array" ref="G5">IFERROR(IFERROR(INDEX($C$3:$C$38,SMALL(ROW($C$3:$C$38)*ISNUMBER(--$C$3:$C$38),ROW(3:3)+COUNTA($C$3:$C$38)-SUM(--ISNUMBER($C$3:$C$38)))-2),INDEX($C$3:$C$38,SMALL(ROW($C$3:$C$38)*ISTEXT($C$3:$C$38),(ROW(3:3)-IF(ROWS($G$2:G4)&gt;SUM(--ISNUMBER($C$3:$C$38)),SUM(--ISNUMBER($C$3:$C$38)),0))+COUNTA($C$3:$C$38)-SUM(--ISTEXT($C$3:$C$38)))-2)),"")</f>
        <v>60</v>
      </c>
      <c r="K5">
        <v>3</v>
      </c>
      <c r="L5" s="3">
        <v>60</v>
      </c>
    </row>
    <row r="6" spans="2:12" x14ac:dyDescent="0.25">
      <c r="B6">
        <v>4</v>
      </c>
      <c r="C6" s="1" t="s">
        <v>2</v>
      </c>
      <c r="D6" s="4"/>
      <c r="F6">
        <v>4</v>
      </c>
      <c r="G6" s="3">
        <f t="array" ref="G6">IFERROR(IFERROR(INDEX($C$3:$C$38,SMALL(ROW($C$3:$C$38)*ISNUMBER(--$C$3:$C$38),ROW(4:4)+COUNTA($C$3:$C$38)-SUM(--ISNUMBER($C$3:$C$38)))-2),INDEX($C$3:$C$38,SMALL(ROW($C$3:$C$38)*ISTEXT($C$3:$C$38),(ROW(4:4)-IF(ROWS($G$2:G5)&gt;SUM(--ISNUMBER($C$3:$C$38)),SUM(--ISNUMBER($C$3:$C$38)),0))+COUNTA($C$3:$C$38)-SUM(--ISTEXT($C$3:$C$38)))-2)),"")</f>
        <v>8</v>
      </c>
      <c r="K6">
        <v>4</v>
      </c>
      <c r="L6" s="3">
        <v>8</v>
      </c>
    </row>
    <row r="7" spans="2:12" x14ac:dyDescent="0.25">
      <c r="B7">
        <v>5</v>
      </c>
      <c r="C7" s="1" t="s">
        <v>14</v>
      </c>
      <c r="D7" s="4"/>
      <c r="F7" s="15">
        <v>5</v>
      </c>
      <c r="G7" s="3">
        <f t="array" ref="G7">IFERROR(IFERROR(INDEX($C$3:$C$38,SMALL(ROW($C$3:$C$38)*ISNUMBER(--$C$3:$C$38),ROW(5:5)+COUNTA($C$3:$C$38)-SUM(--ISNUMBER($C$3:$C$38)))-2),INDEX($C$3:$C$38,SMALL(ROW($C$3:$C$38)*ISTEXT($C$3:$C$38),(ROW(5:5)-IF(ROWS($G$2:G6)&gt;SUM(--ISNUMBER($C$3:$C$38)),SUM(--ISNUMBER($C$3:$C$38)),0))+COUNTA($C$3:$C$38)-SUM(--ISTEXT($C$3:$C$38)))-2)),"")</f>
        <v>11</v>
      </c>
      <c r="K7">
        <v>5</v>
      </c>
      <c r="L7" s="3">
        <v>11</v>
      </c>
    </row>
    <row r="8" spans="2:12" x14ac:dyDescent="0.25">
      <c r="B8">
        <v>6</v>
      </c>
      <c r="C8" s="1" t="s">
        <v>1</v>
      </c>
      <c r="D8" s="4"/>
      <c r="F8">
        <v>6</v>
      </c>
      <c r="G8" s="3">
        <f t="array" ref="G8">IFERROR(IFERROR(INDEX($C$3:$C$38,SMALL(ROW($C$3:$C$38)*ISNUMBER(--$C$3:$C$38),ROW(6:6)+COUNTA($C$3:$C$38)-SUM(--ISNUMBER($C$3:$C$38)))-2),INDEX($C$3:$C$38,SMALL(ROW($C$3:$C$38)*ISTEXT($C$3:$C$38),(ROW(6:6)-IF(ROWS($G$2:G7)&gt;SUM(--ISNUMBER($C$3:$C$38)),SUM(--ISNUMBER($C$3:$C$38)),0))+COUNTA($C$3:$C$38)-SUM(--ISTEXT($C$3:$C$38)))-2)),"")</f>
        <v>50</v>
      </c>
      <c r="K8">
        <v>6</v>
      </c>
      <c r="L8" s="3">
        <v>50</v>
      </c>
    </row>
    <row r="9" spans="2:12" x14ac:dyDescent="0.25">
      <c r="B9">
        <v>7</v>
      </c>
      <c r="C9" s="1">
        <v>10</v>
      </c>
      <c r="D9" s="4"/>
      <c r="F9" s="15">
        <v>7</v>
      </c>
      <c r="G9" s="19">
        <f t="array" ref="G9">IFERROR(IFERROR(INDEX($C$3:$C$38,SMALL(ROW($C$3:$C$38)*ISNUMBER(--$C$3:$C$38),ROW(7:7)+COUNTA($C$3:$C$38)-SUM(--ISNUMBER($C$3:$C$38)))-2),INDEX($C$3:$C$38,SMALL(ROW($C$3:$C$38)*ISTEXT($C$3:$C$38),(ROW(7:7)-IF(ROWS($G$2:G8)&gt;SUM(--ISNUMBER($C$3:$C$38)),SUM(--ISNUMBER($C$3:$C$38)),0))+COUNTA($C$3:$C$38)-SUM(--ISTEXT($C$3:$C$38)))-2)),"")</f>
        <v>300</v>
      </c>
      <c r="K9">
        <v>7</v>
      </c>
      <c r="L9" s="3">
        <v>300</v>
      </c>
    </row>
    <row r="10" spans="2:12" x14ac:dyDescent="0.25">
      <c r="B10">
        <v>8</v>
      </c>
      <c r="C10" s="1" t="s">
        <v>3</v>
      </c>
      <c r="D10" s="4"/>
      <c r="F10">
        <v>8</v>
      </c>
      <c r="G10" s="18">
        <f t="array" ref="G10">IFERROR(IFERROR(INDEX($C$3:$C$38,SMALL(ROW($C$3:$C$38)*ISNUMBER(--$C$3:$C$38),ROW(8:8)+COUNTA($C$3:$C$38)-SUM(--ISNUMBER($C$3:$C$38)))-2),INDEX($C$3:$C$38,SMALL(ROW($C$3:$C$38)*ISTEXT($C$3:$C$38),(ROW(8:8)-IF(ROWS($G$2:G9)&gt;SUM(--ISNUMBER($C$3:$C$38)),SUM(--ISNUMBER($C$3:$C$38)),0))+COUNTA($C$3:$C$38)-SUM(--ISTEXT($C$3:$C$38)))-2)),"")</f>
        <v>0</v>
      </c>
      <c r="K10">
        <v>8</v>
      </c>
      <c r="L10" s="3" t="s">
        <v>14</v>
      </c>
    </row>
    <row r="11" spans="2:12" x14ac:dyDescent="0.25">
      <c r="B11">
        <v>9</v>
      </c>
      <c r="C11" s="1" t="s">
        <v>2</v>
      </c>
      <c r="D11" s="4"/>
      <c r="F11" s="15">
        <v>9</v>
      </c>
      <c r="G11" s="18">
        <f t="array" ref="G11">IFERROR(IFERROR(INDEX($C$3:$C$38,SMALL(ROW($C$3:$C$38)*ISNUMBER(--$C$3:$C$38),ROW(9:9)+COUNTA($C$3:$C$38)-SUM(--ISNUMBER($C$3:$C$38)))-2),INDEX($C$3:$C$38,SMALL(ROW($C$3:$C$38)*ISTEXT($C$3:$C$38),(ROW(9:9)-IF(ROWS($G$2:G10)&gt;SUM(--ISNUMBER($C$3:$C$38)),SUM(--ISNUMBER($C$3:$C$38)),0))+COUNTA($C$3:$C$38)-SUM(--ISTEXT($C$3:$C$38)))-2)),"")</f>
        <v>0</v>
      </c>
      <c r="K11">
        <v>9</v>
      </c>
      <c r="L11" s="3" t="s">
        <v>17</v>
      </c>
    </row>
    <row r="12" spans="2:12" x14ac:dyDescent="0.25">
      <c r="B12">
        <v>10</v>
      </c>
      <c r="C12" s="1">
        <v>60</v>
      </c>
      <c r="D12" s="4"/>
      <c r="F12">
        <v>10</v>
      </c>
      <c r="G12" s="18">
        <f t="array" ref="G12">IFERROR(IFERROR(INDEX($C$3:$C$38,SMALL(ROW($C$3:$C$38)*ISNUMBER(--$C$3:$C$38),ROW(10:10)+COUNTA($C$3:$C$38)-SUM(--ISNUMBER($C$3:$C$38)))-2),INDEX($C$3:$C$38,SMALL(ROW($C$3:$C$38)*ISTEXT($C$3:$C$38),(ROW(10:10)-IF(ROWS($G$2:G11)&gt;SUM(--ISNUMBER($C$3:$C$38)),SUM(--ISNUMBER($C$3:$C$38)),0))+COUNTA($C$3:$C$38)-SUM(--ISTEXT($C$3:$C$38)))-2)),"")</f>
        <v>0</v>
      </c>
      <c r="K12">
        <v>10</v>
      </c>
      <c r="L12" s="3" t="s">
        <v>2</v>
      </c>
    </row>
    <row r="13" spans="2:12" x14ac:dyDescent="0.25">
      <c r="B13">
        <v>11</v>
      </c>
      <c r="C13" s="1" t="s">
        <v>4</v>
      </c>
      <c r="D13" s="4"/>
      <c r="F13" s="15">
        <v>11</v>
      </c>
      <c r="G13" s="19" t="str">
        <f t="array" ref="G13">IFERROR(IFERROR(INDEX($C$3:$C$38,SMALL(ROW($C$3:$C$38)*ISNUMBER(--$C$3:$C$38),ROW(11:11)+COUNTA($C$3:$C$38)-SUM(--ISNUMBER($C$3:$C$38)))-2),INDEX($C$3:$C$38,SMALL(ROW($C$3:$C$38)*ISTEXT($C$3:$C$38),(ROW(11:11)-IF(ROWS($G$2:G12)&gt;SUM(--ISNUMBER($C$3:$C$38)),SUM(--ISNUMBER($C$3:$C$38)),0))+COUNTA($C$3:$C$38)-SUM(--ISTEXT($C$3:$C$38)))-2)),"")</f>
        <v>Камышов г</v>
      </c>
      <c r="K13">
        <v>11</v>
      </c>
      <c r="L13" s="3" t="s">
        <v>14</v>
      </c>
    </row>
    <row r="14" spans="2:12" x14ac:dyDescent="0.25">
      <c r="B14">
        <v>12</v>
      </c>
      <c r="C14" s="1" t="s">
        <v>18</v>
      </c>
      <c r="D14" s="4"/>
      <c r="F14">
        <v>12</v>
      </c>
      <c r="G14" s="3" t="str">
        <f t="array" ref="G14">IFERROR(IFERROR(INDEX($C$3:$C$38,SMALL(ROW($C$3:$C$38)*ISNUMBER(--$C$3:$C$38),ROW(12:12)+COUNTA($C$3:$C$38)-SUM(--ISNUMBER($C$3:$C$38)))-2),INDEX($C$3:$C$38,SMALL(ROW($C$3:$C$38)*ISTEXT($C$3:$C$38),(ROW(12:12)-IF(ROWS($G$2:G13)&gt;SUM(--ISNUMBER($C$3:$C$38)),SUM(--ISNUMBER($C$3:$C$38)),0))+COUNTA($C$3:$C$38)-SUM(--ISTEXT($C$3:$C$38)))-2)),"")</f>
        <v>БАлексеев Н.Е.</v>
      </c>
      <c r="K14">
        <v>12</v>
      </c>
      <c r="L14" s="3" t="s">
        <v>1</v>
      </c>
    </row>
    <row r="15" spans="2:12" x14ac:dyDescent="0.25">
      <c r="B15">
        <v>13</v>
      </c>
      <c r="C15" s="1" t="s">
        <v>1</v>
      </c>
      <c r="D15" s="4"/>
      <c r="F15" s="15">
        <v>13</v>
      </c>
      <c r="G15" s="3" t="str">
        <f t="array" ref="G15">IFERROR(IFERROR(INDEX($C$3:$C$38,SMALL(ROW($C$3:$C$38)*ISNUMBER(--$C$3:$C$38),ROW(13:13)+COUNTA($C$3:$C$38)-SUM(--ISNUMBER($C$3:$C$38)))-2),INDEX($C$3:$C$38,SMALL(ROW($C$3:$C$38)*ISTEXT($C$3:$C$38),(ROW(13:13)-IF(ROWS($G$2:G14)&gt;SUM(--ISNUMBER($C$3:$C$38)),SUM(--ISNUMBER($C$3:$C$38)),0))+COUNTA($C$3:$C$38)-SUM(--ISTEXT($C$3:$C$38)))-2)),"")</f>
        <v>Сидоров С.В.</v>
      </c>
      <c r="K15">
        <v>13</v>
      </c>
      <c r="L15" s="3" t="s">
        <v>3</v>
      </c>
    </row>
    <row r="16" spans="2:12" x14ac:dyDescent="0.25">
      <c r="B16">
        <v>14</v>
      </c>
      <c r="C16" s="1" t="s">
        <v>17</v>
      </c>
      <c r="D16" s="4"/>
      <c r="F16">
        <v>14</v>
      </c>
      <c r="G16" s="3" t="str">
        <f t="array" ref="G16">IFERROR(IFERROR(INDEX($C$3:$C$38,SMALL(ROW($C$3:$C$38)*ISNUMBER(--$C$3:$C$38),ROW(14:14)+COUNTA($C$3:$C$38)-SUM(--ISNUMBER($C$3:$C$38)))-2),INDEX($C$3:$C$38,SMALL(ROW($C$3:$C$38)*ISTEXT($C$3:$C$38),(ROW(14:14)-IF(ROWS($G$2:G15)&gt;SUM(--ISNUMBER($C$3:$C$38)),SUM(--ISNUMBER($C$3:$C$38)),0))+COUNTA($C$3:$C$38)-SUM(--ISTEXT($C$3:$C$38)))-2)),"")</f>
        <v>Камышов г</v>
      </c>
      <c r="K16">
        <v>14</v>
      </c>
      <c r="L16" s="3" t="s">
        <v>2</v>
      </c>
    </row>
    <row r="17" spans="2:12" x14ac:dyDescent="0.25">
      <c r="B17">
        <v>15</v>
      </c>
      <c r="C17" s="1" t="s">
        <v>7</v>
      </c>
      <c r="D17" s="4"/>
      <c r="F17" s="15">
        <v>15</v>
      </c>
      <c r="G17" s="3" t="str">
        <f t="array" ref="G17">IFERROR(IFERROR(INDEX($C$3:$C$38,SMALL(ROW($C$3:$C$38)*ISNUMBER(--$C$3:$C$38),ROW(15:15)+COUNTA($C$3:$C$38)-SUM(--ISNUMBER($C$3:$C$38)))-2),INDEX($C$3:$C$38,SMALL(ROW($C$3:$C$38)*ISTEXT($C$3:$C$38),(ROW(15:15)-IF(ROWS($G$2:G16)&gt;SUM(--ISNUMBER($C$3:$C$38)),SUM(--ISNUMBER($C$3:$C$38)),0))+COUNTA($C$3:$C$38)-SUM(--ISTEXT($C$3:$C$38)))-2)),"")</f>
        <v>Алексеев Н.Е.</v>
      </c>
      <c r="K17">
        <v>15</v>
      </c>
      <c r="L17" s="3" t="s">
        <v>4</v>
      </c>
    </row>
    <row r="18" spans="2:12" x14ac:dyDescent="0.25">
      <c r="B18">
        <v>16</v>
      </c>
      <c r="C18" s="1">
        <v>8</v>
      </c>
      <c r="D18" s="4"/>
      <c r="F18">
        <v>16</v>
      </c>
      <c r="G18" s="3" t="str">
        <f t="array" ref="G18">IFERROR(IFERROR(INDEX($C$3:$C$38,SMALL(ROW($C$3:$C$38)*ISNUMBER(--$C$3:$C$38),ROW(16:16)+COUNTA($C$3:$C$38)-SUM(--ISNUMBER($C$3:$C$38)))-2),INDEX($C$3:$C$38,SMALL(ROW($C$3:$C$38)*ISTEXT($C$3:$C$38),(ROW(16:16)-IF(ROWS($G$2:G17)&gt;SUM(--ISNUMBER($C$3:$C$38)),SUM(--ISNUMBER($C$3:$C$38)),0))+COUNTA($C$3:$C$38)-SUM(--ISTEXT($C$3:$C$38)))-2)),"")</f>
        <v>Алексеев В.М.</v>
      </c>
      <c r="K18">
        <v>16</v>
      </c>
      <c r="L18" s="3" t="s">
        <v>18</v>
      </c>
    </row>
    <row r="19" spans="2:12" x14ac:dyDescent="0.25">
      <c r="B19">
        <v>17</v>
      </c>
      <c r="C19" s="1" t="s">
        <v>8</v>
      </c>
      <c r="D19" s="4"/>
      <c r="F19" s="15">
        <v>17</v>
      </c>
      <c r="G19" s="3" t="str">
        <f t="array" ref="G19">IFERROR(IFERROR(INDEX($C$3:$C$38,SMALL(ROW($C$3:$C$38)*ISNUMBER(--$C$3:$C$38),ROW(17:17)+COUNTA($C$3:$C$38)-SUM(--ISNUMBER($C$3:$C$38)))-2),INDEX($C$3:$C$38,SMALL(ROW($C$3:$C$38)*ISTEXT($C$3:$C$38),(ROW(17:17)-IF(ROWS($G$2:G18)&gt;SUM(--ISNUMBER($C$3:$C$38)),SUM(--ISNUMBER($C$3:$C$38)),0))+COUNTA($C$3:$C$38)-SUM(--ISTEXT($C$3:$C$38)))-2)),"")</f>
        <v>Сидоров С.В.</v>
      </c>
      <c r="K19">
        <v>17</v>
      </c>
      <c r="L19" s="3" t="s">
        <v>1</v>
      </c>
    </row>
    <row r="20" spans="2:12" x14ac:dyDescent="0.25">
      <c r="B20">
        <v>18</v>
      </c>
      <c r="C20" s="1" t="s">
        <v>9</v>
      </c>
      <c r="D20" s="4"/>
      <c r="F20">
        <v>18</v>
      </c>
      <c r="G20" s="3" t="str">
        <f t="array" ref="G20">IFERROR(IFERROR(INDEX($C$3:$C$38,SMALL(ROW($C$3:$C$38)*ISNUMBER(--$C$3:$C$38),ROW(18:18)+COUNTA($C$3:$C$38)-SUM(--ISNUMBER($C$3:$C$38)))-2),INDEX($C$3:$C$38,SMALL(ROW($C$3:$C$38)*ISTEXT($C$3:$C$38),(ROW(18:18)-IF(ROWS($G$2:G19)&gt;SUM(--ISNUMBER($C$3:$C$38)),SUM(--ISNUMBER($C$3:$C$38)),0))+COUNTA($C$3:$C$38)-SUM(--ISTEXT($C$3:$C$38)))-2)),"")</f>
        <v>Тюбетейкин А.А.</v>
      </c>
      <c r="K20">
        <v>18</v>
      </c>
      <c r="L20" s="3" t="s">
        <v>17</v>
      </c>
    </row>
    <row r="21" spans="2:12" x14ac:dyDescent="0.25">
      <c r="B21">
        <v>19</v>
      </c>
      <c r="C21" s="1" t="s">
        <v>10</v>
      </c>
      <c r="D21" s="4"/>
      <c r="F21" s="15">
        <v>19</v>
      </c>
      <c r="G21" s="3" t="str">
        <f t="array" ref="G21">IFERROR(IFERROR(INDEX($C$3:$C$38,SMALL(ROW($C$3:$C$38)*ISNUMBER(--$C$3:$C$38),ROW(19:19)+COUNTA($C$3:$C$38)-SUM(--ISNUMBER($C$3:$C$38)))-2),INDEX($C$3:$C$38,SMALL(ROW($C$3:$C$38)*ISTEXT($C$3:$C$38),(ROW(19:19)-IF(ROWS($G$2:G20)&gt;SUM(--ISNUMBER($C$3:$C$38)),SUM(--ISNUMBER($C$3:$C$38)),0))+COUNTA($C$3:$C$38)-SUM(--ISTEXT($C$3:$C$38)))-2)),"")</f>
        <v>гоир</v>
      </c>
      <c r="K21">
        <v>19</v>
      </c>
      <c r="L21" s="3" t="s">
        <v>7</v>
      </c>
    </row>
    <row r="22" spans="2:12" x14ac:dyDescent="0.25">
      <c r="B22">
        <v>20</v>
      </c>
      <c r="C22" s="1">
        <v>11</v>
      </c>
      <c r="D22" s="4"/>
      <c r="F22">
        <v>20</v>
      </c>
      <c r="G22" s="3" t="str">
        <f t="array" ref="G22">IFERROR(IFERROR(INDEX($C$3:$C$38,SMALL(ROW($C$3:$C$38)*ISNUMBER(--$C$3:$C$38),ROW(20:20)+COUNTA($C$3:$C$38)-SUM(--ISNUMBER($C$3:$C$38)))-2),INDEX($C$3:$C$38,SMALL(ROW($C$3:$C$38)*ISTEXT($C$3:$C$38),(ROW(20:20)-IF(ROWS($G$2:G21)&gt;SUM(--ISNUMBER($C$3:$C$38)),SUM(--ISNUMBER($C$3:$C$38)),0))+COUNTA($C$3:$C$38)-SUM(--ISTEXT($C$3:$C$38)))-2)),"")</f>
        <v>Алексеев Н.Е.</v>
      </c>
      <c r="K22">
        <v>20</v>
      </c>
      <c r="L22" s="3" t="s">
        <v>8</v>
      </c>
    </row>
    <row r="23" spans="2:12" x14ac:dyDescent="0.25">
      <c r="B23">
        <v>21</v>
      </c>
      <c r="C23" s="1" t="s">
        <v>11</v>
      </c>
      <c r="D23" s="4"/>
      <c r="F23" s="15">
        <v>21</v>
      </c>
      <c r="G23" s="3" t="str">
        <f t="array" ref="G23">IFERROR(IFERROR(INDEX($C$3:$C$38,SMALL(ROW($C$3:$C$38)*ISNUMBER(--$C$3:$C$38),ROW(21:21)+COUNTA($C$3:$C$38)-SUM(--ISNUMBER($C$3:$C$38)))-2),INDEX($C$3:$C$38,SMALL(ROW($C$3:$C$38)*ISTEXT($C$3:$C$38),(ROW(21:21)-IF(ROWS($G$2:G22)&gt;SUM(--ISNUMBER($C$3:$C$38)),SUM(--ISNUMBER($C$3:$C$38)),0))+COUNTA($C$3:$C$38)-SUM(--ISTEXT($C$3:$C$38)))-2)),"")</f>
        <v>БАлексеев Н.Е.</v>
      </c>
      <c r="K23">
        <v>21</v>
      </c>
      <c r="L23" s="3" t="s">
        <v>9</v>
      </c>
    </row>
    <row r="24" spans="2:12" x14ac:dyDescent="0.25">
      <c r="B24">
        <v>22</v>
      </c>
      <c r="C24" s="1" t="s">
        <v>11</v>
      </c>
      <c r="D24" s="4"/>
      <c r="F24">
        <v>22</v>
      </c>
      <c r="G24" s="3" t="str">
        <f t="array" ref="G24">IFERROR(IFERROR(INDEX($C$3:$C$38,SMALL(ROW($C$3:$C$38)*ISNUMBER(--$C$3:$C$38),ROW(22:22)+COUNTA($C$3:$C$38)-SUM(--ISNUMBER($C$3:$C$38)))-2),INDEX($C$3:$C$38,SMALL(ROW($C$3:$C$38)*ISTEXT($C$3:$C$38),(ROW(22:22)-IF(ROWS($G$2:G23)&gt;SUM(--ISNUMBER($C$3:$C$38)),SUM(--ISNUMBER($C$3:$C$38)),0))+COUNTA($C$3:$C$38)-SUM(--ISTEXT($C$3:$C$38)))-2)),"")</f>
        <v>Алексеев А.Д.</v>
      </c>
      <c r="K24">
        <v>22</v>
      </c>
      <c r="L24" s="3" t="s">
        <v>10</v>
      </c>
    </row>
    <row r="25" spans="2:12" x14ac:dyDescent="0.25">
      <c r="B25">
        <v>23</v>
      </c>
      <c r="C25" s="1" t="s">
        <v>12</v>
      </c>
      <c r="D25" s="4"/>
      <c r="F25" s="15">
        <v>23</v>
      </c>
      <c r="G25" s="3" t="str">
        <f t="array" ref="G25">IFERROR(IFERROR(INDEX($C$3:$C$38,SMALL(ROW($C$3:$C$38)*ISNUMBER(--$C$3:$C$38),ROW(23:23)+COUNTA($C$3:$C$38)-SUM(--ISNUMBER($C$3:$C$38)))-2),INDEX($C$3:$C$38,SMALL(ROW($C$3:$C$38)*ISTEXT($C$3:$C$38),(ROW(23:23)-IF(ROWS($G$2:G24)&gt;SUM(--ISNUMBER($C$3:$C$38)),SUM(--ISNUMBER($C$3:$C$38)),0))+COUNTA($C$3:$C$38)-SUM(--ISTEXT($C$3:$C$38)))-2)),"")</f>
        <v>Иванова Е.С.</v>
      </c>
      <c r="K25">
        <v>23</v>
      </c>
      <c r="L25" s="3" t="s">
        <v>11</v>
      </c>
    </row>
    <row r="26" spans="2:12" x14ac:dyDescent="0.25">
      <c r="B26">
        <v>24</v>
      </c>
      <c r="C26" s="1" t="s">
        <v>2</v>
      </c>
      <c r="D26" s="4"/>
      <c r="F26">
        <v>24</v>
      </c>
      <c r="G26" s="3" t="str">
        <f t="array" ref="G26">IFERROR(IFERROR(INDEX($C$3:$C$38,SMALL(ROW($C$3:$C$38)*ISNUMBER(--$C$3:$C$38),ROW(24:24)+COUNTA($C$3:$C$38)-SUM(--ISNUMBER($C$3:$C$38)))-2),INDEX($C$3:$C$38,SMALL(ROW($C$3:$C$38)*ISTEXT($C$3:$C$38),(ROW(24:24)-IF(ROWS($G$2:G25)&gt;SUM(--ISNUMBER($C$3:$C$38)),SUM(--ISNUMBER($C$3:$C$38)),0))+COUNTA($C$3:$C$38)-SUM(--ISTEXT($C$3:$C$38)))-2)),"")</f>
        <v>Смирнова Н.В.</v>
      </c>
      <c r="K26">
        <v>24</v>
      </c>
      <c r="L26" s="3" t="s">
        <v>11</v>
      </c>
    </row>
    <row r="27" spans="2:12" x14ac:dyDescent="0.25">
      <c r="B27">
        <v>25</v>
      </c>
      <c r="C27" s="1" t="s">
        <v>13</v>
      </c>
      <c r="D27" s="4"/>
      <c r="F27" s="15">
        <v>25</v>
      </c>
      <c r="G27" s="3" t="str">
        <f t="array" ref="G27">IFERROR(IFERROR(INDEX($C$3:$C$38,SMALL(ROW($C$3:$C$38)*ISNUMBER(--$C$3:$C$38),ROW(25:25)+COUNTA($C$3:$C$38)-SUM(--ISNUMBER($C$3:$C$38)))-2),INDEX($C$3:$C$38,SMALL(ROW($C$3:$C$38)*ISTEXT($C$3:$C$38),(ROW(25:25)-IF(ROWS($G$2:G26)&gt;SUM(--ISNUMBER($C$3:$C$38)),SUM(--ISNUMBER($C$3:$C$38)),0))+COUNTA($C$3:$C$38)-SUM(--ISTEXT($C$3:$C$38)))-2)),"")</f>
        <v>Кара-Мурза Б.Н.</v>
      </c>
      <c r="K27">
        <v>25</v>
      </c>
      <c r="L27" s="3" t="s">
        <v>12</v>
      </c>
    </row>
    <row r="28" spans="2:12" x14ac:dyDescent="0.25">
      <c r="B28">
        <v>26</v>
      </c>
      <c r="C28" s="2" t="s">
        <v>15</v>
      </c>
      <c r="D28" s="5"/>
      <c r="F28">
        <v>26</v>
      </c>
      <c r="G28" s="3" t="str">
        <f t="array" ref="G28">IFERROR(IFERROR(INDEX($C$3:$C$38,SMALL(ROW($C$3:$C$38)*ISNUMBER(--$C$3:$C$38),ROW(26:26)+COUNTA($C$3:$C$38)-SUM(--ISNUMBER($C$3:$C$38)))-2),INDEX($C$3:$C$38,SMALL(ROW($C$3:$C$38)*ISTEXT($C$3:$C$38),(ROW(26:26)-IF(ROWS($G$2:G27)&gt;SUM(--ISNUMBER($C$3:$C$38)),SUM(--ISNUMBER($C$3:$C$38)),0))+COUNTA($C$3:$C$38)-SUM(--ISTEXT($C$3:$C$38)))-2)),"")</f>
        <v>Феоктистов А.В.</v>
      </c>
      <c r="K28">
        <v>26</v>
      </c>
      <c r="L28" s="3" t="s">
        <v>2</v>
      </c>
    </row>
    <row r="29" spans="2:12" x14ac:dyDescent="0.25">
      <c r="B29">
        <v>27</v>
      </c>
      <c r="C29" s="2" t="s">
        <v>16</v>
      </c>
      <c r="D29" s="5"/>
      <c r="F29" s="15">
        <v>27</v>
      </c>
      <c r="G29" s="3" t="str">
        <f t="array" ref="G29">IFERROR(IFERROR(INDEX($C$3:$C$38,SMALL(ROW($C$3:$C$38)*ISNUMBER(--$C$3:$C$38),ROW(27:27)+COUNTA($C$3:$C$38)-SUM(--ISNUMBER($C$3:$C$38)))-2),INDEX($C$3:$C$38,SMALL(ROW($C$3:$C$38)*ISTEXT($C$3:$C$38),(ROW(27:27)-IF(ROWS($G$2:G28)&gt;SUM(--ISNUMBER($C$3:$C$38)),SUM(--ISNUMBER($C$3:$C$38)),0))+COUNTA($C$3:$C$38)-SUM(--ISTEXT($C$3:$C$38)))-2)),"")</f>
        <v>Феоктистов А.В.</v>
      </c>
      <c r="K29">
        <v>27</v>
      </c>
      <c r="L29" s="3" t="s">
        <v>13</v>
      </c>
    </row>
    <row r="30" spans="2:12" x14ac:dyDescent="0.25">
      <c r="B30">
        <v>28</v>
      </c>
      <c r="C30" s="2" t="s">
        <v>23</v>
      </c>
      <c r="D30" s="5"/>
      <c r="F30">
        <v>28</v>
      </c>
      <c r="G30" s="3" t="str">
        <f t="array" ref="G30">IFERROR(IFERROR(INDEX($C$3:$C$38,SMALL(ROW($C$3:$C$38)*ISNUMBER(--$C$3:$C$38),ROW(28:28)+COUNTA($C$3:$C$38)-SUM(--ISNUMBER($C$3:$C$38)))-2),INDEX($C$3:$C$38,SMALL(ROW($C$3:$C$38)*ISTEXT($C$3:$C$38),(ROW(28:28)-IF(ROWS($G$2:G29)&gt;SUM(--ISNUMBER($C$3:$C$38)),SUM(--ISNUMBER($C$3:$C$38)),0))+COUNTA($C$3:$C$38)-SUM(--ISTEXT($C$3:$C$38)))-2)),"")</f>
        <v>Фёдоров Л.М.</v>
      </c>
      <c r="K30">
        <v>28</v>
      </c>
      <c r="L30" s="3" t="s">
        <v>15</v>
      </c>
    </row>
    <row r="31" spans="2:12" x14ac:dyDescent="0.25">
      <c r="B31">
        <v>29</v>
      </c>
      <c r="C31" s="2">
        <v>50</v>
      </c>
      <c r="D31" s="5"/>
      <c r="F31" s="15">
        <v>29</v>
      </c>
      <c r="G31" s="3" t="str">
        <f t="array" ref="G31">IFERROR(IFERROR(INDEX($C$3:$C$38,SMALL(ROW($C$3:$C$38)*ISNUMBER(--$C$3:$C$38),ROW(29:29)+COUNTA($C$3:$C$38)-SUM(--ISNUMBER($C$3:$C$38)))-2),INDEX($C$3:$C$38,SMALL(ROW($C$3:$C$38)*ISTEXT($C$3:$C$38),(ROW(29:29)-IF(ROWS($G$2:G30)&gt;SUM(--ISNUMBER($C$3:$C$38)),SUM(--ISNUMBER($C$3:$C$38)),0))+COUNTA($C$3:$C$38)-SUM(--ISTEXT($C$3:$C$38)))-2)),"")</f>
        <v>Сидоров С.В.</v>
      </c>
      <c r="K31">
        <v>29</v>
      </c>
      <c r="L31" s="3" t="s">
        <v>16</v>
      </c>
    </row>
    <row r="32" spans="2:12" x14ac:dyDescent="0.25">
      <c r="B32">
        <v>30</v>
      </c>
      <c r="C32" s="2" t="s">
        <v>5</v>
      </c>
      <c r="D32" s="5"/>
      <c r="F32">
        <v>30</v>
      </c>
      <c r="G32" s="3" t="str">
        <f t="array" ref="G32">IFERROR(IFERROR(INDEX($C$3:$C$38,SMALL(ROW($C$3:$C$38)*ISNUMBER(--$C$3:$C$38),ROW(30:30)+COUNTA($C$3:$C$38)-SUM(--ISNUMBER($C$3:$C$38)))-2),INDEX($C$3:$C$38,SMALL(ROW($C$3:$C$38)*ISTEXT($C$3:$C$38),(ROW(30:30)-IF(ROWS($G$2:G31)&gt;SUM(--ISNUMBER($C$3:$C$38)),SUM(--ISNUMBER($C$3:$C$38)),0))+COUNTA($C$3:$C$38)-SUM(--ISTEXT($C$3:$C$38)))-2)),"")</f>
        <v>Рыков Р.В.</v>
      </c>
      <c r="K32">
        <v>30</v>
      </c>
      <c r="L32" s="3" t="s">
        <v>23</v>
      </c>
    </row>
    <row r="33" spans="2:12" x14ac:dyDescent="0.25">
      <c r="B33">
        <v>31</v>
      </c>
      <c r="C33" s="1" t="s">
        <v>6</v>
      </c>
      <c r="D33" s="4"/>
      <c r="F33" s="15">
        <v>31</v>
      </c>
      <c r="G33" s="3" t="str">
        <f t="array" ref="G33">IFERROR(IFERROR(INDEX($C$3:$C$38,SMALL(ROW($C$3:$C$38)*ISNUMBER(--$C$3:$C$38),ROW(31:31)+COUNTA($C$3:$C$38)-SUM(--ISNUMBER($C$3:$C$38)))-2),INDEX($C$3:$C$38,SMALL(ROW($C$3:$C$38)*ISTEXT($C$3:$C$38),(ROW(31:31)-IF(ROWS($G$2:G32)&gt;SUM(--ISNUMBER($C$3:$C$38)),SUM(--ISNUMBER($C$3:$C$38)),0))+COUNTA($C$3:$C$38)-SUM(--ISTEXT($C$3:$C$38)))-2)),"")</f>
        <v>Хумпаров Л</v>
      </c>
      <c r="K33">
        <v>31</v>
      </c>
      <c r="L33" s="3" t="s">
        <v>5</v>
      </c>
    </row>
    <row r="34" spans="2:12" x14ac:dyDescent="0.25">
      <c r="B34">
        <v>32</v>
      </c>
      <c r="C34" s="1">
        <v>300</v>
      </c>
      <c r="D34" s="4"/>
      <c r="F34">
        <v>32</v>
      </c>
      <c r="G34" s="3" t="str">
        <f t="array" ref="G34">IFERROR(IFERROR(INDEX($C$3:$C$38,SMALL(ROW($C$3:$C$38)*ISNUMBER(--$C$3:$C$38),ROW(32:32)+COUNTA($C$3:$C$38)-SUM(--ISNUMBER($C$3:$C$38)))-2),INDEX($C$3:$C$38,SMALL(ROW($C$3:$C$38)*ISTEXT($C$3:$C$38),(ROW(32:32)-IF(ROWS($G$2:G33)&gt;SUM(--ISNUMBER($C$3:$C$38)),SUM(--ISNUMBER($C$3:$C$38)),0))+COUNTA($C$3:$C$38)-SUM(--ISTEXT($C$3:$C$38)))-2)),"")</f>
        <v>Дмитриев Ч</v>
      </c>
      <c r="K34">
        <v>32</v>
      </c>
      <c r="L34" s="3" t="s">
        <v>6</v>
      </c>
    </row>
    <row r="35" spans="2:12" x14ac:dyDescent="0.25">
      <c r="B35">
        <v>33</v>
      </c>
      <c r="C35" s="3" t="s">
        <v>23</v>
      </c>
      <c r="F35" s="15">
        <v>33</v>
      </c>
      <c r="G35" s="3" t="str">
        <f t="array" ref="G35">IFERROR(IFERROR(INDEX($C$3:$C$38,SMALL(ROW($C$3:$C$38)*ISNUMBER(--$C$3:$C$38),ROW(33:33)+COUNTA($C$3:$C$38)-SUM(--ISNUMBER($C$3:$C$38)))-2),INDEX($C$3:$C$38,SMALL(ROW($C$3:$C$38)*ISTEXT($C$3:$C$38),(ROW(33:33)-IF(ROWS($G$2:G34)&gt;SUM(--ISNUMBER($C$3:$C$38)),SUM(--ISNUMBER($C$3:$C$38)),0))+COUNTA($C$3:$C$38)-SUM(--ISTEXT($C$3:$C$38)))-2)),"")</f>
        <v>яшин Р В</v>
      </c>
      <c r="K35">
        <v>33</v>
      </c>
      <c r="L35" s="3" t="s">
        <v>23</v>
      </c>
    </row>
    <row r="36" spans="2:12" x14ac:dyDescent="0.25">
      <c r="B36">
        <v>34</v>
      </c>
      <c r="C36" s="17"/>
      <c r="F36">
        <v>34</v>
      </c>
      <c r="G36" s="3" t="str">
        <f t="array" ref="G36">IFERROR(IFERROR(INDEX($C$3:$C$38,SMALL(ROW($C$3:$C$38)*ISNUMBER(--$C$3:$C$38),ROW(34:34)+COUNTA($C$3:$C$38)-SUM(--ISNUMBER($C$3:$C$38)))-2),INDEX($C$3:$C$38,SMALL(ROW($C$3:$C$38)*ISTEXT($C$3:$C$38),(ROW(34:34)-IF(ROWS($G$2:G35)&gt;SUM(--ISNUMBER($C$3:$C$38)),SUM(--ISNUMBER($C$3:$C$38)),0))+COUNTA($C$3:$C$38)-SUM(--ISTEXT($C$3:$C$38)))-2)),"")</f>
        <v>Яблоков Н.Г.</v>
      </c>
      <c r="K36">
        <v>34</v>
      </c>
      <c r="L36" s="3"/>
    </row>
    <row r="37" spans="2:12" x14ac:dyDescent="0.25">
      <c r="B37">
        <v>35</v>
      </c>
      <c r="C37" s="17"/>
      <c r="F37" s="15">
        <v>35</v>
      </c>
      <c r="G37" s="3" t="str">
        <f t="array" ref="G37">IFERROR(IFERROR(INDEX($C$3:$C$38,SMALL(ROW($C$3:$C$38)*ISNUMBER(--$C$3:$C$38),ROW(35:35)+COUNTA($C$3:$C$38)-SUM(--ISNUMBER($C$3:$C$38)))-2),INDEX($C$3:$C$38,SMALL(ROW($C$3:$C$38)*ISTEXT($C$3:$C$38),(ROW(35:35)-IF(ROWS($G$2:G36)&gt;SUM(--ISNUMBER($C$3:$C$38)),SUM(--ISNUMBER($C$3:$C$38)),0))+COUNTA($C$3:$C$38)-SUM(--ISTEXT($C$3:$C$38)))-2)),"")</f>
        <v>Столяров О.Г.</v>
      </c>
      <c r="K37">
        <v>35</v>
      </c>
      <c r="L37" s="3"/>
    </row>
    <row r="38" spans="2:12" x14ac:dyDescent="0.25">
      <c r="B38">
        <v>36</v>
      </c>
      <c r="C38" s="17"/>
      <c r="F38">
        <v>36</v>
      </c>
      <c r="G38" s="3" t="str">
        <f t="array" ref="G38">IFERROR(IFERROR(INDEX($C$3:$C$38,SMALL(ROW($C$3:$C$38)*ISNUMBER(--$C$3:$C$38),ROW(36:36)+COUNTA($C$3:$C$38)-SUM(--ISNUMBER($C$3:$C$38)))-2),INDEX($C$3:$C$38,SMALL(ROW($C$3:$C$38)*ISTEXT($C$3:$C$38),(ROW(36:36)-IF(ROWS($G$2:G37)&gt;SUM(--ISNUMBER($C$3:$C$38)),SUM(--ISNUMBER($C$3:$C$38)),0))+COUNTA($C$3:$C$38)-SUM(--ISTEXT($C$3:$C$38)))-2)),"")</f>
        <v>яшин Р В</v>
      </c>
      <c r="K38">
        <v>36</v>
      </c>
      <c r="L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Повторы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2018-01-04T11:15:55Z</dcterms:modified>
</cp:coreProperties>
</file>