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0" yWindow="0" windowWidth="21840" windowHeight="12645" activeTab="1"/>
  </bookViews>
  <sheets>
    <sheet name="Успешные" sheetId="1" r:id="rId1"/>
    <sheet name="Пропущенные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" i="2"/>
  <c r="B16" i="1" l="1"/>
  <c r="B13" i="2"/>
  <c r="B5" i="1"/>
  <c r="B16" i="2"/>
  <c r="B3" i="2"/>
  <c r="B53" i="1"/>
  <c r="B6" i="2"/>
  <c r="B65" i="1"/>
  <c r="B18" i="2"/>
  <c r="B70" i="1"/>
  <c r="B14" i="2"/>
  <c r="B37" i="1"/>
  <c r="B1" i="2"/>
  <c r="B21" i="1"/>
  <c r="B55" i="1"/>
  <c r="B54" i="1"/>
  <c r="B52" i="1"/>
  <c r="B59" i="1"/>
  <c r="B67" i="1"/>
  <c r="B69" i="1"/>
  <c r="B68" i="1"/>
  <c r="B66" i="1"/>
  <c r="B64" i="1"/>
  <c r="B63" i="1"/>
  <c r="B62" i="1"/>
  <c r="B61" i="1"/>
  <c r="B60" i="1"/>
  <c r="B58" i="1"/>
  <c r="B57" i="1"/>
  <c r="B56" i="1"/>
  <c r="B51" i="1"/>
  <c r="B50" i="1"/>
  <c r="B49" i="1"/>
  <c r="B48" i="1"/>
  <c r="B47" i="1"/>
  <c r="B46" i="1"/>
  <c r="B45" i="1"/>
  <c r="B42" i="1"/>
  <c r="B43" i="1"/>
  <c r="B41" i="1"/>
  <c r="B40" i="1"/>
  <c r="B39" i="1"/>
  <c r="B38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0" i="1"/>
  <c r="B19" i="1"/>
  <c r="B18" i="1"/>
  <c r="B17" i="1"/>
  <c r="B15" i="1"/>
  <c r="B14" i="1"/>
  <c r="B13" i="1"/>
  <c r="B12" i="1"/>
  <c r="B11" i="1"/>
  <c r="B10" i="1"/>
  <c r="B9" i="1"/>
  <c r="B8" i="1"/>
  <c r="B6" i="1"/>
  <c r="B7" i="1"/>
  <c r="B4" i="1"/>
  <c r="B3" i="1"/>
  <c r="B2" i="1"/>
  <c r="B1" i="1"/>
  <c r="B17" i="2" l="1"/>
  <c r="B15" i="2"/>
  <c r="B12" i="2"/>
  <c r="B11" i="2"/>
  <c r="B10" i="2"/>
  <c r="B9" i="2"/>
  <c r="B8" i="2"/>
  <c r="B7" i="2"/>
  <c r="B5" i="2"/>
  <c r="B4" i="2"/>
  <c r="B2" i="2"/>
  <c r="B4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346"/>
  <sheetViews>
    <sheetView workbookViewId="0">
      <selection activeCell="D43" sqref="D43"/>
    </sheetView>
  </sheetViews>
  <sheetFormatPr defaultRowHeight="15" x14ac:dyDescent="0.25"/>
  <cols>
    <col min="1" max="1" width="16.28515625" customWidth="1"/>
    <col min="2" max="2" width="14.85546875" customWidth="1"/>
  </cols>
  <sheetData>
    <row r="1" spans="1:2" x14ac:dyDescent="0.25">
      <c r="A1" s="1">
        <v>43059.77547453704</v>
      </c>
      <c r="B1" t="str">
        <f>"79088344987"</f>
        <v>79088344987</v>
      </c>
    </row>
    <row r="2" spans="1:2" x14ac:dyDescent="0.25">
      <c r="A2" s="1">
        <v>43059.757835648146</v>
      </c>
      <c r="B2" t="str">
        <f>"79222176198"</f>
        <v>79222176198</v>
      </c>
    </row>
    <row r="3" spans="1:2" x14ac:dyDescent="0.25">
      <c r="A3" s="1">
        <v>43059.757013888891</v>
      </c>
      <c r="B3" t="str">
        <f>"79630474701"</f>
        <v>79630474701</v>
      </c>
    </row>
    <row r="4" spans="1:2" x14ac:dyDescent="0.25">
      <c r="A4" s="1">
        <v>43059.74559027778</v>
      </c>
      <c r="B4" t="str">
        <f>"79002150617"</f>
        <v>79002150617</v>
      </c>
    </row>
    <row r="5" spans="1:2" x14ac:dyDescent="0.25">
      <c r="A5" s="1">
        <v>43059.736319444448</v>
      </c>
      <c r="B5" t="str">
        <f>"501"</f>
        <v>501</v>
      </c>
    </row>
    <row r="6" spans="1:2" x14ac:dyDescent="0.25">
      <c r="A6" s="1">
        <v>43059.735324074078</v>
      </c>
      <c r="B6" t="str">
        <f>"79028746755"</f>
        <v>79028746755</v>
      </c>
    </row>
    <row r="7" spans="1:2" x14ac:dyDescent="0.25">
      <c r="A7" s="1">
        <v>43059.734988425924</v>
      </c>
      <c r="B7" t="str">
        <f>"79028746755"</f>
        <v>79028746755</v>
      </c>
    </row>
    <row r="8" spans="1:2" x14ac:dyDescent="0.25">
      <c r="A8" s="1">
        <v>43059.706331018519</v>
      </c>
      <c r="B8" t="str">
        <f>"79041631306"</f>
        <v>79041631306</v>
      </c>
    </row>
    <row r="9" spans="1:2" x14ac:dyDescent="0.25">
      <c r="A9" s="1">
        <v>43059.691782407404</v>
      </c>
      <c r="B9" t="str">
        <f>"79058067923"</f>
        <v>79058067923</v>
      </c>
    </row>
    <row r="10" spans="1:2" x14ac:dyDescent="0.25">
      <c r="A10" s="1">
        <v>43059.684699074074</v>
      </c>
      <c r="B10" t="str">
        <f>"79326229110"</f>
        <v>79326229110</v>
      </c>
    </row>
    <row r="11" spans="1:2" x14ac:dyDescent="0.25">
      <c r="A11" s="1">
        <v>43059.681446759256</v>
      </c>
      <c r="B11" t="str">
        <f>"79630486230"</f>
        <v>79630486230</v>
      </c>
    </row>
    <row r="12" spans="1:2" x14ac:dyDescent="0.25">
      <c r="A12" s="1">
        <v>43059.676736111112</v>
      </c>
      <c r="B12" t="str">
        <f>"72920193946"</f>
        <v>72920193946</v>
      </c>
    </row>
    <row r="13" spans="1:2" x14ac:dyDescent="0.25">
      <c r="A13" s="1">
        <v>43059.674340277779</v>
      </c>
      <c r="B13" t="str">
        <f>"79228300729"</f>
        <v>79228300729</v>
      </c>
    </row>
    <row r="14" spans="1:2" x14ac:dyDescent="0.25">
      <c r="A14" s="1">
        <v>43059.665335648147</v>
      </c>
      <c r="B14" t="str">
        <f>"73433541135"</f>
        <v>73433541135</v>
      </c>
    </row>
    <row r="15" spans="1:2" x14ac:dyDescent="0.25">
      <c r="A15" s="1">
        <v>43059.664270833331</v>
      </c>
      <c r="B15" t="str">
        <f>"79292166031"</f>
        <v>79292166031</v>
      </c>
    </row>
    <row r="16" spans="1:2" x14ac:dyDescent="0.25">
      <c r="A16" s="1">
        <v>43059.661712962959</v>
      </c>
      <c r="B16" t="str">
        <f>"79049842656"</f>
        <v>79049842656</v>
      </c>
    </row>
    <row r="17" spans="1:2" x14ac:dyDescent="0.25">
      <c r="A17" s="1">
        <v>43059.656550925924</v>
      </c>
      <c r="B17" t="str">
        <f>"73439867902"</f>
        <v>73439867902</v>
      </c>
    </row>
    <row r="18" spans="1:2" x14ac:dyDescent="0.25">
      <c r="A18" s="1">
        <v>43059.656365740739</v>
      </c>
      <c r="B18" t="str">
        <f>"79043899021"</f>
        <v>79043899021</v>
      </c>
    </row>
    <row r="19" spans="1:2" x14ac:dyDescent="0.25">
      <c r="A19" s="1">
        <v>43059.654756944445</v>
      </c>
      <c r="B19" t="str">
        <f>"79043899421"</f>
        <v>79043899421</v>
      </c>
    </row>
    <row r="20" spans="1:2" x14ac:dyDescent="0.25">
      <c r="A20" s="1">
        <v>43059.650335648148</v>
      </c>
      <c r="B20" t="str">
        <f>"79221265722"</f>
        <v>79221265722</v>
      </c>
    </row>
    <row r="21" spans="1:2" x14ac:dyDescent="0.25">
      <c r="A21" s="1">
        <v>43059.64166666667</v>
      </c>
      <c r="B21" t="str">
        <f>"79126339685"</f>
        <v>79126339685</v>
      </c>
    </row>
    <row r="22" spans="1:2" x14ac:dyDescent="0.25">
      <c r="A22" s="1">
        <v>43059.63925925926</v>
      </c>
      <c r="B22" t="str">
        <f>"73432372663"</f>
        <v>73432372663</v>
      </c>
    </row>
    <row r="23" spans="1:2" x14ac:dyDescent="0.25">
      <c r="A23" s="1">
        <v>43059.635740740741</v>
      </c>
      <c r="B23" t="str">
        <f>"79630435079"</f>
        <v>79630435079</v>
      </c>
    </row>
    <row r="24" spans="1:2" x14ac:dyDescent="0.25">
      <c r="A24" s="1">
        <v>43059.633113425924</v>
      </c>
      <c r="B24" t="str">
        <f>"79530050079"</f>
        <v>79530050079</v>
      </c>
    </row>
    <row r="25" spans="1:2" x14ac:dyDescent="0.25">
      <c r="A25" s="1">
        <v>43059.628796296296</v>
      </c>
      <c r="B25" t="str">
        <f>"79089076140"</f>
        <v>79089076140</v>
      </c>
    </row>
    <row r="26" spans="1:2" x14ac:dyDescent="0.25">
      <c r="A26" s="1">
        <v>43059.626979166664</v>
      </c>
      <c r="B26" t="str">
        <f>"73432138338"</f>
        <v>73432138338</v>
      </c>
    </row>
    <row r="27" spans="1:2" x14ac:dyDescent="0.25">
      <c r="A27" s="1">
        <v>43059.625891203701</v>
      </c>
      <c r="B27" t="str">
        <f>"79826965070"</f>
        <v>79826965070</v>
      </c>
    </row>
    <row r="28" spans="1:2" x14ac:dyDescent="0.25">
      <c r="A28" s="1">
        <v>43059.624641203707</v>
      </c>
      <c r="B28" t="str">
        <f>"79220124724"</f>
        <v>79220124724</v>
      </c>
    </row>
    <row r="29" spans="1:2" x14ac:dyDescent="0.25">
      <c r="A29" s="1">
        <v>43059.622731481482</v>
      </c>
      <c r="B29" t="str">
        <f>"79282432360"</f>
        <v>79282432360</v>
      </c>
    </row>
    <row r="30" spans="1:2" x14ac:dyDescent="0.25">
      <c r="A30" s="1">
        <v>43059.621516203704</v>
      </c>
      <c r="B30" t="str">
        <f>"79221425777"</f>
        <v>79221425777</v>
      </c>
    </row>
    <row r="31" spans="1:2" x14ac:dyDescent="0.25">
      <c r="A31" s="1">
        <v>43059.615451388891</v>
      </c>
      <c r="B31" t="str">
        <f>"79857813220"</f>
        <v>79857813220</v>
      </c>
    </row>
    <row r="32" spans="1:2" x14ac:dyDescent="0.25">
      <c r="A32" s="1">
        <v>43059.615011574075</v>
      </c>
      <c r="B32" t="str">
        <f>"74952149298"</f>
        <v>74952149298</v>
      </c>
    </row>
    <row r="33" spans="1:2" x14ac:dyDescent="0.25">
      <c r="A33" s="1">
        <v>43059.614652777775</v>
      </c>
      <c r="B33" t="str">
        <f>"79252720381"</f>
        <v>79252720381</v>
      </c>
    </row>
    <row r="34" spans="1:2" x14ac:dyDescent="0.25">
      <c r="A34" s="1">
        <v>43059.612939814811</v>
      </c>
      <c r="B34" t="str">
        <f>"79221465777"</f>
        <v>79221465777</v>
      </c>
    </row>
    <row r="35" spans="1:2" x14ac:dyDescent="0.25">
      <c r="A35" s="1">
        <v>43059.611701388887</v>
      </c>
      <c r="B35" t="str">
        <f>"79093081999"</f>
        <v>79093081999</v>
      </c>
    </row>
    <row r="36" spans="1:2" x14ac:dyDescent="0.25">
      <c r="A36" s="1">
        <v>43059.610706018517</v>
      </c>
      <c r="B36" t="str">
        <f>"79505477337"</f>
        <v>79505477337</v>
      </c>
    </row>
    <row r="37" spans="1:2" x14ac:dyDescent="0.25">
      <c r="A37" s="1">
        <v>43059.60659722222</v>
      </c>
      <c r="B37" t="str">
        <f>"79826676500"</f>
        <v>79826676500</v>
      </c>
    </row>
    <row r="38" spans="1:2" x14ac:dyDescent="0.25">
      <c r="A38" s="1">
        <v>43059.601655092592</v>
      </c>
      <c r="B38" t="str">
        <f>"79089294792"</f>
        <v>79089294792</v>
      </c>
    </row>
    <row r="39" spans="1:2" x14ac:dyDescent="0.25">
      <c r="A39" s="1">
        <v>43059.600729166668</v>
      </c>
      <c r="B39" t="str">
        <f>"79827556662"</f>
        <v>79827556662</v>
      </c>
    </row>
    <row r="40" spans="1:2" x14ac:dyDescent="0.25">
      <c r="A40" s="1">
        <v>43059.59611111111</v>
      </c>
      <c r="B40" t="str">
        <f>"78122928012"</f>
        <v>78122928012</v>
      </c>
    </row>
    <row r="41" spans="1:2" x14ac:dyDescent="0.25">
      <c r="A41" s="1">
        <v>43059.596006944441</v>
      </c>
      <c r="B41" t="str">
        <f>"79122555322"</f>
        <v>79122555322</v>
      </c>
    </row>
    <row r="42" spans="1:2" x14ac:dyDescent="0.25">
      <c r="A42" s="1">
        <v>43059.594143518516</v>
      </c>
      <c r="B42" t="str">
        <f>"79201815343"</f>
        <v>79201815343</v>
      </c>
    </row>
    <row r="43" spans="1:2" x14ac:dyDescent="0.25">
      <c r="A43" s="1">
        <v>43059.585439814815</v>
      </c>
      <c r="B43" t="str">
        <f>"79028533324"</f>
        <v>79028533324</v>
      </c>
    </row>
    <row r="44" spans="1:2" x14ac:dyDescent="0.25">
      <c r="A44" s="1">
        <v>43059.585266203707</v>
      </c>
      <c r="B44" t="str">
        <f>"79826134438"</f>
        <v>79826134438</v>
      </c>
    </row>
    <row r="45" spans="1:2" x14ac:dyDescent="0.25">
      <c r="A45" s="1">
        <v>43059.584791666668</v>
      </c>
      <c r="B45" t="str">
        <f>"73433599494"</f>
        <v>73433599494</v>
      </c>
    </row>
    <row r="46" spans="1:2" x14ac:dyDescent="0.25">
      <c r="A46" s="1">
        <v>43059.584629629629</v>
      </c>
      <c r="B46" t="str">
        <f>"79126428531"</f>
        <v>79126428531</v>
      </c>
    </row>
    <row r="47" spans="1:2" x14ac:dyDescent="0.25">
      <c r="A47" s="1">
        <v>43059.58457175926</v>
      </c>
      <c r="B47" t="str">
        <f>"79827233392"</f>
        <v>79827233392</v>
      </c>
    </row>
    <row r="48" spans="1:2" x14ac:dyDescent="0.25">
      <c r="A48" s="1">
        <v>43059.582974537036</v>
      </c>
      <c r="B48" t="str">
        <f>"79826139438"</f>
        <v>79826139438</v>
      </c>
    </row>
    <row r="49" spans="1:2" x14ac:dyDescent="0.25">
      <c r="A49" s="1">
        <v>43059.582592592589</v>
      </c>
      <c r="B49" t="str">
        <f>"79292100031"</f>
        <v>79292100031</v>
      </c>
    </row>
    <row r="50" spans="1:2" x14ac:dyDescent="0.25">
      <c r="A50" s="1">
        <v>43059.578599537039</v>
      </c>
      <c r="B50" t="str">
        <f>"79089049613"</f>
        <v>79089049613</v>
      </c>
    </row>
    <row r="51" spans="1:2" x14ac:dyDescent="0.25">
      <c r="A51" s="1">
        <v>43059.577372685184</v>
      </c>
      <c r="B51" t="str">
        <f>"79028738579"</f>
        <v>79028738579</v>
      </c>
    </row>
    <row r="52" spans="1:2" x14ac:dyDescent="0.25">
      <c r="A52" s="1">
        <v>43059.568738425929</v>
      </c>
      <c r="B52" t="str">
        <f>"79222241402"</f>
        <v>79222241402</v>
      </c>
    </row>
    <row r="53" spans="1:2" x14ac:dyDescent="0.25">
      <c r="A53" s="1">
        <v>43059.565925925926</v>
      </c>
      <c r="B53" t="str">
        <f>"79193925275"</f>
        <v>79193925275</v>
      </c>
    </row>
    <row r="54" spans="1:2" x14ac:dyDescent="0.25">
      <c r="A54" s="1">
        <v>43059.564756944441</v>
      </c>
      <c r="B54" t="str">
        <f>"73432889750"</f>
        <v>73432889750</v>
      </c>
    </row>
    <row r="55" spans="1:2" x14ac:dyDescent="0.25">
      <c r="A55" s="1">
        <v>43059.563784722224</v>
      </c>
      <c r="B55" t="str">
        <f>"79024430350"</f>
        <v>79024430350</v>
      </c>
    </row>
    <row r="56" spans="1:2" x14ac:dyDescent="0.25">
      <c r="A56" s="1">
        <v>43059.563020833331</v>
      </c>
      <c r="B56" t="str">
        <f>"79122957777"</f>
        <v>79122957777</v>
      </c>
    </row>
    <row r="57" spans="1:2" x14ac:dyDescent="0.25">
      <c r="A57" s="1">
        <v>43059.562337962961</v>
      </c>
      <c r="B57" t="str">
        <f>"78122478012"</f>
        <v>78122478012</v>
      </c>
    </row>
    <row r="58" spans="1:2" x14ac:dyDescent="0.25">
      <c r="A58" s="1">
        <v>43059.559513888889</v>
      </c>
      <c r="B58" t="str">
        <f>"73438867750"</f>
        <v>73438867750</v>
      </c>
    </row>
    <row r="59" spans="1:2" x14ac:dyDescent="0.25">
      <c r="A59" s="1">
        <v>43059.559166666666</v>
      </c>
      <c r="B59" t="str">
        <f>"79086830353"</f>
        <v>79086830353</v>
      </c>
    </row>
    <row r="60" spans="1:2" x14ac:dyDescent="0.25">
      <c r="A60" s="1">
        <v>43059.558368055557</v>
      </c>
      <c r="B60" t="str">
        <f>"79085021625"</f>
        <v>79085021625</v>
      </c>
    </row>
    <row r="61" spans="1:2" x14ac:dyDescent="0.25">
      <c r="A61" s="1">
        <v>43059.555185185185</v>
      </c>
      <c r="B61" t="str">
        <f>"79449842656"</f>
        <v>79449842656</v>
      </c>
    </row>
    <row r="62" spans="1:2" x14ac:dyDescent="0.25">
      <c r="A62" s="1">
        <v>43059.551828703705</v>
      </c>
      <c r="B62" t="str">
        <f>"79730027981"</f>
        <v>79730027981</v>
      </c>
    </row>
    <row r="63" spans="1:2" x14ac:dyDescent="0.25">
      <c r="A63" s="1">
        <v>43059.550092592595</v>
      </c>
      <c r="B63" t="str">
        <f>"79126055300"</f>
        <v>79126055300</v>
      </c>
    </row>
    <row r="64" spans="1:2" x14ac:dyDescent="0.25">
      <c r="A64" s="1">
        <v>43059.545023148145</v>
      </c>
      <c r="B64" t="str">
        <f>"79992137690"</f>
        <v>79992137690</v>
      </c>
    </row>
    <row r="65" spans="1:2" x14ac:dyDescent="0.25">
      <c r="A65" s="1">
        <v>43059.543912037036</v>
      </c>
      <c r="B65" t="str">
        <f>"73493372563"</f>
        <v>73493372563</v>
      </c>
    </row>
    <row r="66" spans="1:2" x14ac:dyDescent="0.25">
      <c r="A66" s="1">
        <v>43059.543773148151</v>
      </c>
      <c r="B66" t="str">
        <f>"79527432430"</f>
        <v>79527432430</v>
      </c>
    </row>
    <row r="67" spans="1:2" x14ac:dyDescent="0.25">
      <c r="A67" s="1">
        <v>43059.536423611113</v>
      </c>
      <c r="B67" t="str">
        <f>"73473253533"</f>
        <v>73473253533</v>
      </c>
    </row>
    <row r="68" spans="1:2" x14ac:dyDescent="0.25">
      <c r="A68" s="1">
        <v>43059.525497685187</v>
      </c>
      <c r="B68" t="str">
        <f>"79422054851"</f>
        <v>79422054851</v>
      </c>
    </row>
    <row r="69" spans="1:2" x14ac:dyDescent="0.25">
      <c r="A69" s="1">
        <v>43059.520868055559</v>
      </c>
      <c r="B69" t="str">
        <f>"79282210376"</f>
        <v>79282210376</v>
      </c>
    </row>
    <row r="70" spans="1:2" x14ac:dyDescent="0.25">
      <c r="A70" s="1">
        <v>43059.520567129628</v>
      </c>
      <c r="B70" t="str">
        <f>"79506599075"</f>
        <v>79506599075</v>
      </c>
    </row>
    <row r="71" spans="1:2" x14ac:dyDescent="0.25">
      <c r="A71" s="1"/>
    </row>
    <row r="72" spans="1:2" x14ac:dyDescent="0.25">
      <c r="A72" s="1"/>
    </row>
    <row r="73" spans="1:2" x14ac:dyDescent="0.25">
      <c r="A73" s="1"/>
    </row>
    <row r="74" spans="1:2" x14ac:dyDescent="0.25">
      <c r="A74" s="1"/>
    </row>
    <row r="75" spans="1:2" x14ac:dyDescent="0.25">
      <c r="A75" s="1"/>
    </row>
    <row r="76" spans="1:2" x14ac:dyDescent="0.25">
      <c r="A76" s="1"/>
    </row>
    <row r="77" spans="1:2" x14ac:dyDescent="0.25">
      <c r="A77" s="1"/>
    </row>
    <row r="78" spans="1:2" x14ac:dyDescent="0.25">
      <c r="A78" s="1"/>
    </row>
    <row r="79" spans="1:2" x14ac:dyDescent="0.25">
      <c r="A79" s="1"/>
    </row>
    <row r="80" spans="1:2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8"/>
  <sheetViews>
    <sheetView tabSelected="1" workbookViewId="0">
      <selection activeCell="C1" sqref="C1"/>
    </sheetView>
  </sheetViews>
  <sheetFormatPr defaultRowHeight="15" x14ac:dyDescent="0.25"/>
  <cols>
    <col min="1" max="1" width="15.42578125" customWidth="1"/>
    <col min="2" max="2" width="14" customWidth="1"/>
    <col min="3" max="3" width="22" bestFit="1" customWidth="1"/>
  </cols>
  <sheetData>
    <row r="1" spans="1:3" x14ac:dyDescent="0.25">
      <c r="A1" s="1">
        <v>43059.819965277777</v>
      </c>
      <c r="B1" t="str">
        <f>"79126339685"</f>
        <v>79126339685</v>
      </c>
      <c r="C1" t="str">
        <f>IFERROR(IF(INDEX(Успешные!$A$1:$A$70,MATCH(B1,Успешные!$B$1:$B$70,))&gt;A1,"успешно перезвонили","пропущен"),"пропущен")</f>
        <v>пропущен</v>
      </c>
    </row>
    <row r="2" spans="1:3" x14ac:dyDescent="0.25">
      <c r="A2" s="1">
        <v>43059.801979166667</v>
      </c>
      <c r="B2" t="str">
        <f>"79222958094"</f>
        <v>79222958094</v>
      </c>
      <c r="C2" t="str">
        <f>IFERROR(IF(INDEX(Успешные!$A$1:$A$70,MATCH(B2,Успешные!$B$1:$B$70,))&gt;A2,"успешно перезвонили","пропущен"),"пропущен")</f>
        <v>пропущен</v>
      </c>
    </row>
    <row r="3" spans="1:3" x14ac:dyDescent="0.25">
      <c r="A3" s="1">
        <v>43059.735717592594</v>
      </c>
      <c r="B3" t="str">
        <f>"79193925275"</f>
        <v>79193925275</v>
      </c>
      <c r="C3" t="str">
        <f>IFERROR(IF(INDEX(Успешные!$A$1:$A$70,MATCH(B3,Успешные!$B$1:$B$70,))&gt;A3,"успешно перезвонили","пропущен"),"пропущен")</f>
        <v>пропущен</v>
      </c>
    </row>
    <row r="4" spans="1:3" x14ac:dyDescent="0.25">
      <c r="A4" s="1">
        <v>43059.7341087963</v>
      </c>
      <c r="B4" t="str">
        <f>"79028746757"</f>
        <v>79028746757</v>
      </c>
      <c r="C4" t="str">
        <f>IFERROR(IF(INDEX(Успешные!$A$1:$A$70,MATCH(B4,Успешные!$B$1:$B$70,))&gt;A4,"успешно перезвонили","пропущен"),"пропущен")</f>
        <v>пропущен</v>
      </c>
    </row>
    <row r="5" spans="1:3" x14ac:dyDescent="0.25">
      <c r="A5" s="1">
        <v>43059.730624999997</v>
      </c>
      <c r="B5" t="str">
        <f>"79090023147"</f>
        <v>79090023147</v>
      </c>
      <c r="C5" t="str">
        <f>IFERROR(IF(INDEX(Успешные!$A$1:$A$70,MATCH(B5,Успешные!$B$1:$B$70,))&gt;A5,"успешно перезвонили","пропущен"),"пропущен")</f>
        <v>пропущен</v>
      </c>
    </row>
    <row r="6" spans="1:3" x14ac:dyDescent="0.25">
      <c r="A6" s="1">
        <v>43059.626273148147</v>
      </c>
      <c r="B6" t="str">
        <f>"73493372563"</f>
        <v>73493372563</v>
      </c>
      <c r="C6" t="str">
        <f>IFERROR(IF(INDEX(Успешные!$A$1:$A$70,MATCH(B6,Успешные!$B$1:$B$70,))&gt;A6,"успешно перезвонили","пропущен"),"пропущен")</f>
        <v>пропущен</v>
      </c>
    </row>
    <row r="7" spans="1:3" x14ac:dyDescent="0.25">
      <c r="A7" s="1">
        <v>43059.623553240737</v>
      </c>
      <c r="B7" t="str">
        <f>"79193703631"</f>
        <v>79193703631</v>
      </c>
      <c r="C7" t="str">
        <f>IFERROR(IF(INDEX(Успешные!$A$1:$A$70,MATCH(B7,Успешные!$B$1:$B$70,))&gt;A7,"успешно перезвонили","пропущен"),"пропущен")</f>
        <v>пропущен</v>
      </c>
    </row>
    <row r="8" spans="1:3" x14ac:dyDescent="0.25">
      <c r="A8" s="1">
        <v>43059.622384259259</v>
      </c>
      <c r="B8" t="str">
        <f>"79221170686"</f>
        <v>79221170686</v>
      </c>
      <c r="C8" t="str">
        <f>IFERROR(IF(INDEX(Успешные!$A$1:$A$70,MATCH(B8,Успешные!$B$1:$B$70,))&gt;A8,"успешно перезвонили","пропущен"),"пропущен")</f>
        <v>пропущен</v>
      </c>
    </row>
    <row r="9" spans="1:3" x14ac:dyDescent="0.25">
      <c r="A9" s="1">
        <v>43059.611770833333</v>
      </c>
      <c r="B9" t="str">
        <f>"79221425777"</f>
        <v>79221425777</v>
      </c>
      <c r="C9" t="str">
        <f>IFERROR(IF(INDEX(Успешные!$A$1:$A$70,MATCH(B9,Успешные!$B$1:$B$70,))&gt;A9,"успешно перезвонили","пропущен"),"пропущен")</f>
        <v>успешно перезвонили</v>
      </c>
    </row>
    <row r="10" spans="1:3" x14ac:dyDescent="0.25">
      <c r="A10" s="1">
        <v>43059.584861111114</v>
      </c>
      <c r="B10" t="str">
        <f>"79028733324"</f>
        <v>79028733324</v>
      </c>
      <c r="C10" t="str">
        <f>IFERROR(IF(INDEX(Успешные!$A$1:$A$70,MATCH(B10,Успешные!$B$1:$B$70,))&gt;A10,"успешно перезвонили","пропущен"),"пропущен")</f>
        <v>пропущен</v>
      </c>
    </row>
    <row r="11" spans="1:3" x14ac:dyDescent="0.25">
      <c r="A11" s="1">
        <v>43059.581921296296</v>
      </c>
      <c r="B11" t="str">
        <f>"79826134438"</f>
        <v>79826134438</v>
      </c>
      <c r="C11" t="str">
        <f>IFERROR(IF(INDEX(Успешные!$A$1:$A$70,MATCH(B11,Успешные!$B$1:$B$70,))&gt;A11,"успешно перезвонили","пропущен"),"пропущен")</f>
        <v>успешно перезвонили</v>
      </c>
    </row>
    <row r="12" spans="1:3" x14ac:dyDescent="0.25">
      <c r="A12" s="1">
        <v>43059.563807870371</v>
      </c>
      <c r="B12" t="str">
        <f>"79226124724"</f>
        <v>79226124724</v>
      </c>
      <c r="C12" t="str">
        <f>IFERROR(IF(INDEX(Успешные!$A$1:$A$70,MATCH(B12,Успешные!$B$1:$B$70,))&gt;A12,"успешно перезвонили","пропущен"),"пропущен")</f>
        <v>пропущен</v>
      </c>
    </row>
    <row r="13" spans="1:3" x14ac:dyDescent="0.25">
      <c r="A13" s="1">
        <v>43059.555011574077</v>
      </c>
      <c r="B13" t="str">
        <f>"79049842656"</f>
        <v>79049842656</v>
      </c>
      <c r="C13" t="str">
        <f>IFERROR(IF(INDEX(Успешные!$A$1:$A$70,MATCH(B13,Успешные!$B$1:$B$70,))&gt;A13,"успешно перезвонили","пропущен"),"пропущен")</f>
        <v>успешно перезвонили</v>
      </c>
    </row>
    <row r="14" spans="1:3" x14ac:dyDescent="0.25">
      <c r="A14" s="1">
        <v>43059.493715277778</v>
      </c>
      <c r="B14" t="str">
        <f>"79826676500"</f>
        <v>79826676500</v>
      </c>
      <c r="C14" t="str">
        <f>IFERROR(IF(INDEX(Успешные!$A$1:$A$70,MATCH(B14,Успешные!$B$1:$B$70,))&gt;A14,"успешно перезвонили","пропущен"),"пропущен")</f>
        <v>успешно перезвонили</v>
      </c>
    </row>
    <row r="15" spans="1:3" x14ac:dyDescent="0.25">
      <c r="A15" s="1">
        <v>43059.462071759262</v>
      </c>
      <c r="B15" t="str">
        <f>"79122648848"</f>
        <v>79122648848</v>
      </c>
      <c r="C15" t="str">
        <f>IFERROR(IF(INDEX(Успешные!$A$1:$A$70,MATCH(B15,Успешные!$B$1:$B$70,))&gt;A15,"успешно перезвонили","пропущен"),"пропущен")</f>
        <v>пропущен</v>
      </c>
    </row>
    <row r="16" spans="1:3" x14ac:dyDescent="0.25">
      <c r="A16" s="1">
        <v>43059.423321759263</v>
      </c>
      <c r="B16" t="str">
        <f>"501"</f>
        <v>501</v>
      </c>
      <c r="C16" t="str">
        <f>IFERROR(IF(INDEX(Успешные!$A$1:$A$70,MATCH(B16,Успешные!$B$1:$B$70,))&gt;A16,"успешно перезвонили","пропущен"),"пропущен")</f>
        <v>успешно перезвонили</v>
      </c>
    </row>
    <row r="17" spans="1:3" x14ac:dyDescent="0.25">
      <c r="A17" s="1">
        <v>43059.393692129626</v>
      </c>
      <c r="B17" t="str">
        <f>"79028715847"</f>
        <v>79028715847</v>
      </c>
      <c r="C17" t="str">
        <f>IFERROR(IF(INDEX(Успешные!$A$1:$A$70,MATCH(B17,Успешные!$B$1:$B$70,))&gt;A17,"успешно перезвонили","пропущен"),"пропущен")</f>
        <v>пропущен</v>
      </c>
    </row>
    <row r="18" spans="1:3" x14ac:dyDescent="0.25">
      <c r="A18" s="1">
        <v>43059.306828703702</v>
      </c>
      <c r="B18" t="str">
        <f>"79506599075"</f>
        <v>79506599075</v>
      </c>
      <c r="C18" t="str">
        <f>IFERROR(IF(INDEX(Успешные!$A$1:$A$70,MATCH(B18,Успешные!$B$1:$B$70,))&gt;A18,"успешно перезвонили","пропущен"),"пропущен")</f>
        <v>успешно перезвонили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Успешные</vt:lpstr>
      <vt:lpstr>Пропущенные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2018-01-10T07:08:52Z</dcterms:modified>
</cp:coreProperties>
</file>