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5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8" i="5" l="1"/>
  <c r="C9" i="5"/>
  <c r="C10" i="5"/>
  <c r="C11" i="5"/>
  <c r="C12" i="5"/>
  <c r="A2" i="5"/>
  <c r="B11" i="5" l="1"/>
  <c r="B9" i="5"/>
  <c r="B12" i="5"/>
  <c r="B10" i="5"/>
  <c r="B8" i="5"/>
</calcChain>
</file>

<file path=xl/sharedStrings.xml><?xml version="1.0" encoding="utf-8"?>
<sst xmlns="http://schemas.openxmlformats.org/spreadsheetml/2006/main" count="37" uniqueCount="34">
  <si>
    <t>выдача</t>
  </si>
  <si>
    <t>сдача</t>
  </si>
  <si>
    <t>ФИО</t>
  </si>
  <si>
    <t>Посл. Дата</t>
  </si>
  <si>
    <t>кол-во 2</t>
  </si>
  <si>
    <t>кол-во</t>
  </si>
  <si>
    <t>На руках</t>
  </si>
  <si>
    <t>Срок месяцев</t>
  </si>
  <si>
    <t>Дата сегодня</t>
  </si>
  <si>
    <t>кол-во 3</t>
  </si>
  <si>
    <t>сдача 3</t>
  </si>
  <si>
    <t>выдача 3</t>
  </si>
  <si>
    <t>ФИО 3</t>
  </si>
  <si>
    <t>ФИО 2</t>
  </si>
  <si>
    <t>выдача 2</t>
  </si>
  <si>
    <t>сдача 2</t>
  </si>
  <si>
    <t>№ ТО</t>
  </si>
  <si>
    <t>Задержка</t>
  </si>
  <si>
    <t>Без ТО месяцев &gt;</t>
  </si>
  <si>
    <t>Без ТО мес.</t>
  </si>
  <si>
    <t>Кузнецов И.Н.</t>
  </si>
  <si>
    <t>Иванов В.И.</t>
  </si>
  <si>
    <t>Пупкин А.И.</t>
  </si>
  <si>
    <t>110а</t>
  </si>
  <si>
    <t>10а</t>
  </si>
  <si>
    <t>Ковалёв А.С.</t>
  </si>
  <si>
    <t>Персикоа Г.М.</t>
  </si>
  <si>
    <t>Нужно:</t>
  </si>
  <si>
    <t>Закрасить № не зданной катры ТО  в цвет соответствующий цвету в строке за последнюю дату.</t>
  </si>
  <si>
    <t>Определять здана карта ТО или нет.</t>
  </si>
  <si>
    <t>Если не здана, то вывести последнюю дату.</t>
  </si>
  <si>
    <t>Просто, последнюю дату использовать нельзя, т.к. от даты здачи катры ТО будут отсчитываться месяцы, что приведёт к ложному закрашиванию.</t>
  </si>
  <si>
    <t>Ост-сь &lt; дней</t>
  </si>
  <si>
    <t>В данном случае А8 должна быть жолтой, А9 зелёной, А11 синий (если дата сегодня 4 01 2018), А12 жёлтой.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</si>
</sst>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14" fontId="0" fillId="2" borderId="3" xfId="0" applyNumberFormat="1" applyFill="1" applyBorder="1" applyAlignment="1">
      <alignment horizontal="center"/>
    </xf>
    <xf numFmtId="14" fontId="0" fillId="4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4" fontId="0" fillId="6" borderId="0" xfId="0" applyNumberFormat="1" applyFill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6" borderId="0" xfId="0" applyFill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7" borderId="1" xfId="0" applyFill="1" applyBorder="1" applyAlignment="1">
      <alignment horizontal="left"/>
    </xf>
    <xf numFmtId="14" fontId="0" fillId="8" borderId="0" xfId="0" applyNumberFormat="1" applyFill="1" applyBorder="1" applyAlignment="1">
      <alignment horizontal="center"/>
    </xf>
  </cellXfs>
  <cellStyles count="1">
    <cellStyle name="Обычный" xfId="0" builtinId="0"/>
  </cellStyles>
  <dxfs count="5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79"/>
        </patternFill>
      </fill>
    </dxf>
    <dxf>
      <fill>
        <patternFill>
          <bgColor rgb="FFFFFF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79"/>
        </patternFill>
      </fill>
    </dxf>
    <dxf>
      <fill>
        <patternFill>
          <bgColor rgb="FFFFFF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79"/>
        </patternFill>
      </fill>
    </dxf>
    <dxf>
      <fill>
        <patternFill>
          <bgColor rgb="FFFFFF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79"/>
        </patternFill>
      </fill>
    </dxf>
    <dxf>
      <fill>
        <patternFill>
          <bgColor rgb="FFFFFF7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alignment horizontal="center" vertical="bottom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numFmt numFmtId="19" formatCode="dd/mm/yyyy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numFmt numFmtId="19" formatCode="dd/mm/yyyy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 style="thick">
          <color auto="1"/>
        </right>
        <top/>
        <bottom/>
      </border>
    </dxf>
    <dxf>
      <numFmt numFmtId="164" formatCode="0.0"/>
      <alignment horizontal="center" vertical="bottom" textRotation="0" wrapText="0" indent="0" justifyLastLine="0" shrinkToFit="0" readingOrder="0"/>
      <border diagonalUp="0" diagonalDown="0">
        <left/>
        <right style="thick">
          <color auto="1"/>
        </right>
        <top/>
        <bottom/>
        <vertical/>
        <horizontal/>
      </border>
    </dxf>
    <dxf>
      <alignment horizont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Medium9"/>
  <colors>
    <mruColors>
      <color rgb="FFFFFF79"/>
      <color rgb="FFFFFF8F"/>
      <color rgb="FFFFC1C1"/>
      <color rgb="FFFF7D7D"/>
      <color rgb="FFFF6464"/>
      <color rgb="FFFF2F2F"/>
      <color rgb="FFFF656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Таблица134" displayName="Таблица134" ref="A7:O12" totalsRowShown="0" headerRowDxfId="53">
  <autoFilter ref="A7:O12"/>
  <tableColumns count="15">
    <tableColumn id="1" name="№ ТО" dataDxfId="52"/>
    <tableColumn id="30" name="Без ТО мес." dataDxfId="51">
      <calculatedColumnFormula>($A$2-$C8)/31</calculatedColumnFormula>
    </tableColumn>
    <tableColumn id="26" name="Посл. Дата" dataDxfId="50">
      <calculatedColumnFormula>LOOKUP(99999999,D8:FO8)</calculatedColumnFormula>
    </tableColumn>
    <tableColumn id="2" name="ФИО"/>
    <tableColumn id="28" name="кол-во" dataDxfId="49"/>
    <tableColumn id="3" name="выдача" dataDxfId="48"/>
    <tableColumn id="4" name="сдача" dataDxfId="47"/>
    <tableColumn id="55" name="ФИО 2"/>
    <tableColumn id="56" name="кол-во 2" dataDxfId="46"/>
    <tableColumn id="57" name="выдача 2" dataDxfId="45"/>
    <tableColumn id="58" name="сдача 2" dataDxfId="44"/>
    <tableColumn id="59" name="ФИО 3"/>
    <tableColumn id="60" name="кол-во 3" dataDxfId="43"/>
    <tableColumn id="61" name="выдача 3" dataDxfId="42"/>
    <tableColumn id="62" name="сдача 3" dataDxfId="4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pane xSplit="2" ySplit="7" topLeftCell="C8" activePane="bottomRight" state="frozen"/>
      <selection pane="topRight" activeCell="C1" sqref="C1"/>
      <selection pane="bottomLeft" activeCell="A5" sqref="A5"/>
      <selection pane="bottomRight" activeCell="D23" sqref="D23"/>
    </sheetView>
  </sheetViews>
  <sheetFormatPr defaultColWidth="13.42578125" defaultRowHeight="15" x14ac:dyDescent="0.25"/>
  <cols>
    <col min="1" max="1" width="16.7109375" style="1" bestFit="1" customWidth="1"/>
    <col min="2" max="2" width="13.85546875" style="11" bestFit="1" customWidth="1"/>
    <col min="3" max="3" width="13" bestFit="1" customWidth="1"/>
    <col min="4" max="4" width="13.42578125" bestFit="1" customWidth="1"/>
    <col min="5" max="5" width="9.42578125" style="1" bestFit="1" customWidth="1"/>
    <col min="6" max="6" width="10.140625" style="1" bestFit="1" customWidth="1"/>
    <col min="7" max="7" width="10.140625" bestFit="1" customWidth="1"/>
  </cols>
  <sheetData>
    <row r="1" spans="1:15" x14ac:dyDescent="0.25">
      <c r="A1" s="20" t="s">
        <v>8</v>
      </c>
      <c r="B1" s="8" t="s">
        <v>7</v>
      </c>
      <c r="C1" s="23"/>
      <c r="D1" s="1">
        <v>1</v>
      </c>
      <c r="E1" s="1">
        <v>2</v>
      </c>
      <c r="F1" s="1">
        <v>3</v>
      </c>
      <c r="G1" s="6">
        <v>4</v>
      </c>
    </row>
    <row r="2" spans="1:15" x14ac:dyDescent="0.25">
      <c r="A2" s="18">
        <f ca="1">TODAY()</f>
        <v>43104</v>
      </c>
      <c r="B2" s="8">
        <v>2</v>
      </c>
      <c r="C2" s="23"/>
    </row>
    <row r="3" spans="1:15" x14ac:dyDescent="0.25">
      <c r="A3" s="15" t="s">
        <v>18</v>
      </c>
      <c r="B3" s="24">
        <v>12</v>
      </c>
      <c r="C3" s="1"/>
      <c r="D3" s="1"/>
    </row>
    <row r="4" spans="1:15" x14ac:dyDescent="0.25">
      <c r="A4" s="16" t="s">
        <v>6</v>
      </c>
      <c r="B4" s="9"/>
      <c r="D4" s="1"/>
    </row>
    <row r="5" spans="1:15" x14ac:dyDescent="0.25">
      <c r="A5" s="25" t="s">
        <v>32</v>
      </c>
      <c r="B5" s="9">
        <v>10</v>
      </c>
      <c r="D5" s="1"/>
    </row>
    <row r="6" spans="1:15" s="1" customFormat="1" x14ac:dyDescent="0.25">
      <c r="A6" s="17" t="s">
        <v>17</v>
      </c>
      <c r="B6" s="14"/>
      <c r="F6" s="1">
        <v>1</v>
      </c>
      <c r="J6" s="1">
        <v>2</v>
      </c>
      <c r="N6" s="1">
        <v>3</v>
      </c>
    </row>
    <row r="7" spans="1:15" s="4" customFormat="1" x14ac:dyDescent="0.25">
      <c r="A7" s="1" t="s">
        <v>16</v>
      </c>
      <c r="B7" s="9" t="s">
        <v>19</v>
      </c>
      <c r="C7" s="9" t="s">
        <v>3</v>
      </c>
      <c r="D7" s="4" t="s">
        <v>2</v>
      </c>
      <c r="E7" s="7" t="s">
        <v>5</v>
      </c>
      <c r="F7" s="4" t="s">
        <v>0</v>
      </c>
      <c r="G7" s="12" t="s">
        <v>1</v>
      </c>
      <c r="H7" s="4" t="s">
        <v>13</v>
      </c>
      <c r="I7" s="7" t="s">
        <v>4</v>
      </c>
      <c r="J7" s="4" t="s">
        <v>14</v>
      </c>
      <c r="K7" s="12" t="s">
        <v>15</v>
      </c>
      <c r="L7" s="4" t="s">
        <v>12</v>
      </c>
      <c r="M7" s="7" t="s">
        <v>9</v>
      </c>
      <c r="N7" s="4" t="s">
        <v>11</v>
      </c>
      <c r="O7" s="12" t="s">
        <v>10</v>
      </c>
    </row>
    <row r="8" spans="1:15" x14ac:dyDescent="0.25">
      <c r="A8" s="3">
        <v>1</v>
      </c>
      <c r="B8" s="21">
        <f t="shared" ref="B8:B12" ca="1" si="0">($A$2-$C8)/31</f>
        <v>3.903225806451613</v>
      </c>
      <c r="C8" s="10">
        <f>LOOKUP(99999999,D8:FO8)</f>
        <v>42983</v>
      </c>
      <c r="D8" s="4" t="s">
        <v>21</v>
      </c>
      <c r="E8" s="6">
        <v>1</v>
      </c>
      <c r="F8" s="5">
        <v>42862</v>
      </c>
      <c r="G8" s="13">
        <v>42983</v>
      </c>
      <c r="H8" t="s">
        <v>26</v>
      </c>
      <c r="I8" s="6"/>
      <c r="J8" s="5"/>
      <c r="K8" s="13"/>
      <c r="L8" s="4"/>
      <c r="M8" s="6"/>
      <c r="N8" s="5"/>
      <c r="O8" s="13"/>
    </row>
    <row r="9" spans="1:15" x14ac:dyDescent="0.25">
      <c r="A9" s="3" t="s">
        <v>24</v>
      </c>
      <c r="B9" s="21">
        <f t="shared" ca="1" si="0"/>
        <v>0.67741935483870963</v>
      </c>
      <c r="C9" s="10">
        <f>LOOKUP(99999999,D9:FO9)</f>
        <v>43083</v>
      </c>
      <c r="D9" s="1" t="s">
        <v>20</v>
      </c>
      <c r="E9" s="6">
        <v>4</v>
      </c>
      <c r="F9" s="5">
        <v>42405</v>
      </c>
      <c r="G9" s="13">
        <v>42604</v>
      </c>
      <c r="H9" s="1"/>
      <c r="I9" s="6"/>
      <c r="J9" s="5"/>
      <c r="K9" s="13"/>
      <c r="L9" s="1" t="s">
        <v>21</v>
      </c>
      <c r="M9" s="6">
        <v>1</v>
      </c>
      <c r="N9" s="5">
        <v>43083</v>
      </c>
      <c r="O9" s="13"/>
    </row>
    <row r="10" spans="1:15" x14ac:dyDescent="0.25">
      <c r="A10" s="3">
        <v>110</v>
      </c>
      <c r="B10" s="21">
        <f t="shared" ca="1" si="0"/>
        <v>7</v>
      </c>
      <c r="C10" s="10">
        <f>LOOKUP(99999999,D10:FO10)</f>
        <v>42887</v>
      </c>
      <c r="D10" s="2" t="s">
        <v>22</v>
      </c>
      <c r="E10" s="6">
        <v>1</v>
      </c>
      <c r="F10" s="5">
        <v>42618</v>
      </c>
      <c r="G10" s="13">
        <v>42676</v>
      </c>
      <c r="H10" s="2" t="s">
        <v>25</v>
      </c>
      <c r="I10" s="6">
        <v>1</v>
      </c>
      <c r="J10" s="5">
        <v>42870</v>
      </c>
      <c r="K10" s="13">
        <v>42887</v>
      </c>
      <c r="L10" s="2"/>
      <c r="M10" s="6"/>
      <c r="N10" s="5"/>
      <c r="O10" s="13"/>
    </row>
    <row r="11" spans="1:15" x14ac:dyDescent="0.25">
      <c r="A11" s="1" t="s">
        <v>23</v>
      </c>
      <c r="B11" s="22">
        <f t="shared" ca="1" si="0"/>
        <v>1.7741935483870968</v>
      </c>
      <c r="C11" s="19">
        <f>LOOKUP(99999999,D11:FO11)</f>
        <v>43049</v>
      </c>
      <c r="D11" s="4" t="s">
        <v>21</v>
      </c>
      <c r="E11" s="6">
        <v>1</v>
      </c>
      <c r="F11" s="5">
        <v>43049</v>
      </c>
      <c r="G11" s="13"/>
      <c r="I11" s="6"/>
      <c r="J11" s="5"/>
      <c r="K11" s="13"/>
      <c r="M11" s="6"/>
      <c r="N11" s="5"/>
      <c r="O11" s="13"/>
    </row>
    <row r="12" spans="1:15" x14ac:dyDescent="0.25">
      <c r="A12" s="1">
        <v>111</v>
      </c>
      <c r="B12" s="22">
        <f t="shared" ca="1" si="0"/>
        <v>12.419354838709678</v>
      </c>
      <c r="C12" s="19">
        <f>LOOKUP(99999999,D12:FO12)</f>
        <v>42719</v>
      </c>
      <c r="D12" s="4" t="s">
        <v>21</v>
      </c>
      <c r="E12" s="6">
        <v>1</v>
      </c>
      <c r="F12" s="5">
        <v>42719</v>
      </c>
      <c r="G12" s="13"/>
      <c r="I12" s="6"/>
      <c r="J12" s="5"/>
      <c r="K12" s="13"/>
      <c r="M12" s="6"/>
      <c r="N12" s="5"/>
      <c r="O12" s="13"/>
    </row>
    <row r="17" spans="4:5" x14ac:dyDescent="0.25">
      <c r="D17" t="s">
        <v>27</v>
      </c>
    </row>
    <row r="18" spans="4:5" x14ac:dyDescent="0.25">
      <c r="D18" t="s">
        <v>29</v>
      </c>
      <c r="E18" s="23"/>
    </row>
    <row r="19" spans="4:5" x14ac:dyDescent="0.25">
      <c r="D19" t="s">
        <v>30</v>
      </c>
    </row>
    <row r="21" spans="4:5" x14ac:dyDescent="0.25">
      <c r="D21" t="s">
        <v>28</v>
      </c>
    </row>
    <row r="22" spans="4:5" x14ac:dyDescent="0.25">
      <c r="D22" t="s">
        <v>33</v>
      </c>
    </row>
    <row r="24" spans="4:5" x14ac:dyDescent="0.25">
      <c r="D24" t="s">
        <v>31</v>
      </c>
    </row>
  </sheetData>
  <conditionalFormatting sqref="C8:C12">
    <cfRule type="expression" dxfId="19" priority="88">
      <formula>($A$2-$C8)/31&gt;$B$3</formula>
    </cfRule>
  </conditionalFormatting>
  <conditionalFormatting sqref="B8:B12">
    <cfRule type="expression" dxfId="18" priority="89">
      <formula>$B8&gt;$B$3</formula>
    </cfRule>
  </conditionalFormatting>
  <conditionalFormatting sqref="A8:A12">
    <cfRule type="expression" dxfId="17" priority="2">
      <formula>G8-F8&gt;$B$2*31*E8</formula>
    </cfRule>
    <cfRule type="expression" dxfId="16" priority="3">
      <formula>AND(G8&lt;1,F8&gt;1,$A$2-F8&gt;$B$2*31*E8)</formula>
    </cfRule>
    <cfRule type="expression" dxfId="15" priority="4">
      <formula>AND(K8&lt;1,J8&gt;1)</formula>
    </cfRule>
    <cfRule type="expression" dxfId="14" priority="5">
      <formula>AND(G8&lt;1,F8&gt;1)</formula>
    </cfRule>
  </conditionalFormatting>
  <conditionalFormatting sqref="G8:G12 K8:K12 O8:O12">
    <cfRule type="expression" dxfId="13" priority="92">
      <formula>AND(G8&lt;1,F8&gt;1,F8+$B$2*31*E8&lt;$A$2+$B$5)</formula>
    </cfRule>
    <cfRule type="expression" dxfId="12" priority="90">
      <formula>AND(G8&lt;1,F8&gt;1,$A$2-F8&gt;$B$2*31*E8)</formula>
    </cfRule>
    <cfRule type="expression" dxfId="11" priority="91">
      <formula>G8-F8&gt;$B$2*31*E8</formula>
    </cfRule>
    <cfRule type="expression" dxfId="10" priority="93">
      <formula>AND(G8&lt;1,F8&gt;1)</formula>
    </cfRule>
  </conditionalFormatting>
  <dataValidations count="1">
    <dataValidation type="list" allowBlank="1" showInputMessage="1" showErrorMessage="1" sqref="F6 E8:E12 M8:M12 I8:I12">
      <formula1>$D$1:$G$1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2018-01-03T22:30:25Z</dcterms:modified>
</cp:coreProperties>
</file>