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E9" i="5"/>
  <c r="E8" i="5"/>
  <c r="K5" i="5" l="1" a="1"/>
  <c r="K5" i="5" s="1"/>
  <c r="F4" i="5" a="1"/>
  <c r="F4" i="5" s="1"/>
  <c r="F3" i="5" a="1"/>
  <c r="F3" i="5" s="1"/>
  <c r="I3" i="5" a="1"/>
  <c r="I3" i="5" s="1"/>
  <c r="I5" i="5" a="1"/>
  <c r="I5" i="5" s="1"/>
  <c r="I4" i="5" a="1"/>
  <c r="I4" i="5" s="1"/>
  <c r="J3" i="5" a="1"/>
  <c r="J3" i="5" s="1"/>
  <c r="J5" i="5" a="1"/>
  <c r="J5" i="5" s="1"/>
  <c r="J4" i="5" a="1"/>
  <c r="J4" i="5" s="1"/>
  <c r="K3" i="5" a="1"/>
  <c r="K3" i="5" s="1"/>
  <c r="K4" i="5" a="1"/>
  <c r="K4" i="5" s="1"/>
  <c r="F2" i="5" a="1"/>
  <c r="F2" i="5" s="1"/>
</calcChain>
</file>

<file path=xl/sharedStrings.xml><?xml version="1.0" encoding="utf-8"?>
<sst xmlns="http://schemas.openxmlformats.org/spreadsheetml/2006/main" count="27" uniqueCount="10">
  <si>
    <t>Банан</t>
  </si>
  <si>
    <t>Абрикос</t>
  </si>
  <si>
    <t>Мандарин</t>
  </si>
  <si>
    <t>Киви</t>
  </si>
  <si>
    <t>Столбец1</t>
  </si>
  <si>
    <t>Столбец2</t>
  </si>
  <si>
    <t>Самый популярный</t>
  </si>
  <si>
    <t>2ой по популярности</t>
  </si>
  <si>
    <t>3ий по популярности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</si>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</sst>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6">
    <dxf>
      <alignment horizontal="center" vertical="center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1:C19" totalsRowShown="0">
  <autoFilter ref="A1:C19"/>
  <tableColumns count="3">
    <tableColumn id="1" name="Столбец1" dataDxfId="5"/>
    <tableColumn id="2" name="Столбец2" dataDxfId="4"/>
    <tableColumn id="3" name="Столбец3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Таблица27" displayName="Таблица27" ref="E1:F4" totalsRowShown="0">
  <autoFilter ref="E1:F4"/>
  <tableColumns count="2">
    <tableColumn id="1" name="Столбец1" dataDxfId="2"/>
    <tableColumn id="2" name="Столбец2" dataDxfId="1">
      <calculatedColumnFormula array="1">INDEX(Таблица16[Столбец2],
MATCH(LARGE(IF(Таблица16[Столбец1]=Таблица27[[#This Row],[Столбец1]],Таблица16[Столбец3],""),1),Таблица16[Столбец3],0),1)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Таблица49" displayName="Таблица49" ref="H2:K5" totalsRowShown="0">
  <autoFilter ref="H2:K5"/>
  <tableColumns count="4">
    <tableColumn id="1" name="Столбец1"/>
    <tableColumn id="2" name="Самый популярный" dataDxfId="0">
      <calculatedColumnFormula array="1">INDEX(Таблица16[Столбец2],
MATCH(LARGE(IF(Таблица16[Столбец1]=Таблица49[[#This Row],[Столбец1]],Таблица16[Столбец3],""),1),Таблица16[Столбец3],0),1)</calculatedColumnFormula>
    </tableColumn>
    <tableColumn id="3" name="2ой по популярности">
      <calculatedColumnFormula array="1">INDEX(Таблица16[Столбец2],
MATCH(LARGE(IF(Таблица16[Столбец1]=Таблица49[[#This Row],[Столбец1]],Таблица16[Столбец3],""),2),Таблица16[Столбец3],0),1)</calculatedColumnFormula>
    </tableColumn>
    <tableColumn id="4" name="3ий по популярности">
      <calculatedColumnFormula array="1">INDEX(Таблица16[Столбец2],
MATCH(LARGE(IF(Таблица16[Столбец1]=Таблица49[[#This Row],[Столбец1]],Таблица16[Столбец3],""),3),Таблица16[Столбец3],0),1)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8" sqref="E8"/>
    </sheetView>
  </sheetViews>
  <sheetFormatPr defaultRowHeight="15" x14ac:dyDescent="0.25"/>
  <cols>
    <col min="1" max="2" width="11.85546875" customWidth="1"/>
    <col min="5" max="6" width="11.85546875" customWidth="1"/>
    <col min="7" max="7" width="10.140625" bestFit="1" customWidth="1"/>
    <col min="8" max="8" width="12" customWidth="1"/>
    <col min="9" max="9" width="22" customWidth="1"/>
    <col min="10" max="11" width="22.85546875" customWidth="1"/>
  </cols>
  <sheetData>
    <row r="1" spans="1:11" x14ac:dyDescent="0.25">
      <c r="A1" s="1" t="s">
        <v>4</v>
      </c>
      <c r="B1" t="s">
        <v>5</v>
      </c>
      <c r="C1" t="s">
        <v>9</v>
      </c>
      <c r="E1" s="1" t="s">
        <v>4</v>
      </c>
      <c r="F1" t="s">
        <v>5</v>
      </c>
      <c r="G1" s="5"/>
      <c r="H1" s="5"/>
      <c r="I1" s="5"/>
      <c r="J1" s="5"/>
      <c r="K1" s="5"/>
    </row>
    <row r="2" spans="1:11" x14ac:dyDescent="0.25">
      <c r="A2" s="2">
        <v>42856</v>
      </c>
      <c r="B2" s="3" t="s">
        <v>0</v>
      </c>
      <c r="C2">
        <f>COUNTIFS(Таблица16[Столбец1],Таблица16[[#This Row],[Столбец1]],Таблица16[Столбец2],Таблица16[[#This Row],[Столбец2]])+(ROW()-1)/10^ROUNDUP(LOG(COUNTA(Таблица16[Столбец1])),0)</f>
        <v>3.01</v>
      </c>
      <c r="E2" s="1">
        <v>42856</v>
      </c>
      <c r="F2" t="str">
        <f t="array" ref="F2">INDEX(Таблица16[Столбец2],
MATCH(LARGE(IF(Таблица16[Столбец1]=Таблица27[[#This Row],[Столбец1]],Таблица16[Столбец3],""),1),Таблица16[Столбец3],0),1)</f>
        <v>Банан</v>
      </c>
      <c r="H2" t="s">
        <v>4</v>
      </c>
      <c r="I2" t="s">
        <v>6</v>
      </c>
      <c r="J2" t="s">
        <v>7</v>
      </c>
      <c r="K2" t="s">
        <v>8</v>
      </c>
    </row>
    <row r="3" spans="1:11" x14ac:dyDescent="0.25">
      <c r="A3" s="2">
        <v>42856</v>
      </c>
      <c r="B3" s="3" t="s">
        <v>0</v>
      </c>
      <c r="C3" t="str">
        <f>IF(COUNTIFS($A$2:A2,Таблица16[[#This Row],[Столбец1]],$B$2:B2,Таблица16[[#This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  <c r="E3" s="1">
        <v>42857</v>
      </c>
      <c r="F3" t="str">
        <f t="array" ref="F3">INDEX(Таблица16[Столбец2],
MATCH(LARGE(IF(Таблица16[Столбец1]=Таблица27[[#This Row],[Столбец1]],Таблица16[Столбец3],""),1),Таблица16[Столбец3],0),1)</f>
        <v>Абрикос</v>
      </c>
      <c r="H3" s="4">
        <v>42856</v>
      </c>
      <c r="I3" s="3" t="str">
        <f t="array" ref="I3">INDEX(Таблица16[Столбец2],
MATCH(LARGE(IF(Таблица16[Столбец1]=Таблица49[[#This Row],[Столбец1]],Таблица16[Столбец3],""),1),Таблица16[Столбец3],0),1)</f>
        <v>Банан</v>
      </c>
      <c r="J3" t="str">
        <f t="array" ref="J3">INDEX(Таблица16[Столбец2],
MATCH(LARGE(IF(Таблица16[Столбец1]=Таблица49[[#This Row],[Столбец1]],Таблица16[Столбец3],""),2),Таблица16[Столбец3],0),1)</f>
        <v>Мандарин</v>
      </c>
      <c r="K3" t="str">
        <f t="array" ref="K3">INDEX(Таблица16[Столбец2],
MATCH(LARGE(IF(Таблица16[Столбец1]=Таблица49[[#This Row],[Столбец1]],Таблица16[Столбец3],""),3),Таблица16[Столбец3],0),1)</f>
        <v>Киви</v>
      </c>
    </row>
    <row r="4" spans="1:11" x14ac:dyDescent="0.25">
      <c r="A4" s="2">
        <v>42856</v>
      </c>
      <c r="B4" s="3" t="s">
        <v>2</v>
      </c>
      <c r="C4">
        <f>IF(COUNTIFS($A$2:A3,Таблица16[[#This Row],[Столбец1]],$B$2:B3,Таблица16[[#This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2.0299999999999998</v>
      </c>
      <c r="E4" s="1">
        <v>42858</v>
      </c>
      <c r="F4" t="str">
        <f t="array" ref="F4">INDEX(Таблица16[Столбец2],
MATCH(LARGE(IF(Таблица16[Столбец1]=Таблица27[[#This Row],[Столбец1]],Таблица16[Столбец3],""),1),Таблица16[Столбец3],0),1)</f>
        <v>Мандарин</v>
      </c>
      <c r="H4" s="4">
        <v>42857</v>
      </c>
      <c r="I4" s="3" t="str">
        <f t="array" ref="I4">INDEX(Таблица16[Столбец2],
MATCH(LARGE(IF(Таблица16[Столбец1]=Таблица49[[#This Row],[Столбец1]],Таблица16[Столбец3],""),1),Таблица16[Столбец3],0),1)</f>
        <v>Абрикос</v>
      </c>
      <c r="J4" t="str">
        <f t="array" ref="J4">INDEX(Таблица16[Столбец2],
MATCH(LARGE(IF(Таблица16[Столбец1]=Таблица49[[#This Row],[Столбец1]],Таблица16[Столбец3],""),2),Таблица16[Столбец3],0),1)</f>
        <v>Киви</v>
      </c>
      <c r="K4" t="str">
        <f t="array" ref="K4">INDEX(Таблица16[Столбец2],
MATCH(LARGE(IF(Таблица16[Столбец1]=Таблица49[[#This Row],[Столбец1]],Таблица16[Столбец3],""),3),Таблица16[Столбец3],0),1)</f>
        <v>Мандарин</v>
      </c>
    </row>
    <row r="5" spans="1:11" x14ac:dyDescent="0.25">
      <c r="A5" s="2">
        <v>42856</v>
      </c>
      <c r="B5" s="3" t="s">
        <v>0</v>
      </c>
      <c r="C5" t="str">
        <f>IF(COUNTIFS($A$2:A4,Таблица16[[#This Row],[Столбец1]],$B$2:B4,Таблица16[[#This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  <c r="H5" s="4">
        <v>42858</v>
      </c>
      <c r="I5" s="3" t="str">
        <f t="array" ref="I5">INDEX(Таблица16[Столбец2],
MATCH(LARGE(IF(Таблица16[Столбец1]=Таблица49[[#This Row],[Столбец1]],Таблица16[Столбец3],""),1),Таблица16[Столбец3],0),1)</f>
        <v>Мандарин</v>
      </c>
      <c r="J5" t="str">
        <f t="array" ref="J5">INDEX(Таблица16[Столбец2],
MATCH(LARGE(IF(Таблица16[Столбец1]=Таблица49[[#This Row],[Столбец1]],Таблица16[Столбец3],""),2),Таблица16[Столбец3],0),1)</f>
        <v>Банан</v>
      </c>
      <c r="K5" t="str">
        <f t="array" ref="K5">INDEX(Таблица16[Столбец2],
MATCH(LARGE(IF(Таблица16[Столбец1]=Таблица49[[#This Row],[Столбец1]],Таблица16[Столбец3],""),3),Таблица16[Столбец3],0),1)</f>
        <v>Киви</v>
      </c>
    </row>
    <row r="6" spans="1:11" x14ac:dyDescent="0.25">
      <c r="A6" s="2">
        <v>42856</v>
      </c>
      <c r="B6" s="3" t="s">
        <v>3</v>
      </c>
      <c r="C6">
        <f>IF(COUNTIFS($A$2:A5,Таблица16[[#This Row],[Столбец1]],$B$2:B5,Таблица16[[#This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1.05</v>
      </c>
    </row>
    <row r="7" spans="1:11" x14ac:dyDescent="0.25">
      <c r="A7" s="2">
        <v>42856</v>
      </c>
      <c r="B7" s="3" t="s">
        <v>2</v>
      </c>
      <c r="C7" t="str">
        <f>IF(COUNTIFS($A$2:A6,Таблица16[[#This Row],[Столбец1]],$B$2:B6,Таблица16[[#This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</row>
    <row r="8" spans="1:11" x14ac:dyDescent="0.25">
      <c r="A8" s="2">
        <v>42857</v>
      </c>
      <c r="B8" s="3" t="s">
        <v>1</v>
      </c>
      <c r="C8">
        <f>IF(COUNTIFS($A$2:A7,Таблица16[[#This Row],[Столбец1]],$B$2:B7,Таблица16[[#This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3.07</v>
      </c>
      <c r="E8">
        <f>10^ROUNDUP(LOG(COUNTA(Таблица16[Столбец1])),0)</f>
        <v>100</v>
      </c>
    </row>
    <row r="9" spans="1:11" x14ac:dyDescent="0.25">
      <c r="A9" s="2">
        <v>42857</v>
      </c>
      <c r="B9" s="3" t="s">
        <v>3</v>
      </c>
      <c r="C9">
        <f>IF(COUNTIFS($A$2:A8,Таблица16[[#This Row],[Столбец1]],$B$2:B8,Таблица16[[#This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2.08</v>
      </c>
      <c r="E9">
        <f>10^(INT(LOG(COUNTA(Таблица16[Столбец1])))+1)</f>
        <v>100</v>
      </c>
    </row>
    <row r="10" spans="1:11" x14ac:dyDescent="0.25">
      <c r="A10" s="2">
        <v>42857</v>
      </c>
      <c r="B10" s="3" t="s">
        <v>1</v>
      </c>
      <c r="C10" t="str">
        <f>IF(COUNTIFS($A$2:A9,Таблица16[[#This Row],[Столбец1]],$B$2:B9,Таблица16[[#This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  <c r="G10" s="6"/>
    </row>
    <row r="11" spans="1:11" x14ac:dyDescent="0.25">
      <c r="A11" s="2">
        <v>42857</v>
      </c>
      <c r="B11" s="3" t="s">
        <v>3</v>
      </c>
      <c r="C11" t="str">
        <f>IF(COUNTIFS($A$2:A10,Таблица16[[#This Row],[Столбец1]],$B$2:B10,Таблица16[[#This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</row>
    <row r="12" spans="1:11" x14ac:dyDescent="0.25">
      <c r="A12" s="2">
        <v>42857</v>
      </c>
      <c r="B12" s="3" t="s">
        <v>2</v>
      </c>
      <c r="C12">
        <f>IF(COUNTIFS($A$2:A11,Таблица16[[#This Row],[Столбец1]],$B$2:B11,Таблица16[[#This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1.1100000000000001</v>
      </c>
    </row>
    <row r="13" spans="1:11" x14ac:dyDescent="0.25">
      <c r="A13" s="2">
        <v>42857</v>
      </c>
      <c r="B13" s="3" t="s">
        <v>1</v>
      </c>
      <c r="C13" t="str">
        <f>IF(COUNTIFS($A$2:A12,Таблица16[[#This Row],[Столбец1]],$B$2:B12,Таблица16[[#This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</row>
    <row r="14" spans="1:11" x14ac:dyDescent="0.25">
      <c r="A14" s="2">
        <v>42858</v>
      </c>
      <c r="B14" s="3" t="s">
        <v>3</v>
      </c>
      <c r="C14">
        <f>IF(COUNTIFS($A$2:A13,Таблица16[[#This Row],[Столбец1]],$B$2:B13,Таблица16[[#This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1.1299999999999999</v>
      </c>
    </row>
    <row r="15" spans="1:11" x14ac:dyDescent="0.25">
      <c r="A15" s="2">
        <v>42858</v>
      </c>
      <c r="B15" s="3" t="s">
        <v>2</v>
      </c>
      <c r="C15">
        <f>IF(COUNTIFS($A$2:A14,Таблица16[[#This Row],[Столбец1]],$B$2:B14,Таблица16[[#This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3.14</v>
      </c>
    </row>
    <row r="16" spans="1:11" x14ac:dyDescent="0.25">
      <c r="A16" s="2">
        <v>42858</v>
      </c>
      <c r="B16" s="3" t="s">
        <v>0</v>
      </c>
      <c r="C16">
        <f>IF(COUNTIFS($A$2:A15,Таблица16[[#This Row],[Столбец1]],$B$2:B15,Таблица16[[#This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>2.15</v>
      </c>
    </row>
    <row r="17" spans="1:3" x14ac:dyDescent="0.25">
      <c r="A17" s="2">
        <v>42858</v>
      </c>
      <c r="B17" s="3" t="s">
        <v>2</v>
      </c>
      <c r="C17" t="str">
        <f>IF(COUNTIFS($A$2:A16,Таблица16[[#This Row],[Столбец1]],$B$2:B16,Таблица16[[#This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</row>
    <row r="18" spans="1:3" x14ac:dyDescent="0.25">
      <c r="A18" s="2">
        <v>42858</v>
      </c>
      <c r="B18" s="3" t="s">
        <v>0</v>
      </c>
      <c r="C18" t="str">
        <f>IF(COUNTIFS($A$2:A17,Таблица16[[#This Row],[Столбец1]],$B$2:B17,Таблица16[[#This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</row>
    <row r="19" spans="1:3" x14ac:dyDescent="0.25">
      <c r="A19" s="2">
        <v>42858</v>
      </c>
      <c r="B19" s="3" t="s">
        <v>2</v>
      </c>
      <c r="C19" t="str">
        <f>IF(COUNTIFS($A$2:A18,Таблица16[[#This Row],[Столбец1]],$B$2:B18,Таблица16[[#This Row],[Столбец2]]),"",
COUNTIFS(Таблица16[Столбец1],Таблица16[[#This Row],[Столбец1]],Таблица16[Столбец2],Таблица16[[#This Row],[Столбец2]])+(ROW()-1)/10^ROUNDUP(LOG(COUNTA(Таблица16[Столбец1])),0))</f>
        <v/>
      </c>
    </row>
  </sheetData>
  <mergeCells count="1">
    <mergeCell ref="G1:K1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2018-01-06T12:52:07Z</dcterms:created>
  <dcterms:modified xsi:type="dcterms:W3CDTF">2018-01-06T22:04:20Z</dcterms:modified>
</cp:coreProperties>
</file>