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61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32" i="1"/>
  <c r="B33"/>
  <c r="B34"/>
  <c r="B35"/>
  <c r="B31"/>
  <c r="AG44"/>
  <c r="AG45"/>
  <c r="AG46"/>
  <c r="AG47"/>
  <c r="AG48"/>
  <c r="B47"/>
  <c r="B51"/>
  <c r="B49"/>
  <c r="B46"/>
  <c r="B43"/>
  <c r="A22" l="1"/>
  <c r="AM40"/>
  <c r="AM36"/>
  <c r="I35"/>
  <c r="I34"/>
  <c r="I33"/>
  <c r="AL29"/>
  <c r="AK29"/>
  <c r="A29"/>
  <c r="AL28"/>
  <c r="AK28"/>
  <c r="D28"/>
  <c r="A28"/>
  <c r="A34" s="1"/>
  <c r="AL27"/>
  <c r="AK27"/>
  <c r="D27"/>
  <c r="A27"/>
  <c r="A33" s="1"/>
  <c r="AL23"/>
  <c r="AK23"/>
  <c r="AM21"/>
  <c r="AK21"/>
  <c r="D21"/>
  <c r="A21"/>
  <c r="AM20"/>
  <c r="AK20"/>
  <c r="D20"/>
  <c r="A20"/>
  <c r="A13"/>
  <c r="AJ12"/>
  <c r="AH12"/>
  <c r="AH41" s="1"/>
  <c r="AF12"/>
  <c r="AF41" s="1"/>
  <c r="AD12"/>
  <c r="AB12"/>
  <c r="Z12"/>
  <c r="Z41" s="1"/>
  <c r="X12"/>
  <c r="T12"/>
  <c r="T41" s="1"/>
  <c r="R12"/>
  <c r="R41" s="1"/>
  <c r="P12"/>
  <c r="N12"/>
  <c r="L12"/>
  <c r="J12"/>
  <c r="H12"/>
  <c r="F12"/>
  <c r="D12"/>
  <c r="AJ10"/>
  <c r="AJ25" s="1"/>
  <c r="AI10"/>
  <c r="AI26" s="1"/>
  <c r="AH10"/>
  <c r="AH11" s="1"/>
  <c r="AG10"/>
  <c r="AG12" s="1"/>
  <c r="AG41" s="1"/>
  <c r="AF10"/>
  <c r="AF11" s="1"/>
  <c r="AE10"/>
  <c r="AE21" s="1"/>
  <c r="AD10"/>
  <c r="AC10"/>
  <c r="AC26" s="1"/>
  <c r="AB10"/>
  <c r="AB25" s="1"/>
  <c r="AA10"/>
  <c r="AA12" s="1"/>
  <c r="AA41" s="1"/>
  <c r="Z10"/>
  <c r="Z11" s="1"/>
  <c r="Y10"/>
  <c r="Y12" s="1"/>
  <c r="Y41" s="1"/>
  <c r="X10"/>
  <c r="X21" s="1"/>
  <c r="W10"/>
  <c r="V10"/>
  <c r="V26" s="1"/>
  <c r="U10"/>
  <c r="U25" s="1"/>
  <c r="T10"/>
  <c r="T11" s="1"/>
  <c r="S10"/>
  <c r="S12" s="1"/>
  <c r="S41" s="1"/>
  <c r="R10"/>
  <c r="R11" s="1"/>
  <c r="Q10"/>
  <c r="Q21" s="1"/>
  <c r="P10"/>
  <c r="O10"/>
  <c r="O26" s="1"/>
  <c r="N10"/>
  <c r="N25" s="1"/>
  <c r="M10"/>
  <c r="M12" s="1"/>
  <c r="M41" s="1"/>
  <c r="L10"/>
  <c r="L11" s="1"/>
  <c r="K10"/>
  <c r="K12" s="1"/>
  <c r="K41" s="1"/>
  <c r="J10"/>
  <c r="J21" s="1"/>
  <c r="I10"/>
  <c r="I12" s="1"/>
  <c r="H10"/>
  <c r="H26" s="1"/>
  <c r="G10"/>
  <c r="G25" s="1"/>
  <c r="F10"/>
  <c r="F11" s="1"/>
  <c r="B4"/>
  <c r="B5" s="1"/>
  <c r="B2"/>
  <c r="V12" l="1"/>
  <c r="G11"/>
  <c r="I11"/>
  <c r="K11"/>
  <c r="M11"/>
  <c r="O11"/>
  <c r="Q11"/>
  <c r="S11"/>
  <c r="U11"/>
  <c r="W11"/>
  <c r="Y11"/>
  <c r="AA11"/>
  <c r="AC11"/>
  <c r="AE11"/>
  <c r="AG11"/>
  <c r="AI11"/>
  <c r="N41"/>
  <c r="AB41"/>
  <c r="A14"/>
  <c r="A15"/>
  <c r="A16"/>
  <c r="A17"/>
  <c r="A18"/>
  <c r="A19"/>
  <c r="I20"/>
  <c r="P20"/>
  <c r="P41" s="1"/>
  <c r="W20"/>
  <c r="AD20"/>
  <c r="AD41" s="1"/>
  <c r="I21"/>
  <c r="P21"/>
  <c r="W21"/>
  <c r="AD21"/>
  <c r="H25"/>
  <c r="O25"/>
  <c r="V25"/>
  <c r="AC25"/>
  <c r="AI25"/>
  <c r="G26"/>
  <c r="N26"/>
  <c r="U26"/>
  <c r="AB26"/>
  <c r="AJ26"/>
  <c r="AJ41" s="1"/>
  <c r="F41"/>
  <c r="L41"/>
  <c r="H11"/>
  <c r="J11"/>
  <c r="N11"/>
  <c r="P11"/>
  <c r="V11"/>
  <c r="X11"/>
  <c r="AB11"/>
  <c r="AD11"/>
  <c r="AJ11"/>
  <c r="G12"/>
  <c r="O12"/>
  <c r="AK12" s="1"/>
  <c r="Q12"/>
  <c r="U12"/>
  <c r="U41" s="1"/>
  <c r="W12"/>
  <c r="W41" s="1"/>
  <c r="AC12"/>
  <c r="AE12"/>
  <c r="AI12"/>
  <c r="AI41" s="1"/>
  <c r="H41"/>
  <c r="V41"/>
  <c r="J20"/>
  <c r="J41" s="1"/>
  <c r="Q20"/>
  <c r="X20"/>
  <c r="X41" s="1"/>
  <c r="AE20"/>
  <c r="AL31"/>
  <c r="A35"/>
  <c r="AL25" l="1"/>
  <c r="A25"/>
  <c r="A26" s="1"/>
  <c r="A32" s="1"/>
  <c r="G41"/>
  <c r="AL21"/>
  <c r="AL20"/>
  <c r="AL13"/>
  <c r="AK13"/>
  <c r="AE41"/>
  <c r="Q41"/>
  <c r="I41"/>
  <c r="AL26"/>
  <c r="AL19"/>
  <c r="AM19" s="1"/>
  <c r="AK19"/>
  <c r="AL18"/>
  <c r="AM18" s="1"/>
  <c r="AK18"/>
  <c r="AL17"/>
  <c r="AM17" s="1"/>
  <c r="AK17"/>
  <c r="AL16"/>
  <c r="AM16" s="1"/>
  <c r="AK16"/>
  <c r="AL15"/>
  <c r="AM15" s="1"/>
  <c r="AK15"/>
  <c r="AL14"/>
  <c r="AM14" s="1"/>
  <c r="AK14"/>
  <c r="AC41"/>
  <c r="O41"/>
  <c r="AL12"/>
  <c r="A31" l="1"/>
  <c r="A41"/>
  <c r="A30"/>
  <c r="AL30"/>
  <c r="AK30"/>
  <c r="AK22"/>
  <c r="AL22"/>
  <c r="AM13"/>
  <c r="AL41" l="1"/>
  <c r="AM22"/>
  <c r="AK41"/>
  <c r="AM41" l="1"/>
</calcChain>
</file>

<file path=xl/comments1.xml><?xml version="1.0" encoding="utf-8"?>
<comments xmlns="http://schemas.openxmlformats.org/spreadsheetml/2006/main">
  <authors>
    <author>Admin</author>
  </authors>
  <commentList>
    <comment ref="B33" authorId="0">
      <text>
        <r>
          <rPr>
            <sz val="12"/>
            <color indexed="10"/>
            <rFont val="Tahoma"/>
            <family val="2"/>
            <charset val="204"/>
          </rPr>
          <t>Должна быть ПУСТАЯ ячейка</t>
        </r>
      </text>
    </comment>
    <comment ref="B34" authorId="0">
      <text>
        <r>
          <rPr>
            <sz val="12"/>
            <color indexed="10"/>
            <rFont val="Tahoma"/>
            <family val="2"/>
            <charset val="204"/>
          </rPr>
          <t>Должна быть ПУСТАЯ ячейка</t>
        </r>
      </text>
    </comment>
    <comment ref="B35" authorId="0">
      <text>
        <r>
          <rPr>
            <sz val="12"/>
            <color indexed="10"/>
            <rFont val="Tahoma"/>
            <family val="2"/>
            <charset val="204"/>
          </rPr>
          <t>Должна быть ПУСТАЯ ячейка</t>
        </r>
      </text>
    </comment>
    <comment ref="B43" authorId="0">
      <text>
        <r>
          <rPr>
            <b/>
            <sz val="8"/>
            <color indexed="81"/>
            <rFont val="Tahoma"/>
            <charset val="1"/>
          </rPr>
          <t>Admin: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sz val="14"/>
            <color indexed="12"/>
            <rFont val="Tahoma"/>
            <family val="2"/>
            <charset val="204"/>
          </rPr>
          <t>Здесь формула: 
=ТЕКСТ(ДАТАМЕС(B1;0);"[$-FC19]ДД ММММ ГГГГ \г.;@ ")</t>
        </r>
      </text>
    </comment>
    <comment ref="B4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Здесь формула: =ЕСЛИ(ЕПУСТО(B25);"";"– Договор  с")</t>
        </r>
      </text>
    </comment>
    <comment ref="B47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Здесь формула</t>
        </r>
        <r>
          <rPr>
            <sz val="8"/>
            <color indexed="81"/>
            <rFont val="Tahoma"/>
            <family val="2"/>
            <charset val="204"/>
          </rPr>
          <t xml:space="preserve"> </t>
        </r>
        <r>
          <rPr>
            <sz val="12"/>
            <color indexed="12"/>
            <rFont val="Tahoma"/>
            <family val="2"/>
            <charset val="204"/>
          </rPr>
          <t>=ЕСЛИ(B25&lt;&gt;"";B25;"")&amp; " – Договор с  "</t>
        </r>
      </text>
    </comment>
    <comment ref="B49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Здесь формула: =ЕСЛИ(B27&lt;&gt;"";B27;"")&amp; " – Договор с  "</t>
        </r>
      </text>
    </comment>
  </commentList>
</comments>
</file>

<file path=xl/sharedStrings.xml><?xml version="1.0" encoding="utf-8"?>
<sst xmlns="http://schemas.openxmlformats.org/spreadsheetml/2006/main" count="29" uniqueCount="29">
  <si>
    <t>Табель за</t>
  </si>
  <si>
    <t>Тари</t>
  </si>
  <si>
    <t>Д</t>
  </si>
  <si>
    <t>№</t>
  </si>
  <si>
    <t>зр</t>
  </si>
  <si>
    <t>k</t>
  </si>
  <si>
    <t>н</t>
  </si>
  <si>
    <t xml:space="preserve"> </t>
  </si>
  <si>
    <t>яд</t>
  </si>
  <si>
    <t>став.</t>
  </si>
  <si>
    <t>I</t>
  </si>
  <si>
    <t>II</t>
  </si>
  <si>
    <t>Ра</t>
  </si>
  <si>
    <t>фная</t>
  </si>
  <si>
    <t xml:space="preserve">Всего По договору  </t>
  </si>
  <si>
    <t>Штатные</t>
  </si>
  <si>
    <t>Фамилия имя отчество</t>
  </si>
  <si>
    <t>и</t>
  </si>
  <si>
    <t>Ча</t>
  </si>
  <si>
    <t>сы</t>
  </si>
  <si>
    <t>Сумма</t>
  </si>
  <si>
    <t>зарплаты</t>
  </si>
  <si>
    <t>Ласточкин С. С.</t>
  </si>
  <si>
    <t>Всего Штатные</t>
  </si>
  <si>
    <t>ВСЕГО</t>
  </si>
  <si>
    <t>Иванов Иван Иванович</t>
  </si>
  <si>
    <t xml:space="preserve">По договору </t>
  </si>
  <si>
    <t xml:space="preserve">Иванов Иван Иванович – Договор с  </t>
  </si>
  <si>
    <t>Петров Пётр Петрович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</si>
</sst>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[$-419]mmmm;@"/>
    <numFmt numFmtId="165" formatCode="[$-F422]mmmm\ yyyy\ &quot;р.&quot;\ ;@"/>
    <numFmt numFmtId="166" formatCode="d"/>
    <numFmt numFmtId="167" formatCode="#,##0.0"/>
  </numFmts>
  <fonts count="6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33CC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3.5"/>
      <color rgb="FF000099"/>
      <name val="Calibri"/>
      <family val="2"/>
      <charset val="204"/>
      <scheme val="minor"/>
    </font>
    <font>
      <sz val="13.5"/>
      <color rgb="FF000099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00009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30"/>
      <name val="Calibri"/>
      <family val="2"/>
      <charset val="204"/>
    </font>
    <font>
      <sz val="13.5"/>
      <color indexed="8"/>
      <name val="Calibri"/>
      <family val="2"/>
      <charset val="204"/>
    </font>
    <font>
      <b/>
      <sz val="13.5"/>
      <color indexed="8"/>
      <name val="Monotype Corsiva"/>
      <family val="4"/>
      <charset val="204"/>
    </font>
    <font>
      <sz val="16"/>
      <color indexed="8"/>
      <name val="Calibri"/>
      <family val="2"/>
      <charset val="204"/>
    </font>
    <font>
      <b/>
      <sz val="11"/>
      <color rgb="FF00009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rgb="FF000099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rgb="FF0033CC"/>
      <name val="Calibri"/>
      <family val="2"/>
      <charset val="204"/>
      <scheme val="minor"/>
    </font>
    <font>
      <b/>
      <sz val="12"/>
      <color rgb="FF0033CC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33CC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4"/>
      <name val="Calibri"/>
      <family val="2"/>
      <charset val="204"/>
    </font>
    <font>
      <sz val="12"/>
      <color rgb="FF000099"/>
      <name val="Calibri"/>
      <family val="2"/>
      <charset val="204"/>
      <scheme val="minor"/>
    </font>
    <font>
      <b/>
      <u/>
      <sz val="11"/>
      <color rgb="FF000099"/>
      <name val="Calibri"/>
      <family val="2"/>
      <charset val="204"/>
      <scheme val="minor"/>
    </font>
    <font>
      <sz val="13"/>
      <name val="Calibri"/>
      <family val="2"/>
      <charset val="204"/>
    </font>
    <font>
      <b/>
      <sz val="12"/>
      <color rgb="FF000099"/>
      <name val="Arial"/>
      <family val="2"/>
      <charset val="204"/>
    </font>
    <font>
      <sz val="13"/>
      <color rgb="FF0033CC"/>
      <name val="Calibri"/>
      <family val="2"/>
      <charset val="204"/>
      <scheme val="minor"/>
    </font>
    <font>
      <sz val="13"/>
      <color rgb="FF000099"/>
      <name val="Calibri"/>
      <family val="2"/>
      <charset val="204"/>
      <scheme val="minor"/>
    </font>
    <font>
      <b/>
      <sz val="11"/>
      <color rgb="FF0033CC"/>
      <name val="Arial"/>
      <family val="2"/>
      <charset val="204"/>
    </font>
    <font>
      <b/>
      <sz val="14"/>
      <color rgb="FF0033CC"/>
      <name val="Arial"/>
      <family val="2"/>
      <charset val="204"/>
    </font>
    <font>
      <b/>
      <sz val="12"/>
      <color rgb="FF000099"/>
      <name val="Calibri"/>
      <family val="2"/>
      <charset val="204"/>
      <scheme val="minor"/>
    </font>
    <font>
      <b/>
      <sz val="12"/>
      <color rgb="FF0033CC"/>
      <name val="Calibri"/>
      <family val="2"/>
      <charset val="204"/>
      <scheme val="minor"/>
    </font>
    <font>
      <sz val="12"/>
      <color rgb="FF0033CC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rgb="FFFF0000"/>
      <name val="Calibri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14"/>
      <color rgb="FF0033CC"/>
      <name val="Calibri"/>
      <family val="2"/>
      <charset val="204"/>
    </font>
    <font>
      <b/>
      <sz val="14"/>
      <name val="Calibri"/>
      <family val="2"/>
      <charset val="204"/>
    </font>
    <font>
      <sz val="11"/>
      <color rgb="FF000099"/>
      <name val="Arial"/>
      <family val="2"/>
      <charset val="204"/>
    </font>
    <font>
      <sz val="14"/>
      <color rgb="FF000099"/>
      <name val="Calibri"/>
      <family val="2"/>
      <charset val="204"/>
    </font>
    <font>
      <sz val="12.5"/>
      <color theme="1"/>
      <name val="Calibri"/>
      <family val="2"/>
      <charset val="204"/>
      <scheme val="minor"/>
    </font>
    <font>
      <b/>
      <sz val="11"/>
      <color rgb="FF000099"/>
      <name val="Arial"/>
      <family val="2"/>
      <charset val="204"/>
    </font>
    <font>
      <b/>
      <sz val="14"/>
      <color rgb="FF000099"/>
      <name val="Calibri"/>
      <family val="2"/>
      <charset val="204"/>
      <scheme val="minor"/>
    </font>
    <font>
      <sz val="11"/>
      <color rgb="FF0033CC"/>
      <name val="Calibri"/>
      <family val="2"/>
      <charset val="204"/>
      <scheme val="minor"/>
    </font>
    <font>
      <b/>
      <sz val="8.5"/>
      <color rgb="FF0033CC"/>
      <name val="Arial"/>
      <family val="2"/>
      <charset val="204"/>
    </font>
    <font>
      <b/>
      <sz val="7"/>
      <color rgb="FF0033CC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6"/>
      <color indexed="12"/>
      <name val="Times New Roman"/>
      <family val="1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4"/>
      <color indexed="12"/>
      <name val="Tahoma"/>
      <family val="2"/>
      <charset val="204"/>
    </font>
    <font>
      <sz val="12"/>
      <color indexed="12"/>
      <name val="Tahoma"/>
      <family val="2"/>
      <charset val="204"/>
    </font>
    <font>
      <sz val="12"/>
      <color indexed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33CC"/>
      </right>
      <top style="thin">
        <color indexed="64"/>
      </top>
      <bottom/>
      <diagonal/>
    </border>
    <border>
      <left/>
      <right style="medium">
        <color rgb="FF0033CC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33CC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33CC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33CC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33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33CC"/>
      </bottom>
      <diagonal/>
    </border>
    <border>
      <left style="thin">
        <color indexed="64"/>
      </left>
      <right style="medium">
        <color rgb="FF0033CC"/>
      </right>
      <top style="thin">
        <color indexed="64"/>
      </top>
      <bottom style="medium">
        <color rgb="FF0033CC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33CC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33CC"/>
      </bottom>
      <diagonal/>
    </border>
    <border>
      <left style="thin">
        <color indexed="64"/>
      </left>
      <right style="medium">
        <color rgb="FF0033CC"/>
      </right>
      <top style="thin">
        <color indexed="64"/>
      </top>
      <bottom style="thin">
        <color rgb="FF0033CC"/>
      </bottom>
      <diagonal/>
    </border>
    <border>
      <left style="thin">
        <color indexed="64"/>
      </left>
      <right style="thin">
        <color indexed="64"/>
      </right>
      <top style="thin">
        <color rgb="FF0033CC"/>
      </top>
      <bottom style="thin">
        <color rgb="FF0033CC"/>
      </bottom>
      <diagonal/>
    </border>
    <border>
      <left style="thin">
        <color indexed="64"/>
      </left>
      <right style="medium">
        <color rgb="FF0033CC"/>
      </right>
      <top style="thin">
        <color rgb="FF0033CC"/>
      </top>
      <bottom style="thin">
        <color rgb="FF0033CC"/>
      </bottom>
      <diagonal/>
    </border>
    <border>
      <left/>
      <right style="thin">
        <color indexed="64"/>
      </right>
      <top style="thin">
        <color rgb="FF0033CC"/>
      </top>
      <bottom style="thin">
        <color rgb="FF0033CC"/>
      </bottom>
      <diagonal/>
    </border>
    <border>
      <left style="thin">
        <color indexed="64"/>
      </left>
      <right style="thin">
        <color indexed="64"/>
      </right>
      <top/>
      <bottom style="medium">
        <color rgb="FF0033CC"/>
      </bottom>
      <diagonal/>
    </border>
    <border>
      <left style="thin">
        <color indexed="64"/>
      </left>
      <right style="thin">
        <color indexed="64"/>
      </right>
      <top style="thin">
        <color rgb="FF0033CC"/>
      </top>
      <bottom style="medium">
        <color rgb="FF0033CC"/>
      </bottom>
      <diagonal/>
    </border>
    <border>
      <left style="thin">
        <color indexed="64"/>
      </left>
      <right style="medium">
        <color rgb="FF0033CC"/>
      </right>
      <top style="thin">
        <color rgb="FF0033CC"/>
      </top>
      <bottom style="medium">
        <color rgb="FF0033CC"/>
      </bottom>
      <diagonal/>
    </border>
    <border>
      <left/>
      <right style="thin">
        <color indexed="64"/>
      </right>
      <top/>
      <bottom style="medium">
        <color rgb="FF0033CC"/>
      </bottom>
      <diagonal/>
    </border>
    <border>
      <left style="thin">
        <color indexed="64"/>
      </left>
      <right style="medium">
        <color rgb="FF0033CC"/>
      </right>
      <top/>
      <bottom style="medium">
        <color rgb="FF0033CC"/>
      </bottom>
      <diagonal/>
    </border>
    <border>
      <left/>
      <right style="thin">
        <color indexed="64"/>
      </right>
      <top style="thin">
        <color rgb="FF0033CC"/>
      </top>
      <bottom style="medium">
        <color rgb="FF0033CC"/>
      </bottom>
      <diagonal/>
    </border>
    <border>
      <left/>
      <right style="medium">
        <color rgb="FF0033CC"/>
      </right>
      <top/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Protection="1"/>
    <xf numFmtId="164" fontId="0" fillId="2" borderId="0" xfId="0" applyNumberFormat="1" applyFill="1" applyProtection="1">
      <protection locked="0"/>
    </xf>
    <xf numFmtId="0" fontId="3" fillId="0" borderId="0" xfId="0" applyFont="1" applyProtection="1"/>
    <xf numFmtId="165" fontId="4" fillId="0" borderId="0" xfId="0" applyNumberFormat="1" applyFont="1" applyFill="1" applyProtection="1"/>
    <xf numFmtId="0" fontId="5" fillId="0" borderId="0" xfId="0" applyFont="1" applyProtection="1"/>
    <xf numFmtId="0" fontId="0" fillId="0" borderId="0" xfId="0" applyFont="1" applyProtection="1"/>
    <xf numFmtId="0" fontId="8" fillId="0" borderId="0" xfId="0" applyFont="1" applyProtection="1"/>
    <xf numFmtId="0" fontId="3" fillId="0" borderId="0" xfId="0" applyFont="1" applyAlignment="1" applyProtection="1">
      <alignment horizontal="left"/>
    </xf>
    <xf numFmtId="0" fontId="9" fillId="0" borderId="0" xfId="0" applyFont="1" applyProtection="1"/>
    <xf numFmtId="0" fontId="3" fillId="0" borderId="0" xfId="0" applyFont="1" applyFill="1" applyProtection="1"/>
    <xf numFmtId="0" fontId="10" fillId="0" borderId="0" xfId="0" applyFont="1" applyProtection="1"/>
    <xf numFmtId="0" fontId="0" fillId="0" borderId="0" xfId="0" applyBorder="1" applyProtection="1"/>
    <xf numFmtId="0" fontId="5" fillId="0" borderId="0" xfId="0" applyFont="1" applyFill="1" applyProtection="1"/>
    <xf numFmtId="0" fontId="12" fillId="0" borderId="0" xfId="0" applyFont="1" applyProtection="1"/>
    <xf numFmtId="0" fontId="14" fillId="0" borderId="0" xfId="0" applyFont="1" applyProtection="1"/>
    <xf numFmtId="0" fontId="12" fillId="0" borderId="0" xfId="0" applyFont="1" applyAlignment="1" applyProtection="1">
      <alignment horizontal="right"/>
    </xf>
    <xf numFmtId="0" fontId="13" fillId="0" borderId="0" xfId="0" applyFont="1" applyFill="1" applyProtection="1"/>
    <xf numFmtId="0" fontId="0" fillId="0" borderId="0" xfId="0" applyBorder="1"/>
    <xf numFmtId="0" fontId="10" fillId="0" borderId="2" xfId="0" applyFont="1" applyBorder="1" applyProtection="1"/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Protection="1"/>
    <xf numFmtId="0" fontId="10" fillId="0" borderId="1" xfId="0" applyFont="1" applyBorder="1" applyProtection="1"/>
    <xf numFmtId="0" fontId="10" fillId="0" borderId="4" xfId="0" applyFont="1" applyBorder="1" applyProtection="1"/>
    <xf numFmtId="0" fontId="10" fillId="0" borderId="5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6" xfId="0" applyFont="1" applyBorder="1" applyProtection="1"/>
    <xf numFmtId="0" fontId="10" fillId="0" borderId="6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166" fontId="0" fillId="0" borderId="8" xfId="0" applyNumberFormat="1" applyBorder="1" applyAlignment="1" applyProtection="1">
      <alignment horizontal="center"/>
    </xf>
    <xf numFmtId="166" fontId="0" fillId="0" borderId="9" xfId="0" applyNumberForma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5" fillId="0" borderId="0" xfId="0" applyFont="1" applyBorder="1"/>
    <xf numFmtId="0" fontId="10" fillId="0" borderId="11" xfId="0" applyFont="1" applyBorder="1" applyProtection="1"/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7" fillId="0" borderId="17" xfId="0" applyFont="1" applyFill="1" applyBorder="1" applyAlignment="1" applyProtection="1">
      <alignment horizontal="right"/>
    </xf>
    <xf numFmtId="0" fontId="17" fillId="0" borderId="17" xfId="0" applyFont="1" applyBorder="1" applyProtection="1"/>
    <xf numFmtId="0" fontId="10" fillId="0" borderId="18" xfId="0" applyFont="1" applyFill="1" applyBorder="1" applyAlignment="1" applyProtection="1">
      <alignment horizontal="center"/>
    </xf>
    <xf numFmtId="4" fontId="18" fillId="0" borderId="18" xfId="0" applyNumberFormat="1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9" fillId="0" borderId="19" xfId="0" applyFont="1" applyFill="1" applyBorder="1" applyAlignment="1" applyProtection="1">
      <alignment horizontal="center"/>
    </xf>
    <xf numFmtId="0" fontId="20" fillId="0" borderId="19" xfId="0" applyFont="1" applyFill="1" applyBorder="1" applyAlignment="1" applyProtection="1">
      <alignment horizontal="center"/>
    </xf>
    <xf numFmtId="0" fontId="20" fillId="0" borderId="20" xfId="0" applyFont="1" applyFill="1" applyBorder="1" applyAlignment="1" applyProtection="1">
      <alignment horizontal="center"/>
    </xf>
    <xf numFmtId="3" fontId="21" fillId="0" borderId="19" xfId="0" applyNumberFormat="1" applyFont="1" applyBorder="1" applyAlignment="1" applyProtection="1">
      <alignment horizontal="center"/>
    </xf>
    <xf numFmtId="3" fontId="21" fillId="0" borderId="20" xfId="0" applyNumberFormat="1" applyFont="1" applyBorder="1" applyAlignment="1" applyProtection="1">
      <alignment horizontal="center"/>
    </xf>
    <xf numFmtId="3" fontId="22" fillId="0" borderId="19" xfId="1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25" fillId="0" borderId="18" xfId="0" applyFont="1" applyFill="1" applyBorder="1" applyProtection="1"/>
    <xf numFmtId="0" fontId="26" fillId="2" borderId="24" xfId="0" applyFont="1" applyFill="1" applyBorder="1" applyProtection="1">
      <protection locked="0"/>
    </xf>
    <xf numFmtId="0" fontId="10" fillId="3" borderId="18" xfId="0" applyFont="1" applyFill="1" applyBorder="1" applyAlignment="1" applyProtection="1">
      <alignment horizontal="center"/>
      <protection locked="0"/>
    </xf>
    <xf numFmtId="1" fontId="10" fillId="3" borderId="9" xfId="0" applyNumberFormat="1" applyFont="1" applyFill="1" applyBorder="1" applyAlignment="1" applyProtection="1">
      <alignment horizontal="center"/>
      <protection locked="0"/>
    </xf>
    <xf numFmtId="0" fontId="20" fillId="0" borderId="19" xfId="0" applyFont="1" applyFill="1" applyBorder="1" applyAlignment="1" applyProtection="1">
      <alignment horizontal="center"/>
      <protection locked="0"/>
    </xf>
    <xf numFmtId="0" fontId="19" fillId="0" borderId="20" xfId="0" applyFont="1" applyFill="1" applyBorder="1" applyAlignment="1" applyProtection="1">
      <alignment horizontal="center"/>
    </xf>
    <xf numFmtId="167" fontId="21" fillId="0" borderId="19" xfId="0" applyNumberFormat="1" applyFont="1" applyBorder="1" applyAlignment="1" applyProtection="1">
      <alignment horizontal="center"/>
    </xf>
    <xf numFmtId="0" fontId="26" fillId="2" borderId="21" xfId="0" applyFont="1" applyFill="1" applyBorder="1" applyProtection="1">
      <protection locked="0"/>
    </xf>
    <xf numFmtId="0" fontId="18" fillId="3" borderId="1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Protection="1">
      <protection locked="0"/>
    </xf>
    <xf numFmtId="0" fontId="29" fillId="2" borderId="24" xfId="0" applyFont="1" applyFill="1" applyBorder="1" applyProtection="1">
      <protection locked="0"/>
    </xf>
    <xf numFmtId="0" fontId="30" fillId="0" borderId="24" xfId="0" applyFont="1" applyFill="1" applyBorder="1" applyProtection="1"/>
    <xf numFmtId="0" fontId="17" fillId="0" borderId="23" xfId="0" applyFont="1" applyBorder="1" applyProtection="1"/>
    <xf numFmtId="0" fontId="10" fillId="5" borderId="18" xfId="0" applyFont="1" applyFill="1" applyBorder="1" applyAlignment="1" applyProtection="1">
      <alignment horizontal="center"/>
    </xf>
    <xf numFmtId="4" fontId="18" fillId="5" borderId="18" xfId="0" applyNumberFormat="1" applyFont="1" applyFill="1" applyBorder="1" applyAlignment="1" applyProtection="1">
      <alignment horizontal="center"/>
    </xf>
    <xf numFmtId="0" fontId="10" fillId="5" borderId="9" xfId="0" applyFont="1" applyFill="1" applyBorder="1" applyAlignment="1" applyProtection="1">
      <alignment horizontal="center"/>
    </xf>
    <xf numFmtId="0" fontId="31" fillId="5" borderId="19" xfId="0" applyFont="1" applyFill="1" applyBorder="1" applyAlignment="1" applyProtection="1">
      <alignment horizontal="center"/>
    </xf>
    <xf numFmtId="0" fontId="31" fillId="5" borderId="18" xfId="0" applyFont="1" applyFill="1" applyBorder="1" applyAlignment="1" applyProtection="1">
      <alignment horizontal="center"/>
      <protection locked="0"/>
    </xf>
    <xf numFmtId="0" fontId="32" fillId="5" borderId="18" xfId="0" applyFont="1" applyFill="1" applyBorder="1" applyAlignment="1" applyProtection="1">
      <alignment horizontal="center"/>
      <protection locked="0"/>
    </xf>
    <xf numFmtId="0" fontId="31" fillId="5" borderId="18" xfId="0" applyFont="1" applyFill="1" applyBorder="1" applyAlignment="1" applyProtection="1">
      <alignment horizontal="center"/>
    </xf>
    <xf numFmtId="0" fontId="31" fillId="0" borderId="18" xfId="0" applyFont="1" applyFill="1" applyBorder="1" applyAlignment="1" applyProtection="1">
      <alignment horizontal="center"/>
    </xf>
    <xf numFmtId="0" fontId="20" fillId="0" borderId="18" xfId="0" applyFont="1" applyFill="1" applyBorder="1" applyAlignment="1" applyProtection="1">
      <alignment horizontal="center"/>
      <protection locked="0"/>
    </xf>
    <xf numFmtId="0" fontId="32" fillId="0" borderId="18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19" fillId="0" borderId="18" xfId="0" applyFont="1" applyFill="1" applyBorder="1" applyAlignment="1" applyProtection="1">
      <alignment horizontal="center"/>
    </xf>
    <xf numFmtId="0" fontId="31" fillId="0" borderId="9" xfId="0" applyFont="1" applyFill="1" applyBorder="1" applyAlignment="1" applyProtection="1">
      <alignment horizontal="center"/>
    </xf>
    <xf numFmtId="167" fontId="33" fillId="2" borderId="19" xfId="0" applyNumberFormat="1" applyFont="1" applyFill="1" applyBorder="1" applyAlignment="1" applyProtection="1">
      <alignment horizontal="center"/>
    </xf>
    <xf numFmtId="3" fontId="33" fillId="2" borderId="20" xfId="0" applyNumberFormat="1" applyFont="1" applyFill="1" applyBorder="1" applyAlignment="1" applyProtection="1">
      <alignment horizontal="center"/>
    </xf>
    <xf numFmtId="3" fontId="34" fillId="2" borderId="19" xfId="0" applyNumberFormat="1" applyFont="1" applyFill="1" applyBorder="1" applyAlignment="1" applyProtection="1">
      <alignment horizontal="center"/>
    </xf>
    <xf numFmtId="0" fontId="0" fillId="0" borderId="24" xfId="0" applyBorder="1" applyProtection="1"/>
    <xf numFmtId="0" fontId="36" fillId="0" borderId="18" xfId="0" applyFont="1" applyBorder="1" applyAlignment="1" applyProtection="1">
      <alignment horizontal="left"/>
    </xf>
    <xf numFmtId="0" fontId="17" fillId="0" borderId="24" xfId="0" applyFont="1" applyFill="1" applyBorder="1" applyAlignment="1" applyProtection="1">
      <alignment horizontal="right"/>
    </xf>
    <xf numFmtId="0" fontId="17" fillId="0" borderId="22" xfId="0" applyFont="1" applyBorder="1" applyProtection="1"/>
    <xf numFmtId="0" fontId="27" fillId="0" borderId="18" xfId="0" applyFont="1" applyFill="1" applyBorder="1" applyAlignment="1" applyProtection="1">
      <alignment horizontal="center"/>
    </xf>
    <xf numFmtId="4" fontId="27" fillId="0" borderId="18" xfId="0" applyNumberFormat="1" applyFont="1" applyFill="1" applyBorder="1" applyAlignment="1" applyProtection="1">
      <alignment horizontal="center"/>
    </xf>
    <xf numFmtId="0" fontId="21" fillId="0" borderId="18" xfId="0" applyFont="1" applyBorder="1" applyAlignment="1" applyProtection="1">
      <alignment horizontal="center"/>
    </xf>
    <xf numFmtId="0" fontId="21" fillId="0" borderId="18" xfId="0" applyFont="1" applyBorder="1" applyAlignment="1" applyProtection="1">
      <alignment horizontal="center"/>
      <protection locked="0"/>
    </xf>
    <xf numFmtId="0" fontId="27" fillId="0" borderId="18" xfId="0" applyFont="1" applyBorder="1" applyAlignment="1" applyProtection="1">
      <alignment horizontal="center"/>
      <protection locked="0"/>
    </xf>
    <xf numFmtId="0" fontId="21" fillId="0" borderId="20" xfId="0" applyFont="1" applyBorder="1" applyAlignment="1" applyProtection="1">
      <alignment horizontal="center"/>
    </xf>
    <xf numFmtId="3" fontId="37" fillId="0" borderId="19" xfId="1" applyNumberFormat="1" applyFont="1" applyFill="1" applyBorder="1" applyAlignment="1" applyProtection="1">
      <alignment horizontal="center"/>
    </xf>
    <xf numFmtId="0" fontId="38" fillId="0" borderId="18" xfId="0" applyFont="1" applyFill="1" applyBorder="1" applyProtection="1"/>
    <xf numFmtId="0" fontId="10" fillId="3" borderId="9" xfId="0" applyFont="1" applyFill="1" applyBorder="1" applyAlignment="1" applyProtection="1">
      <alignment horizontal="center"/>
      <protection locked="0"/>
    </xf>
    <xf numFmtId="0" fontId="10" fillId="3" borderId="24" xfId="0" applyFont="1" applyFill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</xf>
    <xf numFmtId="0" fontId="39" fillId="2" borderId="24" xfId="0" applyFont="1" applyFill="1" applyBorder="1" applyProtection="1">
      <protection locked="0"/>
    </xf>
    <xf numFmtId="0" fontId="40" fillId="0" borderId="18" xfId="0" applyFont="1" applyBorder="1" applyAlignment="1" applyProtection="1">
      <alignment horizontal="center"/>
    </xf>
    <xf numFmtId="0" fontId="40" fillId="0" borderId="18" xfId="0" applyFont="1" applyBorder="1" applyAlignment="1" applyProtection="1">
      <alignment horizontal="center"/>
      <protection locked="0"/>
    </xf>
    <xf numFmtId="0" fontId="41" fillId="0" borderId="18" xfId="0" applyFont="1" applyBorder="1" applyAlignment="1" applyProtection="1">
      <alignment horizontal="center"/>
      <protection locked="0"/>
    </xf>
    <xf numFmtId="0" fontId="40" fillId="0" borderId="20" xfId="0" applyFont="1" applyBorder="1" applyAlignment="1" applyProtection="1">
      <alignment horizontal="center"/>
      <protection locked="0"/>
    </xf>
    <xf numFmtId="167" fontId="40" fillId="0" borderId="19" xfId="0" applyNumberFormat="1" applyFont="1" applyBorder="1" applyAlignment="1" applyProtection="1">
      <alignment horizontal="center"/>
    </xf>
    <xf numFmtId="3" fontId="40" fillId="0" borderId="20" xfId="0" applyNumberFormat="1" applyFont="1" applyBorder="1" applyAlignment="1" applyProtection="1">
      <alignment horizontal="center"/>
    </xf>
    <xf numFmtId="3" fontId="42" fillId="0" borderId="19" xfId="1" applyNumberFormat="1" applyFont="1" applyFill="1" applyBorder="1" applyAlignment="1" applyProtection="1">
      <alignment horizontal="center"/>
    </xf>
    <xf numFmtId="0" fontId="30" fillId="0" borderId="18" xfId="0" applyFont="1" applyFill="1" applyBorder="1" applyProtection="1"/>
    <xf numFmtId="0" fontId="17" fillId="0" borderId="21" xfId="0" applyFont="1" applyBorder="1" applyProtection="1"/>
    <xf numFmtId="0" fontId="10" fillId="0" borderId="25" xfId="0" applyFont="1" applyFill="1" applyBorder="1" applyAlignment="1" applyProtection="1">
      <alignment horizontal="center"/>
    </xf>
    <xf numFmtId="4" fontId="18" fillId="0" borderId="25" xfId="0" applyNumberFormat="1" applyFont="1" applyFill="1" applyBorder="1" applyAlignment="1" applyProtection="1">
      <alignment horizontal="center"/>
    </xf>
    <xf numFmtId="0" fontId="10" fillId="0" borderId="26" xfId="0" applyFont="1" applyFill="1" applyBorder="1" applyAlignment="1" applyProtection="1">
      <alignment horizontal="center"/>
    </xf>
    <xf numFmtId="0" fontId="21" fillId="0" borderId="20" xfId="0" applyFont="1" applyBorder="1" applyAlignment="1" applyProtection="1">
      <alignment horizontal="center"/>
      <protection locked="0"/>
    </xf>
    <xf numFmtId="0" fontId="10" fillId="0" borderId="27" xfId="0" applyFont="1" applyFill="1" applyBorder="1" applyAlignment="1" applyProtection="1">
      <alignment horizontal="center"/>
    </xf>
    <xf numFmtId="4" fontId="18" fillId="0" borderId="27" xfId="0" applyNumberFormat="1" applyFont="1" applyFill="1" applyBorder="1" applyAlignment="1" applyProtection="1">
      <alignment horizontal="center"/>
    </xf>
    <xf numFmtId="0" fontId="10" fillId="0" borderId="28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left"/>
    </xf>
    <xf numFmtId="0" fontId="0" fillId="0" borderId="18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center"/>
      <protection locked="0"/>
    </xf>
    <xf numFmtId="3" fontId="21" fillId="0" borderId="28" xfId="0" applyNumberFormat="1" applyFont="1" applyBorder="1" applyAlignment="1" applyProtection="1">
      <alignment horizontal="center"/>
    </xf>
    <xf numFmtId="3" fontId="22" fillId="0" borderId="29" xfId="1" applyNumberFormat="1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</xf>
    <xf numFmtId="0" fontId="26" fillId="0" borderId="24" xfId="0" applyFont="1" applyFill="1" applyBorder="1" applyProtection="1">
      <protection locked="0"/>
    </xf>
    <xf numFmtId="0" fontId="36" fillId="2" borderId="18" xfId="0" applyFont="1" applyFill="1" applyBorder="1" applyAlignment="1" applyProtection="1">
      <alignment horizontal="left"/>
      <protection locked="0"/>
    </xf>
    <xf numFmtId="0" fontId="44" fillId="0" borderId="21" xfId="0" applyFont="1" applyFill="1" applyBorder="1" applyProtection="1">
      <protection locked="0"/>
    </xf>
    <xf numFmtId="0" fontId="45" fillId="0" borderId="18" xfId="0" applyFont="1" applyFill="1" applyBorder="1" applyProtection="1"/>
    <xf numFmtId="0" fontId="46" fillId="2" borderId="21" xfId="0" applyFont="1" applyFill="1" applyBorder="1" applyProtection="1">
      <protection locked="0"/>
    </xf>
    <xf numFmtId="0" fontId="27" fillId="0" borderId="27" xfId="0" applyFont="1" applyFill="1" applyBorder="1" applyAlignment="1" applyProtection="1">
      <alignment horizontal="center"/>
    </xf>
    <xf numFmtId="4" fontId="27" fillId="0" borderId="27" xfId="0" applyNumberFormat="1" applyFont="1" applyFill="1" applyBorder="1" applyAlignment="1" applyProtection="1">
      <alignment horizontal="center"/>
    </xf>
    <xf numFmtId="0" fontId="27" fillId="0" borderId="28" xfId="0" applyFont="1" applyFill="1" applyBorder="1" applyAlignment="1" applyProtection="1">
      <alignment horizontal="center"/>
    </xf>
    <xf numFmtId="0" fontId="38" fillId="0" borderId="30" xfId="0" applyFont="1" applyFill="1" applyBorder="1" applyProtection="1"/>
    <xf numFmtId="0" fontId="47" fillId="0" borderId="31" xfId="0" applyFont="1" applyFill="1" applyBorder="1" applyProtection="1">
      <protection locked="0"/>
    </xf>
    <xf numFmtId="0" fontId="10" fillId="0" borderId="31" xfId="0" applyFont="1" applyFill="1" applyBorder="1" applyAlignment="1" applyProtection="1">
      <alignment horizontal="center"/>
    </xf>
    <xf numFmtId="4" fontId="18" fillId="0" borderId="31" xfId="0" applyNumberFormat="1" applyFont="1" applyFill="1" applyBorder="1" applyAlignment="1" applyProtection="1">
      <alignment horizontal="center"/>
    </xf>
    <xf numFmtId="0" fontId="10" fillId="0" borderId="32" xfId="0" applyFont="1" applyFill="1" applyBorder="1" applyAlignment="1" applyProtection="1">
      <alignment horizontal="center"/>
    </xf>
    <xf numFmtId="0" fontId="0" fillId="0" borderId="33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167" fontId="21" fillId="0" borderId="33" xfId="0" applyNumberFormat="1" applyFont="1" applyBorder="1" applyAlignment="1" applyProtection="1">
      <alignment horizontal="center"/>
    </xf>
    <xf numFmtId="3" fontId="21" fillId="0" borderId="32" xfId="0" applyNumberFormat="1" applyFont="1" applyBorder="1" applyAlignment="1" applyProtection="1">
      <alignment horizontal="center"/>
    </xf>
    <xf numFmtId="3" fontId="22" fillId="0" borderId="35" xfId="1" applyNumberFormat="1" applyFont="1" applyFill="1" applyBorder="1" applyAlignment="1" applyProtection="1">
      <alignment horizontal="center"/>
    </xf>
    <xf numFmtId="0" fontId="48" fillId="0" borderId="18" xfId="0" applyFont="1" applyFill="1" applyBorder="1" applyProtection="1"/>
    <xf numFmtId="0" fontId="49" fillId="0" borderId="18" xfId="0" applyFont="1" applyBorder="1" applyProtection="1"/>
    <xf numFmtId="0" fontId="0" fillId="0" borderId="18" xfId="0" applyBorder="1" applyProtection="1"/>
    <xf numFmtId="0" fontId="0" fillId="0" borderId="20" xfId="0" applyBorder="1" applyProtection="1"/>
    <xf numFmtId="0" fontId="50" fillId="0" borderId="19" xfId="0" applyFont="1" applyBorder="1" applyAlignment="1" applyProtection="1">
      <alignment horizontal="center"/>
    </xf>
    <xf numFmtId="0" fontId="50" fillId="0" borderId="36" xfId="0" applyFont="1" applyBorder="1" applyAlignment="1" applyProtection="1">
      <alignment horizontal="center"/>
    </xf>
    <xf numFmtId="167" fontId="51" fillId="2" borderId="19" xfId="0" applyNumberFormat="1" applyFont="1" applyFill="1" applyBorder="1" applyAlignment="1" applyProtection="1">
      <alignment horizontal="center"/>
    </xf>
    <xf numFmtId="3" fontId="52" fillId="2" borderId="20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Protection="1"/>
    <xf numFmtId="0" fontId="20" fillId="0" borderId="0" xfId="0" applyFont="1" applyFill="1" applyBorder="1" applyProtection="1"/>
    <xf numFmtId="0" fontId="26" fillId="0" borderId="0" xfId="0" applyFont="1" applyFill="1" applyBorder="1" applyProtection="1"/>
    <xf numFmtId="0" fontId="10" fillId="0" borderId="0" xfId="0" applyFont="1" applyBorder="1" applyProtection="1"/>
    <xf numFmtId="0" fontId="5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5" fillId="0" borderId="0" xfId="0" applyFont="1" applyFill="1" applyBorder="1" applyProtection="1"/>
    <xf numFmtId="0" fontId="16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4" fontId="18" fillId="0" borderId="0" xfId="0" applyNumberFormat="1" applyFont="1" applyFill="1" applyBorder="1" applyAlignment="1" applyProtection="1">
      <alignment horizontal="center"/>
    </xf>
    <xf numFmtId="4" fontId="23" fillId="0" borderId="0" xfId="0" applyNumberFormat="1" applyFont="1" applyBorder="1" applyAlignment="1" applyProtection="1">
      <alignment horizontal="center"/>
    </xf>
    <xf numFmtId="0" fontId="27" fillId="0" borderId="0" xfId="0" applyFont="1" applyBorder="1" applyAlignment="1">
      <alignment horizontal="center"/>
    </xf>
    <xf numFmtId="167" fontId="27" fillId="0" borderId="0" xfId="0" applyNumberFormat="1" applyFont="1" applyBorder="1" applyAlignment="1">
      <alignment horizontal="center"/>
    </xf>
    <xf numFmtId="1" fontId="28" fillId="5" borderId="0" xfId="0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2" fillId="0" borderId="0" xfId="0" applyFont="1" applyBorder="1" applyProtection="1"/>
    <xf numFmtId="167" fontId="35" fillId="0" borderId="0" xfId="0" applyNumberFormat="1" applyFont="1" applyBorder="1" applyAlignment="1">
      <alignment horizontal="center"/>
    </xf>
    <xf numFmtId="0" fontId="24" fillId="0" borderId="0" xfId="0" applyFont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>
      <protection locked="0"/>
    </xf>
    <xf numFmtId="0" fontId="10" fillId="0" borderId="0" xfId="0" applyFont="1" applyFill="1" applyBorder="1" applyProtection="1"/>
    <xf numFmtId="0" fontId="0" fillId="0" borderId="0" xfId="0" applyFill="1" applyBorder="1"/>
    <xf numFmtId="0" fontId="15" fillId="0" borderId="0" xfId="0" applyFont="1" applyFill="1" applyBorder="1"/>
    <xf numFmtId="0" fontId="0" fillId="0" borderId="0" xfId="0" applyFill="1" applyBorder="1" applyAlignment="1"/>
    <xf numFmtId="0" fontId="1" fillId="0" borderId="0" xfId="0" applyFont="1" applyFill="1" applyBorder="1" applyProtection="1"/>
    <xf numFmtId="0" fontId="24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 applyProtection="1">
      <alignment horizontal="center"/>
      <protection locked="0"/>
    </xf>
    <xf numFmtId="167" fontId="27" fillId="0" borderId="0" xfId="0" applyNumberFormat="1" applyFont="1" applyFill="1" applyBorder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2" fillId="0" borderId="0" xfId="0" applyFont="1" applyFill="1" applyBorder="1" applyProtection="1"/>
    <xf numFmtId="167" fontId="35" fillId="0" borderId="0" xfId="0" applyNumberFormat="1" applyFont="1" applyFill="1" applyBorder="1" applyAlignment="1">
      <alignment horizontal="center"/>
    </xf>
    <xf numFmtId="0" fontId="54" fillId="0" borderId="0" xfId="0" applyFont="1" applyFill="1" applyBorder="1" applyProtection="1"/>
    <xf numFmtId="2" fontId="3" fillId="0" borderId="0" xfId="0" applyNumberFormat="1" applyFont="1" applyFill="1" applyBorder="1" applyAlignment="1" applyProtection="1">
      <alignment horizontal="center"/>
    </xf>
    <xf numFmtId="0" fontId="53" fillId="0" borderId="0" xfId="0" applyFont="1" applyFill="1" applyBorder="1" applyProtection="1"/>
    <xf numFmtId="0" fontId="55" fillId="0" borderId="0" xfId="0" applyFont="1" applyFill="1" applyBorder="1" applyProtection="1"/>
    <xf numFmtId="0" fontId="56" fillId="0" borderId="0" xfId="0" applyFont="1" applyFill="1" applyBorder="1" applyProtection="1"/>
    <xf numFmtId="2" fontId="0" fillId="0" borderId="0" xfId="0" applyNumberFormat="1" applyFill="1" applyBorder="1" applyAlignment="1" applyProtection="1">
      <alignment horizontal="center"/>
    </xf>
    <xf numFmtId="2" fontId="57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6" fillId="0" borderId="0" xfId="0" applyFont="1" applyFill="1" applyProtection="1"/>
    <xf numFmtId="0" fontId="3" fillId="0" borderId="18" xfId="0" applyFont="1" applyBorder="1" applyAlignment="1" applyProtection="1">
      <alignment horizontal="left"/>
      <protection locked="0"/>
    </xf>
    <xf numFmtId="0" fontId="25" fillId="0" borderId="0" xfId="0" applyFont="1" applyFill="1" applyBorder="1" applyProtection="1"/>
    <xf numFmtId="0" fontId="43" fillId="4" borderId="24" xfId="0" applyFont="1" applyFill="1" applyBorder="1" applyProtection="1">
      <protection locked="0"/>
    </xf>
  </cellXfs>
  <cellStyles count="2">
    <cellStyle name="Обычный" xfId="0" builtinId="0"/>
    <cellStyle name="Финансовый 6" xfId="1"/>
  </cellStyles>
  <dxfs count="27"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ont>
        <color theme="0"/>
      </font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>
          <bgColor rgb="FF00B050"/>
        </patternFill>
      </fill>
    </dxf>
    <dxf>
      <font>
        <color theme="0"/>
      </font>
    </dxf>
    <dxf>
      <font>
        <color rgb="FFFF0000"/>
      </font>
      <numFmt numFmtId="30" formatCode="@"/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rgb="FFFF0000"/>
      </font>
      <numFmt numFmtId="30" formatCode="@"/>
      <fill>
        <patternFill>
          <bgColor rgb="FF00B05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13"/>
  <sheetViews>
    <sheetView tabSelected="1" topLeftCell="A19" workbookViewId="0">
      <selection activeCell="AM26" sqref="AM26"/>
    </sheetView>
  </sheetViews>
  <sheetFormatPr defaultRowHeight="15"/>
  <cols>
    <col min="1" max="1" width="3.28515625" style="1" customWidth="1"/>
    <col min="2" max="2" width="18.5703125" style="1" customWidth="1"/>
    <col min="3" max="3" width="3.42578125" style="1" customWidth="1"/>
    <col min="4" max="4" width="6.140625" style="1" customWidth="1"/>
    <col min="5" max="5" width="3.140625" style="1" customWidth="1"/>
    <col min="6" max="13" width="2.7109375" style="1" customWidth="1"/>
    <col min="14" max="36" width="3" style="1" customWidth="1"/>
    <col min="37" max="37" width="4.7109375" style="1" customWidth="1"/>
    <col min="38" max="38" width="4.42578125" style="1" customWidth="1"/>
    <col min="39" max="39" width="9.85546875" style="1" customWidth="1"/>
    <col min="40" max="40" width="4.42578125" style="1" customWidth="1"/>
    <col min="41" max="256" width="9.140625" style="1"/>
    <col min="257" max="257" width="3.28515625" style="1" customWidth="1"/>
    <col min="258" max="258" width="18.5703125" style="1" customWidth="1"/>
    <col min="259" max="259" width="3.42578125" style="1" customWidth="1"/>
    <col min="260" max="260" width="6.140625" style="1" customWidth="1"/>
    <col min="261" max="261" width="3.140625" style="1" customWidth="1"/>
    <col min="262" max="269" width="2.7109375" style="1" customWidth="1"/>
    <col min="270" max="292" width="3" style="1" customWidth="1"/>
    <col min="293" max="293" width="4.7109375" style="1" customWidth="1"/>
    <col min="294" max="294" width="4.42578125" style="1" customWidth="1"/>
    <col min="295" max="295" width="9.85546875" style="1" customWidth="1"/>
    <col min="296" max="296" width="4.42578125" style="1" customWidth="1"/>
    <col min="297" max="512" width="9.140625" style="1"/>
    <col min="513" max="513" width="3.28515625" style="1" customWidth="1"/>
    <col min="514" max="514" width="18.5703125" style="1" customWidth="1"/>
    <col min="515" max="515" width="3.42578125" style="1" customWidth="1"/>
    <col min="516" max="516" width="6.140625" style="1" customWidth="1"/>
    <col min="517" max="517" width="3.140625" style="1" customWidth="1"/>
    <col min="518" max="525" width="2.7109375" style="1" customWidth="1"/>
    <col min="526" max="548" width="3" style="1" customWidth="1"/>
    <col min="549" max="549" width="4.7109375" style="1" customWidth="1"/>
    <col min="550" max="550" width="4.42578125" style="1" customWidth="1"/>
    <col min="551" max="551" width="9.85546875" style="1" customWidth="1"/>
    <col min="552" max="552" width="4.42578125" style="1" customWidth="1"/>
    <col min="553" max="768" width="9.140625" style="1"/>
    <col min="769" max="769" width="3.28515625" style="1" customWidth="1"/>
    <col min="770" max="770" width="18.5703125" style="1" customWidth="1"/>
    <col min="771" max="771" width="3.42578125" style="1" customWidth="1"/>
    <col min="772" max="772" width="6.140625" style="1" customWidth="1"/>
    <col min="773" max="773" width="3.140625" style="1" customWidth="1"/>
    <col min="774" max="781" width="2.7109375" style="1" customWidth="1"/>
    <col min="782" max="804" width="3" style="1" customWidth="1"/>
    <col min="805" max="805" width="4.7109375" style="1" customWidth="1"/>
    <col min="806" max="806" width="4.42578125" style="1" customWidth="1"/>
    <col min="807" max="807" width="9.85546875" style="1" customWidth="1"/>
    <col min="808" max="808" width="4.42578125" style="1" customWidth="1"/>
    <col min="809" max="1024" width="9.140625" style="1"/>
    <col min="1025" max="1025" width="3.28515625" style="1" customWidth="1"/>
    <col min="1026" max="1026" width="18.5703125" style="1" customWidth="1"/>
    <col min="1027" max="1027" width="3.42578125" style="1" customWidth="1"/>
    <col min="1028" max="1028" width="6.140625" style="1" customWidth="1"/>
    <col min="1029" max="1029" width="3.140625" style="1" customWidth="1"/>
    <col min="1030" max="1037" width="2.7109375" style="1" customWidth="1"/>
    <col min="1038" max="1060" width="3" style="1" customWidth="1"/>
    <col min="1061" max="1061" width="4.7109375" style="1" customWidth="1"/>
    <col min="1062" max="1062" width="4.42578125" style="1" customWidth="1"/>
    <col min="1063" max="1063" width="9.85546875" style="1" customWidth="1"/>
    <col min="1064" max="1064" width="4.42578125" style="1" customWidth="1"/>
    <col min="1065" max="1280" width="9.140625" style="1"/>
    <col min="1281" max="1281" width="3.28515625" style="1" customWidth="1"/>
    <col min="1282" max="1282" width="18.5703125" style="1" customWidth="1"/>
    <col min="1283" max="1283" width="3.42578125" style="1" customWidth="1"/>
    <col min="1284" max="1284" width="6.140625" style="1" customWidth="1"/>
    <col min="1285" max="1285" width="3.140625" style="1" customWidth="1"/>
    <col min="1286" max="1293" width="2.7109375" style="1" customWidth="1"/>
    <col min="1294" max="1316" width="3" style="1" customWidth="1"/>
    <col min="1317" max="1317" width="4.7109375" style="1" customWidth="1"/>
    <col min="1318" max="1318" width="4.42578125" style="1" customWidth="1"/>
    <col min="1319" max="1319" width="9.85546875" style="1" customWidth="1"/>
    <col min="1320" max="1320" width="4.42578125" style="1" customWidth="1"/>
    <col min="1321" max="1536" width="9.140625" style="1"/>
    <col min="1537" max="1537" width="3.28515625" style="1" customWidth="1"/>
    <col min="1538" max="1538" width="18.5703125" style="1" customWidth="1"/>
    <col min="1539" max="1539" width="3.42578125" style="1" customWidth="1"/>
    <col min="1540" max="1540" width="6.140625" style="1" customWidth="1"/>
    <col min="1541" max="1541" width="3.140625" style="1" customWidth="1"/>
    <col min="1542" max="1549" width="2.7109375" style="1" customWidth="1"/>
    <col min="1550" max="1572" width="3" style="1" customWidth="1"/>
    <col min="1573" max="1573" width="4.7109375" style="1" customWidth="1"/>
    <col min="1574" max="1574" width="4.42578125" style="1" customWidth="1"/>
    <col min="1575" max="1575" width="9.85546875" style="1" customWidth="1"/>
    <col min="1576" max="1576" width="4.42578125" style="1" customWidth="1"/>
    <col min="1577" max="1792" width="9.140625" style="1"/>
    <col min="1793" max="1793" width="3.28515625" style="1" customWidth="1"/>
    <col min="1794" max="1794" width="18.5703125" style="1" customWidth="1"/>
    <col min="1795" max="1795" width="3.42578125" style="1" customWidth="1"/>
    <col min="1796" max="1796" width="6.140625" style="1" customWidth="1"/>
    <col min="1797" max="1797" width="3.140625" style="1" customWidth="1"/>
    <col min="1798" max="1805" width="2.7109375" style="1" customWidth="1"/>
    <col min="1806" max="1828" width="3" style="1" customWidth="1"/>
    <col min="1829" max="1829" width="4.7109375" style="1" customWidth="1"/>
    <col min="1830" max="1830" width="4.42578125" style="1" customWidth="1"/>
    <col min="1831" max="1831" width="9.85546875" style="1" customWidth="1"/>
    <col min="1832" max="1832" width="4.42578125" style="1" customWidth="1"/>
    <col min="1833" max="2048" width="9.140625" style="1"/>
    <col min="2049" max="2049" width="3.28515625" style="1" customWidth="1"/>
    <col min="2050" max="2050" width="18.5703125" style="1" customWidth="1"/>
    <col min="2051" max="2051" width="3.42578125" style="1" customWidth="1"/>
    <col min="2052" max="2052" width="6.140625" style="1" customWidth="1"/>
    <col min="2053" max="2053" width="3.140625" style="1" customWidth="1"/>
    <col min="2054" max="2061" width="2.7109375" style="1" customWidth="1"/>
    <col min="2062" max="2084" width="3" style="1" customWidth="1"/>
    <col min="2085" max="2085" width="4.7109375" style="1" customWidth="1"/>
    <col min="2086" max="2086" width="4.42578125" style="1" customWidth="1"/>
    <col min="2087" max="2087" width="9.85546875" style="1" customWidth="1"/>
    <col min="2088" max="2088" width="4.42578125" style="1" customWidth="1"/>
    <col min="2089" max="2304" width="9.140625" style="1"/>
    <col min="2305" max="2305" width="3.28515625" style="1" customWidth="1"/>
    <col min="2306" max="2306" width="18.5703125" style="1" customWidth="1"/>
    <col min="2307" max="2307" width="3.42578125" style="1" customWidth="1"/>
    <col min="2308" max="2308" width="6.140625" style="1" customWidth="1"/>
    <col min="2309" max="2309" width="3.140625" style="1" customWidth="1"/>
    <col min="2310" max="2317" width="2.7109375" style="1" customWidth="1"/>
    <col min="2318" max="2340" width="3" style="1" customWidth="1"/>
    <col min="2341" max="2341" width="4.7109375" style="1" customWidth="1"/>
    <col min="2342" max="2342" width="4.42578125" style="1" customWidth="1"/>
    <col min="2343" max="2343" width="9.85546875" style="1" customWidth="1"/>
    <col min="2344" max="2344" width="4.42578125" style="1" customWidth="1"/>
    <col min="2345" max="2560" width="9.140625" style="1"/>
    <col min="2561" max="2561" width="3.28515625" style="1" customWidth="1"/>
    <col min="2562" max="2562" width="18.5703125" style="1" customWidth="1"/>
    <col min="2563" max="2563" width="3.42578125" style="1" customWidth="1"/>
    <col min="2564" max="2564" width="6.140625" style="1" customWidth="1"/>
    <col min="2565" max="2565" width="3.140625" style="1" customWidth="1"/>
    <col min="2566" max="2573" width="2.7109375" style="1" customWidth="1"/>
    <col min="2574" max="2596" width="3" style="1" customWidth="1"/>
    <col min="2597" max="2597" width="4.7109375" style="1" customWidth="1"/>
    <col min="2598" max="2598" width="4.42578125" style="1" customWidth="1"/>
    <col min="2599" max="2599" width="9.85546875" style="1" customWidth="1"/>
    <col min="2600" max="2600" width="4.42578125" style="1" customWidth="1"/>
    <col min="2601" max="2816" width="9.140625" style="1"/>
    <col min="2817" max="2817" width="3.28515625" style="1" customWidth="1"/>
    <col min="2818" max="2818" width="18.5703125" style="1" customWidth="1"/>
    <col min="2819" max="2819" width="3.42578125" style="1" customWidth="1"/>
    <col min="2820" max="2820" width="6.140625" style="1" customWidth="1"/>
    <col min="2821" max="2821" width="3.140625" style="1" customWidth="1"/>
    <col min="2822" max="2829" width="2.7109375" style="1" customWidth="1"/>
    <col min="2830" max="2852" width="3" style="1" customWidth="1"/>
    <col min="2853" max="2853" width="4.7109375" style="1" customWidth="1"/>
    <col min="2854" max="2854" width="4.42578125" style="1" customWidth="1"/>
    <col min="2855" max="2855" width="9.85546875" style="1" customWidth="1"/>
    <col min="2856" max="2856" width="4.42578125" style="1" customWidth="1"/>
    <col min="2857" max="3072" width="9.140625" style="1"/>
    <col min="3073" max="3073" width="3.28515625" style="1" customWidth="1"/>
    <col min="3074" max="3074" width="18.5703125" style="1" customWidth="1"/>
    <col min="3075" max="3075" width="3.42578125" style="1" customWidth="1"/>
    <col min="3076" max="3076" width="6.140625" style="1" customWidth="1"/>
    <col min="3077" max="3077" width="3.140625" style="1" customWidth="1"/>
    <col min="3078" max="3085" width="2.7109375" style="1" customWidth="1"/>
    <col min="3086" max="3108" width="3" style="1" customWidth="1"/>
    <col min="3109" max="3109" width="4.7109375" style="1" customWidth="1"/>
    <col min="3110" max="3110" width="4.42578125" style="1" customWidth="1"/>
    <col min="3111" max="3111" width="9.85546875" style="1" customWidth="1"/>
    <col min="3112" max="3112" width="4.42578125" style="1" customWidth="1"/>
    <col min="3113" max="3328" width="9.140625" style="1"/>
    <col min="3329" max="3329" width="3.28515625" style="1" customWidth="1"/>
    <col min="3330" max="3330" width="18.5703125" style="1" customWidth="1"/>
    <col min="3331" max="3331" width="3.42578125" style="1" customWidth="1"/>
    <col min="3332" max="3332" width="6.140625" style="1" customWidth="1"/>
    <col min="3333" max="3333" width="3.140625" style="1" customWidth="1"/>
    <col min="3334" max="3341" width="2.7109375" style="1" customWidth="1"/>
    <col min="3342" max="3364" width="3" style="1" customWidth="1"/>
    <col min="3365" max="3365" width="4.7109375" style="1" customWidth="1"/>
    <col min="3366" max="3366" width="4.42578125" style="1" customWidth="1"/>
    <col min="3367" max="3367" width="9.85546875" style="1" customWidth="1"/>
    <col min="3368" max="3368" width="4.42578125" style="1" customWidth="1"/>
    <col min="3369" max="3584" width="9.140625" style="1"/>
    <col min="3585" max="3585" width="3.28515625" style="1" customWidth="1"/>
    <col min="3586" max="3586" width="18.5703125" style="1" customWidth="1"/>
    <col min="3587" max="3587" width="3.42578125" style="1" customWidth="1"/>
    <col min="3588" max="3588" width="6.140625" style="1" customWidth="1"/>
    <col min="3589" max="3589" width="3.140625" style="1" customWidth="1"/>
    <col min="3590" max="3597" width="2.7109375" style="1" customWidth="1"/>
    <col min="3598" max="3620" width="3" style="1" customWidth="1"/>
    <col min="3621" max="3621" width="4.7109375" style="1" customWidth="1"/>
    <col min="3622" max="3622" width="4.42578125" style="1" customWidth="1"/>
    <col min="3623" max="3623" width="9.85546875" style="1" customWidth="1"/>
    <col min="3624" max="3624" width="4.42578125" style="1" customWidth="1"/>
    <col min="3625" max="3840" width="9.140625" style="1"/>
    <col min="3841" max="3841" width="3.28515625" style="1" customWidth="1"/>
    <col min="3842" max="3842" width="18.5703125" style="1" customWidth="1"/>
    <col min="3843" max="3843" width="3.42578125" style="1" customWidth="1"/>
    <col min="3844" max="3844" width="6.140625" style="1" customWidth="1"/>
    <col min="3845" max="3845" width="3.140625" style="1" customWidth="1"/>
    <col min="3846" max="3853" width="2.7109375" style="1" customWidth="1"/>
    <col min="3854" max="3876" width="3" style="1" customWidth="1"/>
    <col min="3877" max="3877" width="4.7109375" style="1" customWidth="1"/>
    <col min="3878" max="3878" width="4.42578125" style="1" customWidth="1"/>
    <col min="3879" max="3879" width="9.85546875" style="1" customWidth="1"/>
    <col min="3880" max="3880" width="4.42578125" style="1" customWidth="1"/>
    <col min="3881" max="4096" width="9.140625" style="1"/>
    <col min="4097" max="4097" width="3.28515625" style="1" customWidth="1"/>
    <col min="4098" max="4098" width="18.5703125" style="1" customWidth="1"/>
    <col min="4099" max="4099" width="3.42578125" style="1" customWidth="1"/>
    <col min="4100" max="4100" width="6.140625" style="1" customWidth="1"/>
    <col min="4101" max="4101" width="3.140625" style="1" customWidth="1"/>
    <col min="4102" max="4109" width="2.7109375" style="1" customWidth="1"/>
    <col min="4110" max="4132" width="3" style="1" customWidth="1"/>
    <col min="4133" max="4133" width="4.7109375" style="1" customWidth="1"/>
    <col min="4134" max="4134" width="4.42578125" style="1" customWidth="1"/>
    <col min="4135" max="4135" width="9.85546875" style="1" customWidth="1"/>
    <col min="4136" max="4136" width="4.42578125" style="1" customWidth="1"/>
    <col min="4137" max="4352" width="9.140625" style="1"/>
    <col min="4353" max="4353" width="3.28515625" style="1" customWidth="1"/>
    <col min="4354" max="4354" width="18.5703125" style="1" customWidth="1"/>
    <col min="4355" max="4355" width="3.42578125" style="1" customWidth="1"/>
    <col min="4356" max="4356" width="6.140625" style="1" customWidth="1"/>
    <col min="4357" max="4357" width="3.140625" style="1" customWidth="1"/>
    <col min="4358" max="4365" width="2.7109375" style="1" customWidth="1"/>
    <col min="4366" max="4388" width="3" style="1" customWidth="1"/>
    <col min="4389" max="4389" width="4.7109375" style="1" customWidth="1"/>
    <col min="4390" max="4390" width="4.42578125" style="1" customWidth="1"/>
    <col min="4391" max="4391" width="9.85546875" style="1" customWidth="1"/>
    <col min="4392" max="4392" width="4.42578125" style="1" customWidth="1"/>
    <col min="4393" max="4608" width="9.140625" style="1"/>
    <col min="4609" max="4609" width="3.28515625" style="1" customWidth="1"/>
    <col min="4610" max="4610" width="18.5703125" style="1" customWidth="1"/>
    <col min="4611" max="4611" width="3.42578125" style="1" customWidth="1"/>
    <col min="4612" max="4612" width="6.140625" style="1" customWidth="1"/>
    <col min="4613" max="4613" width="3.140625" style="1" customWidth="1"/>
    <col min="4614" max="4621" width="2.7109375" style="1" customWidth="1"/>
    <col min="4622" max="4644" width="3" style="1" customWidth="1"/>
    <col min="4645" max="4645" width="4.7109375" style="1" customWidth="1"/>
    <col min="4646" max="4646" width="4.42578125" style="1" customWidth="1"/>
    <col min="4647" max="4647" width="9.85546875" style="1" customWidth="1"/>
    <col min="4648" max="4648" width="4.42578125" style="1" customWidth="1"/>
    <col min="4649" max="4864" width="9.140625" style="1"/>
    <col min="4865" max="4865" width="3.28515625" style="1" customWidth="1"/>
    <col min="4866" max="4866" width="18.5703125" style="1" customWidth="1"/>
    <col min="4867" max="4867" width="3.42578125" style="1" customWidth="1"/>
    <col min="4868" max="4868" width="6.140625" style="1" customWidth="1"/>
    <col min="4869" max="4869" width="3.140625" style="1" customWidth="1"/>
    <col min="4870" max="4877" width="2.7109375" style="1" customWidth="1"/>
    <col min="4878" max="4900" width="3" style="1" customWidth="1"/>
    <col min="4901" max="4901" width="4.7109375" style="1" customWidth="1"/>
    <col min="4902" max="4902" width="4.42578125" style="1" customWidth="1"/>
    <col min="4903" max="4903" width="9.85546875" style="1" customWidth="1"/>
    <col min="4904" max="4904" width="4.42578125" style="1" customWidth="1"/>
    <col min="4905" max="5120" width="9.140625" style="1"/>
    <col min="5121" max="5121" width="3.28515625" style="1" customWidth="1"/>
    <col min="5122" max="5122" width="18.5703125" style="1" customWidth="1"/>
    <col min="5123" max="5123" width="3.42578125" style="1" customWidth="1"/>
    <col min="5124" max="5124" width="6.140625" style="1" customWidth="1"/>
    <col min="5125" max="5125" width="3.140625" style="1" customWidth="1"/>
    <col min="5126" max="5133" width="2.7109375" style="1" customWidth="1"/>
    <col min="5134" max="5156" width="3" style="1" customWidth="1"/>
    <col min="5157" max="5157" width="4.7109375" style="1" customWidth="1"/>
    <col min="5158" max="5158" width="4.42578125" style="1" customWidth="1"/>
    <col min="5159" max="5159" width="9.85546875" style="1" customWidth="1"/>
    <col min="5160" max="5160" width="4.42578125" style="1" customWidth="1"/>
    <col min="5161" max="5376" width="9.140625" style="1"/>
    <col min="5377" max="5377" width="3.28515625" style="1" customWidth="1"/>
    <col min="5378" max="5378" width="18.5703125" style="1" customWidth="1"/>
    <col min="5379" max="5379" width="3.42578125" style="1" customWidth="1"/>
    <col min="5380" max="5380" width="6.140625" style="1" customWidth="1"/>
    <col min="5381" max="5381" width="3.140625" style="1" customWidth="1"/>
    <col min="5382" max="5389" width="2.7109375" style="1" customWidth="1"/>
    <col min="5390" max="5412" width="3" style="1" customWidth="1"/>
    <col min="5413" max="5413" width="4.7109375" style="1" customWidth="1"/>
    <col min="5414" max="5414" width="4.42578125" style="1" customWidth="1"/>
    <col min="5415" max="5415" width="9.85546875" style="1" customWidth="1"/>
    <col min="5416" max="5416" width="4.42578125" style="1" customWidth="1"/>
    <col min="5417" max="5632" width="9.140625" style="1"/>
    <col min="5633" max="5633" width="3.28515625" style="1" customWidth="1"/>
    <col min="5634" max="5634" width="18.5703125" style="1" customWidth="1"/>
    <col min="5635" max="5635" width="3.42578125" style="1" customWidth="1"/>
    <col min="5636" max="5636" width="6.140625" style="1" customWidth="1"/>
    <col min="5637" max="5637" width="3.140625" style="1" customWidth="1"/>
    <col min="5638" max="5645" width="2.7109375" style="1" customWidth="1"/>
    <col min="5646" max="5668" width="3" style="1" customWidth="1"/>
    <col min="5669" max="5669" width="4.7109375" style="1" customWidth="1"/>
    <col min="5670" max="5670" width="4.42578125" style="1" customWidth="1"/>
    <col min="5671" max="5671" width="9.85546875" style="1" customWidth="1"/>
    <col min="5672" max="5672" width="4.42578125" style="1" customWidth="1"/>
    <col min="5673" max="5888" width="9.140625" style="1"/>
    <col min="5889" max="5889" width="3.28515625" style="1" customWidth="1"/>
    <col min="5890" max="5890" width="18.5703125" style="1" customWidth="1"/>
    <col min="5891" max="5891" width="3.42578125" style="1" customWidth="1"/>
    <col min="5892" max="5892" width="6.140625" style="1" customWidth="1"/>
    <col min="5893" max="5893" width="3.140625" style="1" customWidth="1"/>
    <col min="5894" max="5901" width="2.7109375" style="1" customWidth="1"/>
    <col min="5902" max="5924" width="3" style="1" customWidth="1"/>
    <col min="5925" max="5925" width="4.7109375" style="1" customWidth="1"/>
    <col min="5926" max="5926" width="4.42578125" style="1" customWidth="1"/>
    <col min="5927" max="5927" width="9.85546875" style="1" customWidth="1"/>
    <col min="5928" max="5928" width="4.42578125" style="1" customWidth="1"/>
    <col min="5929" max="6144" width="9.140625" style="1"/>
    <col min="6145" max="6145" width="3.28515625" style="1" customWidth="1"/>
    <col min="6146" max="6146" width="18.5703125" style="1" customWidth="1"/>
    <col min="6147" max="6147" width="3.42578125" style="1" customWidth="1"/>
    <col min="6148" max="6148" width="6.140625" style="1" customWidth="1"/>
    <col min="6149" max="6149" width="3.140625" style="1" customWidth="1"/>
    <col min="6150" max="6157" width="2.7109375" style="1" customWidth="1"/>
    <col min="6158" max="6180" width="3" style="1" customWidth="1"/>
    <col min="6181" max="6181" width="4.7109375" style="1" customWidth="1"/>
    <col min="6182" max="6182" width="4.42578125" style="1" customWidth="1"/>
    <col min="6183" max="6183" width="9.85546875" style="1" customWidth="1"/>
    <col min="6184" max="6184" width="4.42578125" style="1" customWidth="1"/>
    <col min="6185" max="6400" width="9.140625" style="1"/>
    <col min="6401" max="6401" width="3.28515625" style="1" customWidth="1"/>
    <col min="6402" max="6402" width="18.5703125" style="1" customWidth="1"/>
    <col min="6403" max="6403" width="3.42578125" style="1" customWidth="1"/>
    <col min="6404" max="6404" width="6.140625" style="1" customWidth="1"/>
    <col min="6405" max="6405" width="3.140625" style="1" customWidth="1"/>
    <col min="6406" max="6413" width="2.7109375" style="1" customWidth="1"/>
    <col min="6414" max="6436" width="3" style="1" customWidth="1"/>
    <col min="6437" max="6437" width="4.7109375" style="1" customWidth="1"/>
    <col min="6438" max="6438" width="4.42578125" style="1" customWidth="1"/>
    <col min="6439" max="6439" width="9.85546875" style="1" customWidth="1"/>
    <col min="6440" max="6440" width="4.42578125" style="1" customWidth="1"/>
    <col min="6441" max="6656" width="9.140625" style="1"/>
    <col min="6657" max="6657" width="3.28515625" style="1" customWidth="1"/>
    <col min="6658" max="6658" width="18.5703125" style="1" customWidth="1"/>
    <col min="6659" max="6659" width="3.42578125" style="1" customWidth="1"/>
    <col min="6660" max="6660" width="6.140625" style="1" customWidth="1"/>
    <col min="6661" max="6661" width="3.140625" style="1" customWidth="1"/>
    <col min="6662" max="6669" width="2.7109375" style="1" customWidth="1"/>
    <col min="6670" max="6692" width="3" style="1" customWidth="1"/>
    <col min="6693" max="6693" width="4.7109375" style="1" customWidth="1"/>
    <col min="6694" max="6694" width="4.42578125" style="1" customWidth="1"/>
    <col min="6695" max="6695" width="9.85546875" style="1" customWidth="1"/>
    <col min="6696" max="6696" width="4.42578125" style="1" customWidth="1"/>
    <col min="6697" max="6912" width="9.140625" style="1"/>
    <col min="6913" max="6913" width="3.28515625" style="1" customWidth="1"/>
    <col min="6914" max="6914" width="18.5703125" style="1" customWidth="1"/>
    <col min="6915" max="6915" width="3.42578125" style="1" customWidth="1"/>
    <col min="6916" max="6916" width="6.140625" style="1" customWidth="1"/>
    <col min="6917" max="6917" width="3.140625" style="1" customWidth="1"/>
    <col min="6918" max="6925" width="2.7109375" style="1" customWidth="1"/>
    <col min="6926" max="6948" width="3" style="1" customWidth="1"/>
    <col min="6949" max="6949" width="4.7109375" style="1" customWidth="1"/>
    <col min="6950" max="6950" width="4.42578125" style="1" customWidth="1"/>
    <col min="6951" max="6951" width="9.85546875" style="1" customWidth="1"/>
    <col min="6952" max="6952" width="4.42578125" style="1" customWidth="1"/>
    <col min="6953" max="7168" width="9.140625" style="1"/>
    <col min="7169" max="7169" width="3.28515625" style="1" customWidth="1"/>
    <col min="7170" max="7170" width="18.5703125" style="1" customWidth="1"/>
    <col min="7171" max="7171" width="3.42578125" style="1" customWidth="1"/>
    <col min="7172" max="7172" width="6.140625" style="1" customWidth="1"/>
    <col min="7173" max="7173" width="3.140625" style="1" customWidth="1"/>
    <col min="7174" max="7181" width="2.7109375" style="1" customWidth="1"/>
    <col min="7182" max="7204" width="3" style="1" customWidth="1"/>
    <col min="7205" max="7205" width="4.7109375" style="1" customWidth="1"/>
    <col min="7206" max="7206" width="4.42578125" style="1" customWidth="1"/>
    <col min="7207" max="7207" width="9.85546875" style="1" customWidth="1"/>
    <col min="7208" max="7208" width="4.42578125" style="1" customWidth="1"/>
    <col min="7209" max="7424" width="9.140625" style="1"/>
    <col min="7425" max="7425" width="3.28515625" style="1" customWidth="1"/>
    <col min="7426" max="7426" width="18.5703125" style="1" customWidth="1"/>
    <col min="7427" max="7427" width="3.42578125" style="1" customWidth="1"/>
    <col min="7428" max="7428" width="6.140625" style="1" customWidth="1"/>
    <col min="7429" max="7429" width="3.140625" style="1" customWidth="1"/>
    <col min="7430" max="7437" width="2.7109375" style="1" customWidth="1"/>
    <col min="7438" max="7460" width="3" style="1" customWidth="1"/>
    <col min="7461" max="7461" width="4.7109375" style="1" customWidth="1"/>
    <col min="7462" max="7462" width="4.42578125" style="1" customWidth="1"/>
    <col min="7463" max="7463" width="9.85546875" style="1" customWidth="1"/>
    <col min="7464" max="7464" width="4.42578125" style="1" customWidth="1"/>
    <col min="7465" max="7680" width="9.140625" style="1"/>
    <col min="7681" max="7681" width="3.28515625" style="1" customWidth="1"/>
    <col min="7682" max="7682" width="18.5703125" style="1" customWidth="1"/>
    <col min="7683" max="7683" width="3.42578125" style="1" customWidth="1"/>
    <col min="7684" max="7684" width="6.140625" style="1" customWidth="1"/>
    <col min="7685" max="7685" width="3.140625" style="1" customWidth="1"/>
    <col min="7686" max="7693" width="2.7109375" style="1" customWidth="1"/>
    <col min="7694" max="7716" width="3" style="1" customWidth="1"/>
    <col min="7717" max="7717" width="4.7109375" style="1" customWidth="1"/>
    <col min="7718" max="7718" width="4.42578125" style="1" customWidth="1"/>
    <col min="7719" max="7719" width="9.85546875" style="1" customWidth="1"/>
    <col min="7720" max="7720" width="4.42578125" style="1" customWidth="1"/>
    <col min="7721" max="7936" width="9.140625" style="1"/>
    <col min="7937" max="7937" width="3.28515625" style="1" customWidth="1"/>
    <col min="7938" max="7938" width="18.5703125" style="1" customWidth="1"/>
    <col min="7939" max="7939" width="3.42578125" style="1" customWidth="1"/>
    <col min="7940" max="7940" width="6.140625" style="1" customWidth="1"/>
    <col min="7941" max="7941" width="3.140625" style="1" customWidth="1"/>
    <col min="7942" max="7949" width="2.7109375" style="1" customWidth="1"/>
    <col min="7950" max="7972" width="3" style="1" customWidth="1"/>
    <col min="7973" max="7973" width="4.7109375" style="1" customWidth="1"/>
    <col min="7974" max="7974" width="4.42578125" style="1" customWidth="1"/>
    <col min="7975" max="7975" width="9.85546875" style="1" customWidth="1"/>
    <col min="7976" max="7976" width="4.42578125" style="1" customWidth="1"/>
    <col min="7977" max="8192" width="9.140625" style="1"/>
    <col min="8193" max="8193" width="3.28515625" style="1" customWidth="1"/>
    <col min="8194" max="8194" width="18.5703125" style="1" customWidth="1"/>
    <col min="8195" max="8195" width="3.42578125" style="1" customWidth="1"/>
    <col min="8196" max="8196" width="6.140625" style="1" customWidth="1"/>
    <col min="8197" max="8197" width="3.140625" style="1" customWidth="1"/>
    <col min="8198" max="8205" width="2.7109375" style="1" customWidth="1"/>
    <col min="8206" max="8228" width="3" style="1" customWidth="1"/>
    <col min="8229" max="8229" width="4.7109375" style="1" customWidth="1"/>
    <col min="8230" max="8230" width="4.42578125" style="1" customWidth="1"/>
    <col min="8231" max="8231" width="9.85546875" style="1" customWidth="1"/>
    <col min="8232" max="8232" width="4.42578125" style="1" customWidth="1"/>
    <col min="8233" max="8448" width="9.140625" style="1"/>
    <col min="8449" max="8449" width="3.28515625" style="1" customWidth="1"/>
    <col min="8450" max="8450" width="18.5703125" style="1" customWidth="1"/>
    <col min="8451" max="8451" width="3.42578125" style="1" customWidth="1"/>
    <col min="8452" max="8452" width="6.140625" style="1" customWidth="1"/>
    <col min="8453" max="8453" width="3.140625" style="1" customWidth="1"/>
    <col min="8454" max="8461" width="2.7109375" style="1" customWidth="1"/>
    <col min="8462" max="8484" width="3" style="1" customWidth="1"/>
    <col min="8485" max="8485" width="4.7109375" style="1" customWidth="1"/>
    <col min="8486" max="8486" width="4.42578125" style="1" customWidth="1"/>
    <col min="8487" max="8487" width="9.85546875" style="1" customWidth="1"/>
    <col min="8488" max="8488" width="4.42578125" style="1" customWidth="1"/>
    <col min="8489" max="8704" width="9.140625" style="1"/>
    <col min="8705" max="8705" width="3.28515625" style="1" customWidth="1"/>
    <col min="8706" max="8706" width="18.5703125" style="1" customWidth="1"/>
    <col min="8707" max="8707" width="3.42578125" style="1" customWidth="1"/>
    <col min="8708" max="8708" width="6.140625" style="1" customWidth="1"/>
    <col min="8709" max="8709" width="3.140625" style="1" customWidth="1"/>
    <col min="8710" max="8717" width="2.7109375" style="1" customWidth="1"/>
    <col min="8718" max="8740" width="3" style="1" customWidth="1"/>
    <col min="8741" max="8741" width="4.7109375" style="1" customWidth="1"/>
    <col min="8742" max="8742" width="4.42578125" style="1" customWidth="1"/>
    <col min="8743" max="8743" width="9.85546875" style="1" customWidth="1"/>
    <col min="8744" max="8744" width="4.42578125" style="1" customWidth="1"/>
    <col min="8745" max="8960" width="9.140625" style="1"/>
    <col min="8961" max="8961" width="3.28515625" style="1" customWidth="1"/>
    <col min="8962" max="8962" width="18.5703125" style="1" customWidth="1"/>
    <col min="8963" max="8963" width="3.42578125" style="1" customWidth="1"/>
    <col min="8964" max="8964" width="6.140625" style="1" customWidth="1"/>
    <col min="8965" max="8965" width="3.140625" style="1" customWidth="1"/>
    <col min="8966" max="8973" width="2.7109375" style="1" customWidth="1"/>
    <col min="8974" max="8996" width="3" style="1" customWidth="1"/>
    <col min="8997" max="8997" width="4.7109375" style="1" customWidth="1"/>
    <col min="8998" max="8998" width="4.42578125" style="1" customWidth="1"/>
    <col min="8999" max="8999" width="9.85546875" style="1" customWidth="1"/>
    <col min="9000" max="9000" width="4.42578125" style="1" customWidth="1"/>
    <col min="9001" max="9216" width="9.140625" style="1"/>
    <col min="9217" max="9217" width="3.28515625" style="1" customWidth="1"/>
    <col min="9218" max="9218" width="18.5703125" style="1" customWidth="1"/>
    <col min="9219" max="9219" width="3.42578125" style="1" customWidth="1"/>
    <col min="9220" max="9220" width="6.140625" style="1" customWidth="1"/>
    <col min="9221" max="9221" width="3.140625" style="1" customWidth="1"/>
    <col min="9222" max="9229" width="2.7109375" style="1" customWidth="1"/>
    <col min="9230" max="9252" width="3" style="1" customWidth="1"/>
    <col min="9253" max="9253" width="4.7109375" style="1" customWidth="1"/>
    <col min="9254" max="9254" width="4.42578125" style="1" customWidth="1"/>
    <col min="9255" max="9255" width="9.85546875" style="1" customWidth="1"/>
    <col min="9256" max="9256" width="4.42578125" style="1" customWidth="1"/>
    <col min="9257" max="9472" width="9.140625" style="1"/>
    <col min="9473" max="9473" width="3.28515625" style="1" customWidth="1"/>
    <col min="9474" max="9474" width="18.5703125" style="1" customWidth="1"/>
    <col min="9475" max="9475" width="3.42578125" style="1" customWidth="1"/>
    <col min="9476" max="9476" width="6.140625" style="1" customWidth="1"/>
    <col min="9477" max="9477" width="3.140625" style="1" customWidth="1"/>
    <col min="9478" max="9485" width="2.7109375" style="1" customWidth="1"/>
    <col min="9486" max="9508" width="3" style="1" customWidth="1"/>
    <col min="9509" max="9509" width="4.7109375" style="1" customWidth="1"/>
    <col min="9510" max="9510" width="4.42578125" style="1" customWidth="1"/>
    <col min="9511" max="9511" width="9.85546875" style="1" customWidth="1"/>
    <col min="9512" max="9512" width="4.42578125" style="1" customWidth="1"/>
    <col min="9513" max="9728" width="9.140625" style="1"/>
    <col min="9729" max="9729" width="3.28515625" style="1" customWidth="1"/>
    <col min="9730" max="9730" width="18.5703125" style="1" customWidth="1"/>
    <col min="9731" max="9731" width="3.42578125" style="1" customWidth="1"/>
    <col min="9732" max="9732" width="6.140625" style="1" customWidth="1"/>
    <col min="9733" max="9733" width="3.140625" style="1" customWidth="1"/>
    <col min="9734" max="9741" width="2.7109375" style="1" customWidth="1"/>
    <col min="9742" max="9764" width="3" style="1" customWidth="1"/>
    <col min="9765" max="9765" width="4.7109375" style="1" customWidth="1"/>
    <col min="9766" max="9766" width="4.42578125" style="1" customWidth="1"/>
    <col min="9767" max="9767" width="9.85546875" style="1" customWidth="1"/>
    <col min="9768" max="9768" width="4.42578125" style="1" customWidth="1"/>
    <col min="9769" max="9984" width="9.140625" style="1"/>
    <col min="9985" max="9985" width="3.28515625" style="1" customWidth="1"/>
    <col min="9986" max="9986" width="18.5703125" style="1" customWidth="1"/>
    <col min="9987" max="9987" width="3.42578125" style="1" customWidth="1"/>
    <col min="9988" max="9988" width="6.140625" style="1" customWidth="1"/>
    <col min="9989" max="9989" width="3.140625" style="1" customWidth="1"/>
    <col min="9990" max="9997" width="2.7109375" style="1" customWidth="1"/>
    <col min="9998" max="10020" width="3" style="1" customWidth="1"/>
    <col min="10021" max="10021" width="4.7109375" style="1" customWidth="1"/>
    <col min="10022" max="10022" width="4.42578125" style="1" customWidth="1"/>
    <col min="10023" max="10023" width="9.85546875" style="1" customWidth="1"/>
    <col min="10024" max="10024" width="4.42578125" style="1" customWidth="1"/>
    <col min="10025" max="10240" width="9.140625" style="1"/>
    <col min="10241" max="10241" width="3.28515625" style="1" customWidth="1"/>
    <col min="10242" max="10242" width="18.5703125" style="1" customWidth="1"/>
    <col min="10243" max="10243" width="3.42578125" style="1" customWidth="1"/>
    <col min="10244" max="10244" width="6.140625" style="1" customWidth="1"/>
    <col min="10245" max="10245" width="3.140625" style="1" customWidth="1"/>
    <col min="10246" max="10253" width="2.7109375" style="1" customWidth="1"/>
    <col min="10254" max="10276" width="3" style="1" customWidth="1"/>
    <col min="10277" max="10277" width="4.7109375" style="1" customWidth="1"/>
    <col min="10278" max="10278" width="4.42578125" style="1" customWidth="1"/>
    <col min="10279" max="10279" width="9.85546875" style="1" customWidth="1"/>
    <col min="10280" max="10280" width="4.42578125" style="1" customWidth="1"/>
    <col min="10281" max="10496" width="9.140625" style="1"/>
    <col min="10497" max="10497" width="3.28515625" style="1" customWidth="1"/>
    <col min="10498" max="10498" width="18.5703125" style="1" customWidth="1"/>
    <col min="10499" max="10499" width="3.42578125" style="1" customWidth="1"/>
    <col min="10500" max="10500" width="6.140625" style="1" customWidth="1"/>
    <col min="10501" max="10501" width="3.140625" style="1" customWidth="1"/>
    <col min="10502" max="10509" width="2.7109375" style="1" customWidth="1"/>
    <col min="10510" max="10532" width="3" style="1" customWidth="1"/>
    <col min="10533" max="10533" width="4.7109375" style="1" customWidth="1"/>
    <col min="10534" max="10534" width="4.42578125" style="1" customWidth="1"/>
    <col min="10535" max="10535" width="9.85546875" style="1" customWidth="1"/>
    <col min="10536" max="10536" width="4.42578125" style="1" customWidth="1"/>
    <col min="10537" max="10752" width="9.140625" style="1"/>
    <col min="10753" max="10753" width="3.28515625" style="1" customWidth="1"/>
    <col min="10754" max="10754" width="18.5703125" style="1" customWidth="1"/>
    <col min="10755" max="10755" width="3.42578125" style="1" customWidth="1"/>
    <col min="10756" max="10756" width="6.140625" style="1" customWidth="1"/>
    <col min="10757" max="10757" width="3.140625" style="1" customWidth="1"/>
    <col min="10758" max="10765" width="2.7109375" style="1" customWidth="1"/>
    <col min="10766" max="10788" width="3" style="1" customWidth="1"/>
    <col min="10789" max="10789" width="4.7109375" style="1" customWidth="1"/>
    <col min="10790" max="10790" width="4.42578125" style="1" customWidth="1"/>
    <col min="10791" max="10791" width="9.85546875" style="1" customWidth="1"/>
    <col min="10792" max="10792" width="4.42578125" style="1" customWidth="1"/>
    <col min="10793" max="11008" width="9.140625" style="1"/>
    <col min="11009" max="11009" width="3.28515625" style="1" customWidth="1"/>
    <col min="11010" max="11010" width="18.5703125" style="1" customWidth="1"/>
    <col min="11011" max="11011" width="3.42578125" style="1" customWidth="1"/>
    <col min="11012" max="11012" width="6.140625" style="1" customWidth="1"/>
    <col min="11013" max="11013" width="3.140625" style="1" customWidth="1"/>
    <col min="11014" max="11021" width="2.7109375" style="1" customWidth="1"/>
    <col min="11022" max="11044" width="3" style="1" customWidth="1"/>
    <col min="11045" max="11045" width="4.7109375" style="1" customWidth="1"/>
    <col min="11046" max="11046" width="4.42578125" style="1" customWidth="1"/>
    <col min="11047" max="11047" width="9.85546875" style="1" customWidth="1"/>
    <col min="11048" max="11048" width="4.42578125" style="1" customWidth="1"/>
    <col min="11049" max="11264" width="9.140625" style="1"/>
    <col min="11265" max="11265" width="3.28515625" style="1" customWidth="1"/>
    <col min="11266" max="11266" width="18.5703125" style="1" customWidth="1"/>
    <col min="11267" max="11267" width="3.42578125" style="1" customWidth="1"/>
    <col min="11268" max="11268" width="6.140625" style="1" customWidth="1"/>
    <col min="11269" max="11269" width="3.140625" style="1" customWidth="1"/>
    <col min="11270" max="11277" width="2.7109375" style="1" customWidth="1"/>
    <col min="11278" max="11300" width="3" style="1" customWidth="1"/>
    <col min="11301" max="11301" width="4.7109375" style="1" customWidth="1"/>
    <col min="11302" max="11302" width="4.42578125" style="1" customWidth="1"/>
    <col min="11303" max="11303" width="9.85546875" style="1" customWidth="1"/>
    <col min="11304" max="11304" width="4.42578125" style="1" customWidth="1"/>
    <col min="11305" max="11520" width="9.140625" style="1"/>
    <col min="11521" max="11521" width="3.28515625" style="1" customWidth="1"/>
    <col min="11522" max="11522" width="18.5703125" style="1" customWidth="1"/>
    <col min="11523" max="11523" width="3.42578125" style="1" customWidth="1"/>
    <col min="11524" max="11524" width="6.140625" style="1" customWidth="1"/>
    <col min="11525" max="11525" width="3.140625" style="1" customWidth="1"/>
    <col min="11526" max="11533" width="2.7109375" style="1" customWidth="1"/>
    <col min="11534" max="11556" width="3" style="1" customWidth="1"/>
    <col min="11557" max="11557" width="4.7109375" style="1" customWidth="1"/>
    <col min="11558" max="11558" width="4.42578125" style="1" customWidth="1"/>
    <col min="11559" max="11559" width="9.85546875" style="1" customWidth="1"/>
    <col min="11560" max="11560" width="4.42578125" style="1" customWidth="1"/>
    <col min="11561" max="11776" width="9.140625" style="1"/>
    <col min="11777" max="11777" width="3.28515625" style="1" customWidth="1"/>
    <col min="11778" max="11778" width="18.5703125" style="1" customWidth="1"/>
    <col min="11779" max="11779" width="3.42578125" style="1" customWidth="1"/>
    <col min="11780" max="11780" width="6.140625" style="1" customWidth="1"/>
    <col min="11781" max="11781" width="3.140625" style="1" customWidth="1"/>
    <col min="11782" max="11789" width="2.7109375" style="1" customWidth="1"/>
    <col min="11790" max="11812" width="3" style="1" customWidth="1"/>
    <col min="11813" max="11813" width="4.7109375" style="1" customWidth="1"/>
    <col min="11814" max="11814" width="4.42578125" style="1" customWidth="1"/>
    <col min="11815" max="11815" width="9.85546875" style="1" customWidth="1"/>
    <col min="11816" max="11816" width="4.42578125" style="1" customWidth="1"/>
    <col min="11817" max="12032" width="9.140625" style="1"/>
    <col min="12033" max="12033" width="3.28515625" style="1" customWidth="1"/>
    <col min="12034" max="12034" width="18.5703125" style="1" customWidth="1"/>
    <col min="12035" max="12035" width="3.42578125" style="1" customWidth="1"/>
    <col min="12036" max="12036" width="6.140625" style="1" customWidth="1"/>
    <col min="12037" max="12037" width="3.140625" style="1" customWidth="1"/>
    <col min="12038" max="12045" width="2.7109375" style="1" customWidth="1"/>
    <col min="12046" max="12068" width="3" style="1" customWidth="1"/>
    <col min="12069" max="12069" width="4.7109375" style="1" customWidth="1"/>
    <col min="12070" max="12070" width="4.42578125" style="1" customWidth="1"/>
    <col min="12071" max="12071" width="9.85546875" style="1" customWidth="1"/>
    <col min="12072" max="12072" width="4.42578125" style="1" customWidth="1"/>
    <col min="12073" max="12288" width="9.140625" style="1"/>
    <col min="12289" max="12289" width="3.28515625" style="1" customWidth="1"/>
    <col min="12290" max="12290" width="18.5703125" style="1" customWidth="1"/>
    <col min="12291" max="12291" width="3.42578125" style="1" customWidth="1"/>
    <col min="12292" max="12292" width="6.140625" style="1" customWidth="1"/>
    <col min="12293" max="12293" width="3.140625" style="1" customWidth="1"/>
    <col min="12294" max="12301" width="2.7109375" style="1" customWidth="1"/>
    <col min="12302" max="12324" width="3" style="1" customWidth="1"/>
    <col min="12325" max="12325" width="4.7109375" style="1" customWidth="1"/>
    <col min="12326" max="12326" width="4.42578125" style="1" customWidth="1"/>
    <col min="12327" max="12327" width="9.85546875" style="1" customWidth="1"/>
    <col min="12328" max="12328" width="4.42578125" style="1" customWidth="1"/>
    <col min="12329" max="12544" width="9.140625" style="1"/>
    <col min="12545" max="12545" width="3.28515625" style="1" customWidth="1"/>
    <col min="12546" max="12546" width="18.5703125" style="1" customWidth="1"/>
    <col min="12547" max="12547" width="3.42578125" style="1" customWidth="1"/>
    <col min="12548" max="12548" width="6.140625" style="1" customWidth="1"/>
    <col min="12549" max="12549" width="3.140625" style="1" customWidth="1"/>
    <col min="12550" max="12557" width="2.7109375" style="1" customWidth="1"/>
    <col min="12558" max="12580" width="3" style="1" customWidth="1"/>
    <col min="12581" max="12581" width="4.7109375" style="1" customWidth="1"/>
    <col min="12582" max="12582" width="4.42578125" style="1" customWidth="1"/>
    <col min="12583" max="12583" width="9.85546875" style="1" customWidth="1"/>
    <col min="12584" max="12584" width="4.42578125" style="1" customWidth="1"/>
    <col min="12585" max="12800" width="9.140625" style="1"/>
    <col min="12801" max="12801" width="3.28515625" style="1" customWidth="1"/>
    <col min="12802" max="12802" width="18.5703125" style="1" customWidth="1"/>
    <col min="12803" max="12803" width="3.42578125" style="1" customWidth="1"/>
    <col min="12804" max="12804" width="6.140625" style="1" customWidth="1"/>
    <col min="12805" max="12805" width="3.140625" style="1" customWidth="1"/>
    <col min="12806" max="12813" width="2.7109375" style="1" customWidth="1"/>
    <col min="12814" max="12836" width="3" style="1" customWidth="1"/>
    <col min="12837" max="12837" width="4.7109375" style="1" customWidth="1"/>
    <col min="12838" max="12838" width="4.42578125" style="1" customWidth="1"/>
    <col min="12839" max="12839" width="9.85546875" style="1" customWidth="1"/>
    <col min="12840" max="12840" width="4.42578125" style="1" customWidth="1"/>
    <col min="12841" max="13056" width="9.140625" style="1"/>
    <col min="13057" max="13057" width="3.28515625" style="1" customWidth="1"/>
    <col min="13058" max="13058" width="18.5703125" style="1" customWidth="1"/>
    <col min="13059" max="13059" width="3.42578125" style="1" customWidth="1"/>
    <col min="13060" max="13060" width="6.140625" style="1" customWidth="1"/>
    <col min="13061" max="13061" width="3.140625" style="1" customWidth="1"/>
    <col min="13062" max="13069" width="2.7109375" style="1" customWidth="1"/>
    <col min="13070" max="13092" width="3" style="1" customWidth="1"/>
    <col min="13093" max="13093" width="4.7109375" style="1" customWidth="1"/>
    <col min="13094" max="13094" width="4.42578125" style="1" customWidth="1"/>
    <col min="13095" max="13095" width="9.85546875" style="1" customWidth="1"/>
    <col min="13096" max="13096" width="4.42578125" style="1" customWidth="1"/>
    <col min="13097" max="13312" width="9.140625" style="1"/>
    <col min="13313" max="13313" width="3.28515625" style="1" customWidth="1"/>
    <col min="13314" max="13314" width="18.5703125" style="1" customWidth="1"/>
    <col min="13315" max="13315" width="3.42578125" style="1" customWidth="1"/>
    <col min="13316" max="13316" width="6.140625" style="1" customWidth="1"/>
    <col min="13317" max="13317" width="3.140625" style="1" customWidth="1"/>
    <col min="13318" max="13325" width="2.7109375" style="1" customWidth="1"/>
    <col min="13326" max="13348" width="3" style="1" customWidth="1"/>
    <col min="13349" max="13349" width="4.7109375" style="1" customWidth="1"/>
    <col min="13350" max="13350" width="4.42578125" style="1" customWidth="1"/>
    <col min="13351" max="13351" width="9.85546875" style="1" customWidth="1"/>
    <col min="13352" max="13352" width="4.42578125" style="1" customWidth="1"/>
    <col min="13353" max="13568" width="9.140625" style="1"/>
    <col min="13569" max="13569" width="3.28515625" style="1" customWidth="1"/>
    <col min="13570" max="13570" width="18.5703125" style="1" customWidth="1"/>
    <col min="13571" max="13571" width="3.42578125" style="1" customWidth="1"/>
    <col min="13572" max="13572" width="6.140625" style="1" customWidth="1"/>
    <col min="13573" max="13573" width="3.140625" style="1" customWidth="1"/>
    <col min="13574" max="13581" width="2.7109375" style="1" customWidth="1"/>
    <col min="13582" max="13604" width="3" style="1" customWidth="1"/>
    <col min="13605" max="13605" width="4.7109375" style="1" customWidth="1"/>
    <col min="13606" max="13606" width="4.42578125" style="1" customWidth="1"/>
    <col min="13607" max="13607" width="9.85546875" style="1" customWidth="1"/>
    <col min="13608" max="13608" width="4.42578125" style="1" customWidth="1"/>
    <col min="13609" max="13824" width="9.140625" style="1"/>
    <col min="13825" max="13825" width="3.28515625" style="1" customWidth="1"/>
    <col min="13826" max="13826" width="18.5703125" style="1" customWidth="1"/>
    <col min="13827" max="13827" width="3.42578125" style="1" customWidth="1"/>
    <col min="13828" max="13828" width="6.140625" style="1" customWidth="1"/>
    <col min="13829" max="13829" width="3.140625" style="1" customWidth="1"/>
    <col min="13830" max="13837" width="2.7109375" style="1" customWidth="1"/>
    <col min="13838" max="13860" width="3" style="1" customWidth="1"/>
    <col min="13861" max="13861" width="4.7109375" style="1" customWidth="1"/>
    <col min="13862" max="13862" width="4.42578125" style="1" customWidth="1"/>
    <col min="13863" max="13863" width="9.85546875" style="1" customWidth="1"/>
    <col min="13864" max="13864" width="4.42578125" style="1" customWidth="1"/>
    <col min="13865" max="14080" width="9.140625" style="1"/>
    <col min="14081" max="14081" width="3.28515625" style="1" customWidth="1"/>
    <col min="14082" max="14082" width="18.5703125" style="1" customWidth="1"/>
    <col min="14083" max="14083" width="3.42578125" style="1" customWidth="1"/>
    <col min="14084" max="14084" width="6.140625" style="1" customWidth="1"/>
    <col min="14085" max="14085" width="3.140625" style="1" customWidth="1"/>
    <col min="14086" max="14093" width="2.7109375" style="1" customWidth="1"/>
    <col min="14094" max="14116" width="3" style="1" customWidth="1"/>
    <col min="14117" max="14117" width="4.7109375" style="1" customWidth="1"/>
    <col min="14118" max="14118" width="4.42578125" style="1" customWidth="1"/>
    <col min="14119" max="14119" width="9.85546875" style="1" customWidth="1"/>
    <col min="14120" max="14120" width="4.42578125" style="1" customWidth="1"/>
    <col min="14121" max="14336" width="9.140625" style="1"/>
    <col min="14337" max="14337" width="3.28515625" style="1" customWidth="1"/>
    <col min="14338" max="14338" width="18.5703125" style="1" customWidth="1"/>
    <col min="14339" max="14339" width="3.42578125" style="1" customWidth="1"/>
    <col min="14340" max="14340" width="6.140625" style="1" customWidth="1"/>
    <col min="14341" max="14341" width="3.140625" style="1" customWidth="1"/>
    <col min="14342" max="14349" width="2.7109375" style="1" customWidth="1"/>
    <col min="14350" max="14372" width="3" style="1" customWidth="1"/>
    <col min="14373" max="14373" width="4.7109375" style="1" customWidth="1"/>
    <col min="14374" max="14374" width="4.42578125" style="1" customWidth="1"/>
    <col min="14375" max="14375" width="9.85546875" style="1" customWidth="1"/>
    <col min="14376" max="14376" width="4.42578125" style="1" customWidth="1"/>
    <col min="14377" max="14592" width="9.140625" style="1"/>
    <col min="14593" max="14593" width="3.28515625" style="1" customWidth="1"/>
    <col min="14594" max="14594" width="18.5703125" style="1" customWidth="1"/>
    <col min="14595" max="14595" width="3.42578125" style="1" customWidth="1"/>
    <col min="14596" max="14596" width="6.140625" style="1" customWidth="1"/>
    <col min="14597" max="14597" width="3.140625" style="1" customWidth="1"/>
    <col min="14598" max="14605" width="2.7109375" style="1" customWidth="1"/>
    <col min="14606" max="14628" width="3" style="1" customWidth="1"/>
    <col min="14629" max="14629" width="4.7109375" style="1" customWidth="1"/>
    <col min="14630" max="14630" width="4.42578125" style="1" customWidth="1"/>
    <col min="14631" max="14631" width="9.85546875" style="1" customWidth="1"/>
    <col min="14632" max="14632" width="4.42578125" style="1" customWidth="1"/>
    <col min="14633" max="14848" width="9.140625" style="1"/>
    <col min="14849" max="14849" width="3.28515625" style="1" customWidth="1"/>
    <col min="14850" max="14850" width="18.5703125" style="1" customWidth="1"/>
    <col min="14851" max="14851" width="3.42578125" style="1" customWidth="1"/>
    <col min="14852" max="14852" width="6.140625" style="1" customWidth="1"/>
    <col min="14853" max="14853" width="3.140625" style="1" customWidth="1"/>
    <col min="14854" max="14861" width="2.7109375" style="1" customWidth="1"/>
    <col min="14862" max="14884" width="3" style="1" customWidth="1"/>
    <col min="14885" max="14885" width="4.7109375" style="1" customWidth="1"/>
    <col min="14886" max="14886" width="4.42578125" style="1" customWidth="1"/>
    <col min="14887" max="14887" width="9.85546875" style="1" customWidth="1"/>
    <col min="14888" max="14888" width="4.42578125" style="1" customWidth="1"/>
    <col min="14889" max="15104" width="9.140625" style="1"/>
    <col min="15105" max="15105" width="3.28515625" style="1" customWidth="1"/>
    <col min="15106" max="15106" width="18.5703125" style="1" customWidth="1"/>
    <col min="15107" max="15107" width="3.42578125" style="1" customWidth="1"/>
    <col min="15108" max="15108" width="6.140625" style="1" customWidth="1"/>
    <col min="15109" max="15109" width="3.140625" style="1" customWidth="1"/>
    <col min="15110" max="15117" width="2.7109375" style="1" customWidth="1"/>
    <col min="15118" max="15140" width="3" style="1" customWidth="1"/>
    <col min="15141" max="15141" width="4.7109375" style="1" customWidth="1"/>
    <col min="15142" max="15142" width="4.42578125" style="1" customWidth="1"/>
    <col min="15143" max="15143" width="9.85546875" style="1" customWidth="1"/>
    <col min="15144" max="15144" width="4.42578125" style="1" customWidth="1"/>
    <col min="15145" max="15360" width="9.140625" style="1"/>
    <col min="15361" max="15361" width="3.28515625" style="1" customWidth="1"/>
    <col min="15362" max="15362" width="18.5703125" style="1" customWidth="1"/>
    <col min="15363" max="15363" width="3.42578125" style="1" customWidth="1"/>
    <col min="15364" max="15364" width="6.140625" style="1" customWidth="1"/>
    <col min="15365" max="15365" width="3.140625" style="1" customWidth="1"/>
    <col min="15366" max="15373" width="2.7109375" style="1" customWidth="1"/>
    <col min="15374" max="15396" width="3" style="1" customWidth="1"/>
    <col min="15397" max="15397" width="4.7109375" style="1" customWidth="1"/>
    <col min="15398" max="15398" width="4.42578125" style="1" customWidth="1"/>
    <col min="15399" max="15399" width="9.85546875" style="1" customWidth="1"/>
    <col min="15400" max="15400" width="4.42578125" style="1" customWidth="1"/>
    <col min="15401" max="15616" width="9.140625" style="1"/>
    <col min="15617" max="15617" width="3.28515625" style="1" customWidth="1"/>
    <col min="15618" max="15618" width="18.5703125" style="1" customWidth="1"/>
    <col min="15619" max="15619" width="3.42578125" style="1" customWidth="1"/>
    <col min="15620" max="15620" width="6.140625" style="1" customWidth="1"/>
    <col min="15621" max="15621" width="3.140625" style="1" customWidth="1"/>
    <col min="15622" max="15629" width="2.7109375" style="1" customWidth="1"/>
    <col min="15630" max="15652" width="3" style="1" customWidth="1"/>
    <col min="15653" max="15653" width="4.7109375" style="1" customWidth="1"/>
    <col min="15654" max="15654" width="4.42578125" style="1" customWidth="1"/>
    <col min="15655" max="15655" width="9.85546875" style="1" customWidth="1"/>
    <col min="15656" max="15656" width="4.42578125" style="1" customWidth="1"/>
    <col min="15657" max="15872" width="9.140625" style="1"/>
    <col min="15873" max="15873" width="3.28515625" style="1" customWidth="1"/>
    <col min="15874" max="15874" width="18.5703125" style="1" customWidth="1"/>
    <col min="15875" max="15875" width="3.42578125" style="1" customWidth="1"/>
    <col min="15876" max="15876" width="6.140625" style="1" customWidth="1"/>
    <col min="15877" max="15877" width="3.140625" style="1" customWidth="1"/>
    <col min="15878" max="15885" width="2.7109375" style="1" customWidth="1"/>
    <col min="15886" max="15908" width="3" style="1" customWidth="1"/>
    <col min="15909" max="15909" width="4.7109375" style="1" customWidth="1"/>
    <col min="15910" max="15910" width="4.42578125" style="1" customWidth="1"/>
    <col min="15911" max="15911" width="9.85546875" style="1" customWidth="1"/>
    <col min="15912" max="15912" width="4.42578125" style="1" customWidth="1"/>
    <col min="15913" max="16128" width="9.140625" style="1"/>
    <col min="16129" max="16129" width="3.28515625" style="1" customWidth="1"/>
    <col min="16130" max="16130" width="18.5703125" style="1" customWidth="1"/>
    <col min="16131" max="16131" width="3.42578125" style="1" customWidth="1"/>
    <col min="16132" max="16132" width="6.140625" style="1" customWidth="1"/>
    <col min="16133" max="16133" width="3.140625" style="1" customWidth="1"/>
    <col min="16134" max="16141" width="2.7109375" style="1" customWidth="1"/>
    <col min="16142" max="16164" width="3" style="1" customWidth="1"/>
    <col min="16165" max="16165" width="4.7109375" style="1" customWidth="1"/>
    <col min="16166" max="16166" width="4.42578125" style="1" customWidth="1"/>
    <col min="16167" max="16167" width="9.85546875" style="1" customWidth="1"/>
    <col min="16168" max="16168" width="4.42578125" style="1" customWidth="1"/>
    <col min="16169" max="16384" width="9.140625" style="1"/>
  </cols>
  <sheetData>
    <row r="1" spans="1:64" ht="15" customHeight="1">
      <c r="B1" s="2">
        <v>43070</v>
      </c>
      <c r="D1" s="3"/>
      <c r="E1" s="3"/>
      <c r="F1" s="3"/>
      <c r="G1" s="3"/>
      <c r="I1" s="3"/>
      <c r="J1" s="3"/>
      <c r="K1" s="3"/>
      <c r="L1" s="3"/>
      <c r="M1" s="3"/>
      <c r="N1" s="3"/>
      <c r="O1" s="3"/>
      <c r="Q1" s="4"/>
      <c r="T1" s="3"/>
      <c r="U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S1" s="5"/>
      <c r="AT1" s="5"/>
      <c r="AU1" s="5"/>
      <c r="AV1" s="5"/>
      <c r="AW1" s="5"/>
      <c r="AX1" s="5"/>
      <c r="AY1" s="5"/>
      <c r="BH1" s="5"/>
      <c r="BI1" s="5"/>
      <c r="BJ1" s="5"/>
      <c r="BK1" s="5"/>
      <c r="BL1" s="5"/>
    </row>
    <row r="2" spans="1:64" ht="15" customHeight="1">
      <c r="A2" s="3"/>
      <c r="B2" s="6" t="str">
        <f>DAY(EOMONTH(B1,0))&amp; " дней в месяце"</f>
        <v>31 дней в месяце</v>
      </c>
      <c r="D2" s="195"/>
      <c r="E2" s="196"/>
      <c r="F2" s="10"/>
      <c r="G2" s="10"/>
      <c r="H2" s="10"/>
      <c r="I2" s="3"/>
      <c r="J2" s="3"/>
      <c r="K2" s="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S2" s="5"/>
      <c r="AT2" s="5"/>
      <c r="AU2" s="5"/>
      <c r="AV2" s="5"/>
      <c r="AW2" s="5"/>
      <c r="AX2" s="5"/>
      <c r="AY2" s="5"/>
      <c r="BH2" s="5"/>
      <c r="BI2" s="5"/>
      <c r="BJ2" s="5"/>
      <c r="BK2" s="5"/>
      <c r="BL2" s="5"/>
    </row>
    <row r="3" spans="1:64" ht="15" customHeight="1">
      <c r="A3" s="3"/>
      <c r="B3" s="6"/>
      <c r="D3" s="195"/>
      <c r="E3" s="197"/>
      <c r="F3" s="10"/>
      <c r="G3" s="10"/>
      <c r="H3" s="1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W3" s="3"/>
      <c r="X3" s="3"/>
      <c r="Y3" s="3"/>
      <c r="AA3" s="3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52"/>
      <c r="AM3" s="52"/>
      <c r="AN3" s="52"/>
      <c r="AO3" s="52"/>
      <c r="AS3" s="5"/>
      <c r="BH3" s="5"/>
      <c r="BI3" s="5"/>
      <c r="BJ3" s="5"/>
      <c r="BK3" s="5"/>
      <c r="BL3" s="5"/>
    </row>
    <row r="4" spans="1:64" ht="15" customHeight="1">
      <c r="A4" s="3"/>
      <c r="B4" s="6" t="str">
        <f>NETWORKDAYS(EOMONTH(B1,-1)+1,EOMONTH(B1,0))&amp; " рабочий день"</f>
        <v>21 рабочий день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O4" s="3"/>
      <c r="P4" s="3"/>
      <c r="R4" s="3"/>
      <c r="S4" s="3"/>
      <c r="T4" s="3"/>
      <c r="V4" s="8"/>
      <c r="W4" s="3"/>
      <c r="X4" s="9"/>
      <c r="Y4" s="3"/>
      <c r="Z4" s="3"/>
      <c r="AA4" s="3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52"/>
      <c r="AM4" s="52"/>
      <c r="AN4" s="52"/>
      <c r="AO4" s="52"/>
      <c r="AS4" s="5"/>
      <c r="BH4" s="5"/>
      <c r="BI4" s="5"/>
      <c r="BJ4" s="5"/>
      <c r="BK4" s="5"/>
      <c r="BL4" s="5"/>
    </row>
    <row r="5" spans="1:64" ht="15" customHeight="1">
      <c r="A5" s="3"/>
      <c r="B5" s="6" t="str">
        <f>IF(B4&lt;&gt;"",LOOKUP(9^9,--MID(B4,1,ROW($1:$4)))*LOOKUP(9^9,--MID(8,1,ROW($1:$4)))&amp;" рабочих часов","")</f>
        <v>168 рабочих часов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AB5" s="52"/>
      <c r="AC5" s="173"/>
      <c r="AD5" s="172"/>
      <c r="AE5" s="172"/>
      <c r="AF5" s="174"/>
      <c r="AG5" s="172"/>
      <c r="AH5" s="172"/>
      <c r="AI5" s="172"/>
      <c r="AJ5" s="172"/>
      <c r="AK5" s="172"/>
      <c r="AL5" s="52"/>
      <c r="AM5" s="52"/>
      <c r="AN5" s="52"/>
      <c r="AO5" s="52"/>
      <c r="AP5" s="12"/>
      <c r="AQ5" s="12"/>
      <c r="AR5" s="12"/>
      <c r="AS5" s="158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58"/>
      <c r="BI5" s="5"/>
      <c r="BJ5" s="5"/>
      <c r="BK5" s="5"/>
      <c r="BL5" s="5"/>
    </row>
    <row r="6" spans="1:64" ht="15" customHeight="1">
      <c r="A6" s="5"/>
      <c r="B6" s="5"/>
      <c r="C6" s="5"/>
      <c r="D6" s="5"/>
      <c r="M6" s="5"/>
      <c r="N6" s="5"/>
      <c r="AB6" s="52"/>
      <c r="AC6" s="52"/>
      <c r="AD6" s="52"/>
      <c r="AE6" s="52"/>
      <c r="AF6" s="52"/>
      <c r="AG6" s="52"/>
      <c r="AH6" s="52"/>
      <c r="AI6" s="52"/>
      <c r="AJ6" s="52"/>
      <c r="AK6" s="175"/>
      <c r="AL6" s="52"/>
      <c r="AM6" s="52"/>
      <c r="AN6" s="52"/>
      <c r="AO6" s="52"/>
      <c r="AP6" s="12"/>
      <c r="AQ6" s="159"/>
      <c r="AR6" s="159"/>
      <c r="AS6" s="160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60"/>
      <c r="BI6" s="13"/>
      <c r="BJ6" s="13"/>
      <c r="BK6" s="13"/>
      <c r="BL6" s="13"/>
    </row>
    <row r="7" spans="1:64" ht="15" customHeight="1">
      <c r="A7" s="14"/>
      <c r="B7" s="15"/>
      <c r="AN7" s="12"/>
      <c r="AO7" s="12"/>
      <c r="AP7" s="12"/>
      <c r="AQ7" s="159"/>
      <c r="AR7" s="159"/>
      <c r="AS7" s="12"/>
      <c r="AT7" s="18"/>
      <c r="AU7" s="18"/>
      <c r="AV7" s="18"/>
      <c r="AW7" s="18"/>
      <c r="AX7" s="18"/>
      <c r="AY7" s="18"/>
      <c r="AZ7" s="18"/>
      <c r="BA7" s="18"/>
      <c r="BB7" s="32"/>
      <c r="BC7" s="18"/>
      <c r="BD7" s="12"/>
      <c r="BE7" s="12"/>
      <c r="BF7" s="12"/>
      <c r="BG7" s="12"/>
      <c r="BH7" s="12"/>
    </row>
    <row r="8" spans="1:64" ht="15" customHeight="1">
      <c r="A8" s="14"/>
      <c r="B8" s="16" t="s">
        <v>0</v>
      </c>
      <c r="C8" s="17"/>
      <c r="F8" s="14"/>
      <c r="H8" s="14"/>
      <c r="AM8" s="12"/>
      <c r="AN8" s="12"/>
      <c r="AO8" s="12"/>
      <c r="AP8" s="12"/>
      <c r="AQ8" s="159"/>
      <c r="AR8" s="159"/>
      <c r="AS8" s="52"/>
      <c r="AT8" s="176"/>
      <c r="AU8" s="176"/>
      <c r="AV8" s="176"/>
      <c r="AW8" s="176"/>
      <c r="AX8" s="176"/>
      <c r="AY8" s="176"/>
      <c r="AZ8" s="176"/>
      <c r="BA8" s="176"/>
      <c r="BB8" s="177"/>
      <c r="BC8" s="176"/>
      <c r="BD8" s="52"/>
      <c r="BE8" s="52"/>
      <c r="BF8" s="52"/>
      <c r="BG8" s="52"/>
      <c r="BH8" s="52"/>
    </row>
    <row r="9" spans="1:64" ht="15" customHeight="1">
      <c r="A9" s="19"/>
      <c r="B9" s="19"/>
      <c r="C9" s="20" t="s">
        <v>12</v>
      </c>
      <c r="D9" s="20" t="s">
        <v>1</v>
      </c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3"/>
      <c r="AK9" s="24" t="s">
        <v>2</v>
      </c>
      <c r="AL9" s="25" t="s">
        <v>18</v>
      </c>
      <c r="AM9" s="24" t="s">
        <v>20</v>
      </c>
      <c r="AN9" s="12"/>
      <c r="AO9" s="12"/>
      <c r="AP9" s="12"/>
      <c r="AQ9" s="161"/>
      <c r="AR9" s="162"/>
      <c r="AS9" s="52"/>
      <c r="AT9" s="176"/>
      <c r="AU9" s="176"/>
      <c r="AV9" s="176"/>
      <c r="AW9" s="176"/>
      <c r="AX9" s="176"/>
      <c r="AY9" s="176"/>
      <c r="AZ9" s="176"/>
      <c r="BA9" s="176"/>
      <c r="BB9" s="177"/>
      <c r="BC9" s="178"/>
      <c r="BD9" s="52"/>
      <c r="BE9" s="52"/>
      <c r="BF9" s="52"/>
      <c r="BG9" s="52"/>
      <c r="BH9" s="52"/>
    </row>
    <row r="10" spans="1:64" ht="15" customHeight="1">
      <c r="A10" s="26" t="s">
        <v>3</v>
      </c>
      <c r="B10" s="26" t="s">
        <v>16</v>
      </c>
      <c r="C10" s="27" t="s">
        <v>4</v>
      </c>
      <c r="D10" s="27" t="s">
        <v>13</v>
      </c>
      <c r="E10" s="28" t="s">
        <v>5</v>
      </c>
      <c r="F10" s="29">
        <f>DATE(YEAR($B$1),MONTH($B$1),COLUMN(A1))</f>
        <v>43070</v>
      </c>
      <c r="G10" s="29">
        <f t="shared" ref="G10:AJ10" si="0">DATE(YEAR($B$1),MONTH($B$1),COLUMN(B1))</f>
        <v>43071</v>
      </c>
      <c r="H10" s="29">
        <f t="shared" si="0"/>
        <v>43072</v>
      </c>
      <c r="I10" s="29">
        <f t="shared" si="0"/>
        <v>43073</v>
      </c>
      <c r="J10" s="29">
        <f t="shared" si="0"/>
        <v>43074</v>
      </c>
      <c r="K10" s="29">
        <f t="shared" si="0"/>
        <v>43075</v>
      </c>
      <c r="L10" s="29">
        <f t="shared" si="0"/>
        <v>43076</v>
      </c>
      <c r="M10" s="29">
        <f t="shared" si="0"/>
        <v>43077</v>
      </c>
      <c r="N10" s="29">
        <f t="shared" si="0"/>
        <v>43078</v>
      </c>
      <c r="O10" s="29">
        <f t="shared" si="0"/>
        <v>43079</v>
      </c>
      <c r="P10" s="29">
        <f t="shared" si="0"/>
        <v>43080</v>
      </c>
      <c r="Q10" s="29">
        <f t="shared" si="0"/>
        <v>43081</v>
      </c>
      <c r="R10" s="29">
        <f t="shared" si="0"/>
        <v>43082</v>
      </c>
      <c r="S10" s="29">
        <f t="shared" si="0"/>
        <v>43083</v>
      </c>
      <c r="T10" s="29">
        <f t="shared" si="0"/>
        <v>43084</v>
      </c>
      <c r="U10" s="29">
        <f t="shared" si="0"/>
        <v>43085</v>
      </c>
      <c r="V10" s="29">
        <f t="shared" si="0"/>
        <v>43086</v>
      </c>
      <c r="W10" s="29">
        <f t="shared" si="0"/>
        <v>43087</v>
      </c>
      <c r="X10" s="29">
        <f t="shared" si="0"/>
        <v>43088</v>
      </c>
      <c r="Y10" s="29">
        <f t="shared" si="0"/>
        <v>43089</v>
      </c>
      <c r="Z10" s="29">
        <f t="shared" si="0"/>
        <v>43090</v>
      </c>
      <c r="AA10" s="29">
        <f t="shared" si="0"/>
        <v>43091</v>
      </c>
      <c r="AB10" s="29">
        <f t="shared" si="0"/>
        <v>43092</v>
      </c>
      <c r="AC10" s="29">
        <f t="shared" si="0"/>
        <v>43093</v>
      </c>
      <c r="AD10" s="29">
        <f t="shared" si="0"/>
        <v>43094</v>
      </c>
      <c r="AE10" s="29">
        <f t="shared" si="0"/>
        <v>43095</v>
      </c>
      <c r="AF10" s="29">
        <f t="shared" si="0"/>
        <v>43096</v>
      </c>
      <c r="AG10" s="29">
        <f t="shared" si="0"/>
        <v>43097</v>
      </c>
      <c r="AH10" s="29">
        <f t="shared" si="0"/>
        <v>43098</v>
      </c>
      <c r="AI10" s="29">
        <f t="shared" si="0"/>
        <v>43099</v>
      </c>
      <c r="AJ10" s="30">
        <f t="shared" si="0"/>
        <v>43100</v>
      </c>
      <c r="AK10" s="31" t="s">
        <v>6</v>
      </c>
      <c r="AL10" s="28" t="s">
        <v>19</v>
      </c>
      <c r="AM10" s="31" t="s">
        <v>21</v>
      </c>
      <c r="AN10" s="12"/>
      <c r="AO10" s="12"/>
      <c r="AP10" s="12"/>
      <c r="AQ10" s="161"/>
      <c r="AR10" s="161"/>
      <c r="AS10" s="52"/>
      <c r="AT10" s="176"/>
      <c r="AU10" s="176"/>
      <c r="AV10" s="179"/>
      <c r="AW10" s="176"/>
      <c r="AX10" s="176"/>
      <c r="AY10" s="176"/>
      <c r="AZ10" s="176"/>
      <c r="BA10" s="176"/>
      <c r="BB10" s="177"/>
      <c r="BC10" s="177"/>
      <c r="BD10" s="52"/>
      <c r="BE10" s="52"/>
      <c r="BF10" s="52"/>
      <c r="BG10" s="52"/>
      <c r="BH10" s="52"/>
    </row>
    <row r="11" spans="1:64" ht="16.5" thickBot="1">
      <c r="A11" s="33"/>
      <c r="B11" s="33" t="s">
        <v>7</v>
      </c>
      <c r="C11" s="34" t="s">
        <v>8</v>
      </c>
      <c r="D11" s="34" t="s">
        <v>9</v>
      </c>
      <c r="E11" s="35"/>
      <c r="F11" s="36" t="str">
        <f>TEXT(F10,"ДДД")</f>
        <v>Пт</v>
      </c>
      <c r="G11" s="37" t="str">
        <f t="shared" ref="G11:AJ11" si="1">TEXT(G10,"ДДД")</f>
        <v>Сб</v>
      </c>
      <c r="H11" s="37" t="str">
        <f t="shared" si="1"/>
        <v>Вс</v>
      </c>
      <c r="I11" s="37" t="str">
        <f t="shared" si="1"/>
        <v>Пн</v>
      </c>
      <c r="J11" s="37" t="str">
        <f t="shared" si="1"/>
        <v>Вт</v>
      </c>
      <c r="K11" s="37" t="str">
        <f t="shared" si="1"/>
        <v>Ср</v>
      </c>
      <c r="L11" s="37" t="str">
        <f t="shared" si="1"/>
        <v>Чт</v>
      </c>
      <c r="M11" s="37" t="str">
        <f t="shared" si="1"/>
        <v>Пт</v>
      </c>
      <c r="N11" s="37" t="str">
        <f t="shared" si="1"/>
        <v>Сб</v>
      </c>
      <c r="O11" s="37" t="str">
        <f t="shared" si="1"/>
        <v>Вс</v>
      </c>
      <c r="P11" s="37" t="str">
        <f t="shared" si="1"/>
        <v>Пн</v>
      </c>
      <c r="Q11" s="37" t="str">
        <f t="shared" si="1"/>
        <v>Вт</v>
      </c>
      <c r="R11" s="37" t="str">
        <f t="shared" si="1"/>
        <v>Ср</v>
      </c>
      <c r="S11" s="37" t="str">
        <f t="shared" si="1"/>
        <v>Чт</v>
      </c>
      <c r="T11" s="37" t="str">
        <f t="shared" si="1"/>
        <v>Пт</v>
      </c>
      <c r="U11" s="37" t="str">
        <f t="shared" si="1"/>
        <v>Сб</v>
      </c>
      <c r="V11" s="37" t="str">
        <f t="shared" si="1"/>
        <v>Вс</v>
      </c>
      <c r="W11" s="37" t="str">
        <f t="shared" si="1"/>
        <v>Пн</v>
      </c>
      <c r="X11" s="37" t="str">
        <f t="shared" si="1"/>
        <v>Вт</v>
      </c>
      <c r="Y11" s="37" t="str">
        <f t="shared" si="1"/>
        <v>Ср</v>
      </c>
      <c r="Z11" s="37" t="str">
        <f t="shared" si="1"/>
        <v>Чт</v>
      </c>
      <c r="AA11" s="37" t="str">
        <f t="shared" si="1"/>
        <v>Пт</v>
      </c>
      <c r="AB11" s="37" t="str">
        <f t="shared" si="1"/>
        <v>Сб</v>
      </c>
      <c r="AC11" s="37" t="str">
        <f t="shared" si="1"/>
        <v>Вс</v>
      </c>
      <c r="AD11" s="37" t="str">
        <f t="shared" si="1"/>
        <v>Пн</v>
      </c>
      <c r="AE11" s="37" t="str">
        <f t="shared" si="1"/>
        <v>Вт</v>
      </c>
      <c r="AF11" s="37" t="str">
        <f t="shared" si="1"/>
        <v>Ср</v>
      </c>
      <c r="AG11" s="37" t="str">
        <f t="shared" si="1"/>
        <v>Чт</v>
      </c>
      <c r="AH11" s="37" t="str">
        <f t="shared" si="1"/>
        <v>Пт</v>
      </c>
      <c r="AI11" s="37" t="str">
        <f t="shared" si="1"/>
        <v>Сб</v>
      </c>
      <c r="AJ11" s="38" t="str">
        <f t="shared" si="1"/>
        <v>Вс</v>
      </c>
      <c r="AK11" s="39" t="s">
        <v>17</v>
      </c>
      <c r="AL11" s="40"/>
      <c r="AM11" s="39"/>
      <c r="AN11" s="12"/>
      <c r="AO11" s="12"/>
      <c r="AP11" s="12"/>
      <c r="AQ11" s="161"/>
      <c r="AR11" s="161"/>
      <c r="AS11" s="52"/>
      <c r="AT11" s="176"/>
      <c r="AU11" s="176"/>
      <c r="AV11" s="176"/>
      <c r="AW11" s="176"/>
      <c r="AX11" s="176"/>
      <c r="AY11" s="176"/>
      <c r="AZ11" s="176"/>
      <c r="BA11" s="176"/>
      <c r="BB11" s="177"/>
      <c r="BC11" s="176"/>
      <c r="BD11" s="52"/>
      <c r="BE11" s="52"/>
      <c r="BF11" s="52"/>
      <c r="BG11" s="52"/>
      <c r="BH11" s="52"/>
    </row>
    <row r="12" spans="1:64" ht="15.75" customHeight="1">
      <c r="A12" s="41" t="s">
        <v>10</v>
      </c>
      <c r="B12" s="42" t="s">
        <v>15</v>
      </c>
      <c r="C12" s="43"/>
      <c r="D12" s="44" t="str">
        <f t="shared" ref="D12:D21" si="2">IFERROR(IF(C12&lt;&gt;"",CHOOSE(C12,$B$53,$B$54,$B$55,$B$56,$B$57,$B$58),""),)</f>
        <v/>
      </c>
      <c r="E12" s="45"/>
      <c r="F12" s="46" t="str">
        <f t="shared" ref="F12:AJ19" si="3">IF(WEEKDAY(F$10,2)=6,"СБ",IF(WEEKDAY(F$10,2)=7,"ВС",""))</f>
        <v/>
      </c>
      <c r="G12" s="47" t="str">
        <f t="shared" si="3"/>
        <v>СБ</v>
      </c>
      <c r="H12" s="47" t="str">
        <f t="shared" si="3"/>
        <v>ВС</v>
      </c>
      <c r="I12" s="47" t="str">
        <f t="shared" si="3"/>
        <v/>
      </c>
      <c r="J12" s="47" t="str">
        <f t="shared" si="3"/>
        <v/>
      </c>
      <c r="K12" s="47" t="str">
        <f t="shared" si="3"/>
        <v/>
      </c>
      <c r="L12" s="46" t="str">
        <f t="shared" si="3"/>
        <v/>
      </c>
      <c r="M12" s="46" t="str">
        <f t="shared" si="3"/>
        <v/>
      </c>
      <c r="N12" s="47" t="str">
        <f t="shared" si="3"/>
        <v>СБ</v>
      </c>
      <c r="O12" s="47" t="str">
        <f t="shared" si="3"/>
        <v>ВС</v>
      </c>
      <c r="P12" s="47" t="str">
        <f t="shared" si="3"/>
        <v/>
      </c>
      <c r="Q12" s="47" t="str">
        <f t="shared" si="3"/>
        <v/>
      </c>
      <c r="R12" s="47" t="str">
        <f t="shared" si="3"/>
        <v/>
      </c>
      <c r="S12" s="46" t="str">
        <f t="shared" si="3"/>
        <v/>
      </c>
      <c r="T12" s="46" t="str">
        <f t="shared" si="3"/>
        <v/>
      </c>
      <c r="U12" s="47" t="str">
        <f t="shared" si="3"/>
        <v>СБ</v>
      </c>
      <c r="V12" s="47" t="str">
        <f t="shared" si="3"/>
        <v>ВС</v>
      </c>
      <c r="W12" s="47" t="str">
        <f t="shared" si="3"/>
        <v/>
      </c>
      <c r="X12" s="47" t="str">
        <f t="shared" si="3"/>
        <v/>
      </c>
      <c r="Y12" s="47" t="str">
        <f t="shared" si="3"/>
        <v/>
      </c>
      <c r="Z12" s="46" t="str">
        <f t="shared" si="3"/>
        <v/>
      </c>
      <c r="AA12" s="46" t="str">
        <f t="shared" si="3"/>
        <v/>
      </c>
      <c r="AB12" s="47" t="str">
        <f t="shared" si="3"/>
        <v>СБ</v>
      </c>
      <c r="AC12" s="47" t="str">
        <f t="shared" si="3"/>
        <v>ВС</v>
      </c>
      <c r="AD12" s="47" t="str">
        <f t="shared" si="3"/>
        <v/>
      </c>
      <c r="AE12" s="47" t="str">
        <f t="shared" si="3"/>
        <v/>
      </c>
      <c r="AF12" s="47" t="str">
        <f t="shared" si="3"/>
        <v/>
      </c>
      <c r="AG12" s="46" t="str">
        <f t="shared" si="3"/>
        <v/>
      </c>
      <c r="AH12" s="46" t="str">
        <f t="shared" si="3"/>
        <v/>
      </c>
      <c r="AI12" s="47" t="str">
        <f t="shared" si="3"/>
        <v>СБ</v>
      </c>
      <c r="AJ12" s="48" t="str">
        <f t="shared" si="3"/>
        <v>ВС</v>
      </c>
      <c r="AK12" s="49" t="str">
        <f>IF(COUNT(F12:AJ12),COUNT(F12:AJ12),"")</f>
        <v/>
      </c>
      <c r="AL12" s="50" t="str">
        <f>IF(SUM(F12:AJ12),SUM(F12:AJ12),"")</f>
        <v/>
      </c>
      <c r="AM12" s="51"/>
      <c r="AN12" s="12"/>
      <c r="AO12" s="12"/>
      <c r="AP12" s="163"/>
      <c r="AQ12" s="164"/>
      <c r="AR12" s="164"/>
      <c r="AS12" s="52"/>
      <c r="AT12" s="176"/>
      <c r="AU12" s="176"/>
      <c r="AV12" s="180"/>
      <c r="AW12" s="176"/>
      <c r="AX12" s="176"/>
      <c r="AY12" s="176"/>
      <c r="AZ12" s="176"/>
      <c r="BA12" s="176"/>
      <c r="BB12" s="177"/>
      <c r="BC12" s="176"/>
      <c r="BD12" s="52"/>
      <c r="BE12" s="52"/>
      <c r="BF12" s="52"/>
      <c r="BG12" s="52"/>
      <c r="BH12" s="52"/>
    </row>
    <row r="13" spans="1:64" ht="15.75" customHeight="1">
      <c r="A13" s="53">
        <f>IF(B13&gt;"@",MAX(A12:A$12)+1,"")</f>
        <v>1</v>
      </c>
      <c r="B13" s="54" t="s">
        <v>22</v>
      </c>
      <c r="C13" s="55"/>
      <c r="D13" s="44"/>
      <c r="E13" s="56"/>
      <c r="F13" s="57"/>
      <c r="G13" s="46"/>
      <c r="H13" s="46"/>
      <c r="I13" s="57"/>
      <c r="J13" s="57"/>
      <c r="K13" s="57"/>
      <c r="L13" s="57"/>
      <c r="M13" s="57"/>
      <c r="N13" s="46"/>
      <c r="O13" s="46"/>
      <c r="P13" s="57"/>
      <c r="Q13" s="57"/>
      <c r="R13" s="57"/>
      <c r="S13" s="57"/>
      <c r="T13" s="57"/>
      <c r="U13" s="46"/>
      <c r="V13" s="46"/>
      <c r="W13" s="57"/>
      <c r="X13" s="57"/>
      <c r="Y13" s="57"/>
      <c r="Z13" s="57"/>
      <c r="AA13" s="57"/>
      <c r="AB13" s="46"/>
      <c r="AC13" s="46"/>
      <c r="AD13" s="57"/>
      <c r="AE13" s="57"/>
      <c r="AF13" s="57"/>
      <c r="AG13" s="57"/>
      <c r="AH13" s="57"/>
      <c r="AI13" s="46"/>
      <c r="AJ13" s="58"/>
      <c r="AK13" s="59">
        <f>IF(B13&lt;&gt;"",MROUND(SUM(F13:AJ13)/8,0.5),"")</f>
        <v>0</v>
      </c>
      <c r="AL13" s="50" t="str">
        <f>IF(SUM(F13:AJ13),SUM(F13:AJ13),"")</f>
        <v/>
      </c>
      <c r="AM13" s="51">
        <f t="shared" ref="AM13:AM21" si="4">IFERROR(IF(B13&lt;&gt;"",ROUND(D13*AL13*E13,0),""),)</f>
        <v>0</v>
      </c>
      <c r="AN13" s="12"/>
      <c r="AO13" s="12"/>
      <c r="AP13" s="12"/>
      <c r="AQ13" s="164"/>
      <c r="AR13" s="164"/>
      <c r="AS13" s="52"/>
      <c r="AT13" s="181"/>
      <c r="AU13" s="182"/>
      <c r="AV13" s="181"/>
      <c r="AW13" s="182"/>
      <c r="AX13" s="183"/>
      <c r="AY13" s="182"/>
      <c r="AZ13" s="181"/>
      <c r="BA13" s="182"/>
      <c r="BB13" s="184"/>
      <c r="BC13" s="184"/>
      <c r="BD13" s="52"/>
      <c r="BE13" s="52"/>
      <c r="BF13" s="52"/>
      <c r="BG13" s="52"/>
      <c r="BH13" s="52"/>
    </row>
    <row r="14" spans="1:64" ht="15.75" customHeight="1">
      <c r="A14" s="53" t="str">
        <f>IF(B14&gt;"@",MAX(A$12:A13)+1,"")</f>
        <v/>
      </c>
      <c r="B14" s="60"/>
      <c r="C14" s="55"/>
      <c r="D14" s="44"/>
      <c r="E14" s="56"/>
      <c r="F14" s="57"/>
      <c r="G14" s="46"/>
      <c r="H14" s="46"/>
      <c r="I14" s="57"/>
      <c r="J14" s="57"/>
      <c r="K14" s="57"/>
      <c r="L14" s="57"/>
      <c r="M14" s="57"/>
      <c r="N14" s="46"/>
      <c r="O14" s="46"/>
      <c r="P14" s="57"/>
      <c r="Q14" s="57"/>
      <c r="R14" s="57"/>
      <c r="S14" s="57"/>
      <c r="T14" s="57"/>
      <c r="U14" s="46"/>
      <c r="V14" s="46"/>
      <c r="W14" s="57"/>
      <c r="X14" s="57"/>
      <c r="Y14" s="57"/>
      <c r="Z14" s="57"/>
      <c r="AA14" s="57"/>
      <c r="AB14" s="46"/>
      <c r="AC14" s="46"/>
      <c r="AD14" s="57"/>
      <c r="AE14" s="57"/>
      <c r="AF14" s="57"/>
      <c r="AG14" s="57"/>
      <c r="AH14" s="57"/>
      <c r="AI14" s="46"/>
      <c r="AJ14" s="58"/>
      <c r="AK14" s="59" t="str">
        <f t="shared" ref="AK14:AK21" si="5">IF(B14&lt;&gt;"",MROUND(SUM(F14:AJ14)/8,0.5),"")</f>
        <v/>
      </c>
      <c r="AL14" s="50" t="str">
        <f>IF(SUM(F14:AJ14),SUM(F14:AJ14),"")</f>
        <v/>
      </c>
      <c r="AM14" s="51" t="str">
        <f t="shared" si="4"/>
        <v/>
      </c>
      <c r="AN14" s="12"/>
      <c r="AO14" s="12"/>
      <c r="AP14" s="12"/>
      <c r="AQ14" s="164"/>
      <c r="AR14" s="164"/>
      <c r="AS14" s="52"/>
      <c r="AT14" s="181"/>
      <c r="AU14" s="182"/>
      <c r="AV14" s="181"/>
      <c r="AW14" s="182"/>
      <c r="AX14" s="181"/>
      <c r="AY14" s="182"/>
      <c r="AZ14" s="181"/>
      <c r="BA14" s="182"/>
      <c r="BB14" s="184"/>
      <c r="BC14" s="184"/>
      <c r="BD14" s="52"/>
      <c r="BE14" s="52"/>
      <c r="BF14" s="52"/>
      <c r="BG14" s="52"/>
      <c r="BH14" s="52"/>
    </row>
    <row r="15" spans="1:64" ht="15.75" customHeight="1">
      <c r="A15" s="53" t="str">
        <f>IF(B15&gt;"@",MAX(A$12:A14)+1,"")</f>
        <v/>
      </c>
      <c r="B15" s="60"/>
      <c r="C15" s="61"/>
      <c r="D15" s="44"/>
      <c r="E15" s="56"/>
      <c r="F15" s="57"/>
      <c r="G15" s="46"/>
      <c r="H15" s="46"/>
      <c r="I15" s="57"/>
      <c r="J15" s="57"/>
      <c r="K15" s="57"/>
      <c r="L15" s="57"/>
      <c r="M15" s="57"/>
      <c r="N15" s="46"/>
      <c r="O15" s="46"/>
      <c r="P15" s="57"/>
      <c r="Q15" s="57"/>
      <c r="R15" s="57"/>
      <c r="S15" s="57"/>
      <c r="T15" s="57"/>
      <c r="U15" s="46"/>
      <c r="V15" s="46"/>
      <c r="W15" s="57"/>
      <c r="X15" s="57"/>
      <c r="Y15" s="57"/>
      <c r="Z15" s="57"/>
      <c r="AA15" s="57"/>
      <c r="AB15" s="46"/>
      <c r="AC15" s="46"/>
      <c r="AD15" s="57"/>
      <c r="AE15" s="57"/>
      <c r="AF15" s="57"/>
      <c r="AG15" s="57"/>
      <c r="AH15" s="57"/>
      <c r="AI15" s="46"/>
      <c r="AJ15" s="58"/>
      <c r="AK15" s="59" t="str">
        <f t="shared" si="5"/>
        <v/>
      </c>
      <c r="AL15" s="50" t="str">
        <f t="shared" ref="AL15:AL21" si="6">IF(SUM(F15:AJ15),SUM(F15:AJ15),"")</f>
        <v/>
      </c>
      <c r="AM15" s="51" t="str">
        <f t="shared" si="4"/>
        <v/>
      </c>
      <c r="AN15" s="12"/>
      <c r="AO15" s="12"/>
      <c r="AP15" s="12"/>
      <c r="AQ15" s="164"/>
      <c r="AR15" s="164"/>
      <c r="AS15" s="52"/>
      <c r="AT15" s="181"/>
      <c r="AU15" s="52"/>
      <c r="AV15" s="181"/>
      <c r="AW15" s="52"/>
      <c r="AX15" s="183"/>
      <c r="AY15" s="52"/>
      <c r="AZ15" s="52"/>
      <c r="BA15" s="52"/>
      <c r="BB15" s="184"/>
      <c r="BC15" s="52"/>
      <c r="BD15" s="52"/>
      <c r="BE15" s="52"/>
      <c r="BF15" s="52"/>
      <c r="BG15" s="52"/>
      <c r="BH15" s="52"/>
    </row>
    <row r="16" spans="1:64" ht="15.75" customHeight="1">
      <c r="A16" s="53" t="str">
        <f>IF(B16&gt;"@",MAX(A$12:A15)+1,"")</f>
        <v/>
      </c>
      <c r="B16" s="60"/>
      <c r="C16" s="55"/>
      <c r="D16" s="44"/>
      <c r="E16" s="56"/>
      <c r="F16" s="57"/>
      <c r="G16" s="46"/>
      <c r="H16" s="46"/>
      <c r="I16" s="57"/>
      <c r="J16" s="57"/>
      <c r="K16" s="57"/>
      <c r="L16" s="57"/>
      <c r="M16" s="57"/>
      <c r="N16" s="46"/>
      <c r="O16" s="46"/>
      <c r="P16" s="57"/>
      <c r="Q16" s="57"/>
      <c r="R16" s="57"/>
      <c r="S16" s="57"/>
      <c r="T16" s="57"/>
      <c r="U16" s="46"/>
      <c r="V16" s="46"/>
      <c r="W16" s="57"/>
      <c r="X16" s="57"/>
      <c r="Y16" s="57"/>
      <c r="Z16" s="57"/>
      <c r="AA16" s="57"/>
      <c r="AB16" s="46"/>
      <c r="AC16" s="46"/>
      <c r="AD16" s="57"/>
      <c r="AE16" s="57"/>
      <c r="AF16" s="57"/>
      <c r="AG16" s="57"/>
      <c r="AH16" s="57"/>
      <c r="AI16" s="46"/>
      <c r="AJ16" s="58"/>
      <c r="AK16" s="59" t="str">
        <f t="shared" si="5"/>
        <v/>
      </c>
      <c r="AL16" s="50" t="str">
        <f t="shared" si="6"/>
        <v/>
      </c>
      <c r="AM16" s="51" t="str">
        <f t="shared" si="4"/>
        <v/>
      </c>
      <c r="AN16" s="12"/>
      <c r="AO16" s="12"/>
      <c r="AP16" s="12"/>
      <c r="AQ16" s="164"/>
      <c r="AR16" s="164"/>
      <c r="AS16" s="52"/>
      <c r="AT16" s="181"/>
      <c r="AU16" s="52"/>
      <c r="AV16" s="181"/>
      <c r="AW16" s="52"/>
      <c r="AX16" s="183"/>
      <c r="AY16" s="52"/>
      <c r="AZ16" s="52"/>
      <c r="BA16" s="52"/>
      <c r="BB16" s="184"/>
      <c r="BC16" s="52"/>
      <c r="BD16" s="52"/>
      <c r="BE16" s="52"/>
      <c r="BF16" s="52"/>
      <c r="BG16" s="52"/>
      <c r="BH16" s="52"/>
    </row>
    <row r="17" spans="1:60" ht="15.75" customHeight="1">
      <c r="A17" s="53" t="str">
        <f>IF(B17&gt;"@",MAX(A$12:A16)+1,"")</f>
        <v/>
      </c>
      <c r="B17" s="60"/>
      <c r="C17" s="55"/>
      <c r="D17" s="44"/>
      <c r="E17" s="56"/>
      <c r="F17" s="57"/>
      <c r="G17" s="46"/>
      <c r="H17" s="46"/>
      <c r="I17" s="57"/>
      <c r="J17" s="57"/>
      <c r="K17" s="57"/>
      <c r="L17" s="57"/>
      <c r="M17" s="57"/>
      <c r="N17" s="46"/>
      <c r="O17" s="46"/>
      <c r="P17" s="57"/>
      <c r="Q17" s="57"/>
      <c r="R17" s="57"/>
      <c r="S17" s="57"/>
      <c r="T17" s="57"/>
      <c r="U17" s="46"/>
      <c r="V17" s="46"/>
      <c r="W17" s="57"/>
      <c r="X17" s="57"/>
      <c r="Y17" s="57"/>
      <c r="Z17" s="57"/>
      <c r="AA17" s="57"/>
      <c r="AB17" s="46"/>
      <c r="AC17" s="46"/>
      <c r="AD17" s="57"/>
      <c r="AE17" s="57"/>
      <c r="AF17" s="57"/>
      <c r="AG17" s="57"/>
      <c r="AH17" s="57"/>
      <c r="AI17" s="46"/>
      <c r="AJ17" s="58"/>
      <c r="AK17" s="59" t="str">
        <f t="shared" si="5"/>
        <v/>
      </c>
      <c r="AL17" s="50" t="str">
        <f t="shared" si="6"/>
        <v/>
      </c>
      <c r="AM17" s="51" t="str">
        <f t="shared" si="4"/>
        <v/>
      </c>
      <c r="AN17" s="12"/>
      <c r="AO17" s="12"/>
      <c r="AP17" s="12"/>
      <c r="AQ17" s="164"/>
      <c r="AR17" s="164"/>
      <c r="AS17" s="52"/>
      <c r="AT17" s="181"/>
      <c r="AU17" s="52"/>
      <c r="AV17" s="181"/>
      <c r="AW17" s="52"/>
      <c r="AX17" s="183"/>
      <c r="AY17" s="52"/>
      <c r="AZ17" s="52"/>
      <c r="BA17" s="52"/>
      <c r="BB17" s="184"/>
      <c r="BC17" s="52"/>
      <c r="BD17" s="52"/>
      <c r="BE17" s="52"/>
      <c r="BF17" s="52"/>
      <c r="BG17" s="52"/>
      <c r="BH17" s="52"/>
    </row>
    <row r="18" spans="1:60" ht="15.75" customHeight="1">
      <c r="A18" s="53" t="str">
        <f>IF(B18&gt;"@",MAX(A$12:A17)+1,"")</f>
        <v/>
      </c>
      <c r="B18" s="62"/>
      <c r="C18" s="55"/>
      <c r="D18" s="44"/>
      <c r="E18" s="56"/>
      <c r="F18" s="57"/>
      <c r="G18" s="46"/>
      <c r="H18" s="46"/>
      <c r="I18" s="57"/>
      <c r="J18" s="57"/>
      <c r="K18" s="57"/>
      <c r="L18" s="57"/>
      <c r="M18" s="57"/>
      <c r="N18" s="46"/>
      <c r="O18" s="46"/>
      <c r="P18" s="57"/>
      <c r="Q18" s="57"/>
      <c r="R18" s="57"/>
      <c r="S18" s="57"/>
      <c r="T18" s="57"/>
      <c r="U18" s="46"/>
      <c r="V18" s="46"/>
      <c r="W18" s="57"/>
      <c r="X18" s="57"/>
      <c r="Y18" s="57"/>
      <c r="Z18" s="57"/>
      <c r="AA18" s="57"/>
      <c r="AB18" s="46"/>
      <c r="AC18" s="46"/>
      <c r="AD18" s="57"/>
      <c r="AE18" s="57"/>
      <c r="AF18" s="57"/>
      <c r="AG18" s="57"/>
      <c r="AH18" s="57"/>
      <c r="AI18" s="46"/>
      <c r="AJ18" s="58"/>
      <c r="AK18" s="59" t="str">
        <f t="shared" si="5"/>
        <v/>
      </c>
      <c r="AL18" s="50" t="str">
        <f t="shared" si="6"/>
        <v/>
      </c>
      <c r="AM18" s="51" t="str">
        <f t="shared" si="4"/>
        <v/>
      </c>
      <c r="AN18" s="12"/>
      <c r="AO18" s="12"/>
      <c r="AP18" s="12"/>
      <c r="AQ18" s="164"/>
      <c r="AR18" s="164"/>
      <c r="AS18" s="52"/>
      <c r="AT18" s="181"/>
      <c r="AU18" s="52"/>
      <c r="AV18" s="181"/>
      <c r="AW18" s="52"/>
      <c r="AX18" s="183"/>
      <c r="AY18" s="52"/>
      <c r="AZ18" s="52"/>
      <c r="BA18" s="52"/>
      <c r="BB18" s="184"/>
      <c r="BC18" s="52"/>
      <c r="BD18" s="52"/>
      <c r="BE18" s="52"/>
      <c r="BF18" s="52"/>
      <c r="BG18" s="52"/>
      <c r="BH18" s="52"/>
    </row>
    <row r="19" spans="1:60" ht="15.75" customHeight="1">
      <c r="A19" s="53" t="str">
        <f>IF(B19&gt;"@",MAX(A$12:A18)+1,"")</f>
        <v/>
      </c>
      <c r="B19" s="60"/>
      <c r="C19" s="55"/>
      <c r="D19" s="44"/>
      <c r="E19" s="56"/>
      <c r="F19" s="57"/>
      <c r="G19" s="46"/>
      <c r="H19" s="46"/>
      <c r="I19" s="57"/>
      <c r="J19" s="57"/>
      <c r="K19" s="57"/>
      <c r="L19" s="57"/>
      <c r="M19" s="57"/>
      <c r="N19" s="46"/>
      <c r="O19" s="46"/>
      <c r="P19" s="57"/>
      <c r="Q19" s="57"/>
      <c r="R19" s="57"/>
      <c r="S19" s="57"/>
      <c r="T19" s="57"/>
      <c r="U19" s="46"/>
      <c r="V19" s="46"/>
      <c r="W19" s="57"/>
      <c r="X19" s="57"/>
      <c r="Y19" s="57"/>
      <c r="Z19" s="57"/>
      <c r="AA19" s="57"/>
      <c r="AB19" s="46"/>
      <c r="AC19" s="46"/>
      <c r="AD19" s="57"/>
      <c r="AE19" s="57"/>
      <c r="AF19" s="57"/>
      <c r="AG19" s="57"/>
      <c r="AH19" s="57"/>
      <c r="AI19" s="46"/>
      <c r="AJ19" s="58"/>
      <c r="AK19" s="59" t="str">
        <f t="shared" si="5"/>
        <v/>
      </c>
      <c r="AL19" s="50" t="str">
        <f t="shared" si="6"/>
        <v/>
      </c>
      <c r="AM19" s="51" t="str">
        <f t="shared" si="4"/>
        <v/>
      </c>
      <c r="AN19" s="12"/>
      <c r="AO19" s="12"/>
      <c r="AP19" s="12"/>
      <c r="AQ19" s="164"/>
      <c r="AR19" s="164"/>
      <c r="AS19" s="52"/>
      <c r="AT19" s="181"/>
      <c r="AU19" s="52"/>
      <c r="AV19" s="181"/>
      <c r="AW19" s="52"/>
      <c r="AX19" s="183"/>
      <c r="AY19" s="52"/>
      <c r="AZ19" s="52"/>
      <c r="BA19" s="52"/>
      <c r="BB19" s="184"/>
      <c r="BC19" s="52"/>
      <c r="BD19" s="52"/>
      <c r="BE19" s="52"/>
      <c r="BF19" s="52"/>
      <c r="BG19" s="52"/>
      <c r="BH19" s="52"/>
    </row>
    <row r="20" spans="1:60" ht="15.75" customHeight="1">
      <c r="A20" s="53" t="str">
        <f>IF(B20&gt;"@",MAX(A$12:A19)+1,"")</f>
        <v/>
      </c>
      <c r="B20" s="63"/>
      <c r="C20" s="55"/>
      <c r="D20" s="44" t="str">
        <f t="shared" si="2"/>
        <v/>
      </c>
      <c r="E20" s="56"/>
      <c r="F20" s="57"/>
      <c r="G20" s="57"/>
      <c r="H20" s="57"/>
      <c r="I20" s="47" t="str">
        <f>IF(WEEKDAY(I$10,2)=6,"СБ",IF(WEEKDAY(I$10,2)=7,"ВС",""))</f>
        <v/>
      </c>
      <c r="J20" s="47" t="str">
        <f>IF(WEEKDAY(J$10,2)=6,"СБ",IF(WEEKDAY(J$10,2)=7,"ВС",""))</f>
        <v/>
      </c>
      <c r="K20" s="57"/>
      <c r="L20" s="57"/>
      <c r="M20" s="57"/>
      <c r="N20" s="57"/>
      <c r="O20" s="57"/>
      <c r="P20" s="47" t="str">
        <f>IF(WEEKDAY(P$10,2)=6,"СБ",IF(WEEKDAY(P$10,2)=7,"ВС",""))</f>
        <v/>
      </c>
      <c r="Q20" s="47" t="str">
        <f>IF(WEEKDAY(Q$10,2)=6,"СБ",IF(WEEKDAY(Q$10,2)=7,"ВС",""))</f>
        <v/>
      </c>
      <c r="R20" s="57"/>
      <c r="S20" s="57"/>
      <c r="T20" s="57"/>
      <c r="U20" s="57"/>
      <c r="V20" s="57"/>
      <c r="W20" s="47" t="str">
        <f>IF(WEEKDAY(W$10,2)=6,"СБ",IF(WEEKDAY(W$10,2)=7,"ВС",""))</f>
        <v/>
      </c>
      <c r="X20" s="47" t="str">
        <f>IF(WEEKDAY(X$10,2)=6,"СБ",IF(WEEKDAY(X$10,2)=7,"ВС",""))</f>
        <v/>
      </c>
      <c r="Y20" s="57"/>
      <c r="Z20" s="57"/>
      <c r="AA20" s="57"/>
      <c r="AB20" s="57"/>
      <c r="AC20" s="57"/>
      <c r="AD20" s="47" t="str">
        <f>IF(WEEKDAY(AD$10,2)=6,"СБ",IF(WEEKDAY(AD$10,2)=7,"ВС",""))</f>
        <v/>
      </c>
      <c r="AE20" s="47" t="str">
        <f>IF(WEEKDAY(AE$10,2)=6,"СБ",IF(WEEKDAY(AE$10,2)=7,"ВС",""))</f>
        <v/>
      </c>
      <c r="AF20" s="57"/>
      <c r="AG20" s="57"/>
      <c r="AH20" s="57"/>
      <c r="AI20" s="57"/>
      <c r="AJ20" s="48"/>
      <c r="AK20" s="59" t="str">
        <f t="shared" si="5"/>
        <v/>
      </c>
      <c r="AL20" s="50" t="str">
        <f t="shared" si="6"/>
        <v/>
      </c>
      <c r="AM20" s="51" t="str">
        <f t="shared" si="4"/>
        <v/>
      </c>
      <c r="AN20" s="12"/>
      <c r="AO20" s="12"/>
      <c r="AP20" s="12"/>
      <c r="AQ20" s="164"/>
      <c r="AR20" s="164"/>
      <c r="AS20" s="52"/>
      <c r="AT20" s="181"/>
      <c r="AU20" s="52"/>
      <c r="AV20" s="181"/>
      <c r="AW20" s="52"/>
      <c r="AX20" s="183"/>
      <c r="AY20" s="52"/>
      <c r="AZ20" s="52"/>
      <c r="BA20" s="52"/>
      <c r="BB20" s="184"/>
      <c r="BC20" s="52"/>
      <c r="BD20" s="52"/>
      <c r="BE20" s="52"/>
      <c r="BF20" s="52"/>
      <c r="BG20" s="52"/>
      <c r="BH20" s="52"/>
    </row>
    <row r="21" spans="1:60" ht="15.75" customHeight="1">
      <c r="A21" s="53" t="str">
        <f>IF(B21&gt;"@",MAX(A$12:A20)+1,"")</f>
        <v/>
      </c>
      <c r="B21" s="63"/>
      <c r="C21" s="55"/>
      <c r="D21" s="44" t="str">
        <f t="shared" si="2"/>
        <v/>
      </c>
      <c r="E21" s="56"/>
      <c r="F21" s="57"/>
      <c r="G21" s="57"/>
      <c r="H21" s="57"/>
      <c r="I21" s="47" t="str">
        <f>IF(WEEKDAY(I$10,2)=6,"СБ",IF(WEEKDAY(I$10,2)=7,"ВС",""))</f>
        <v/>
      </c>
      <c r="J21" s="47" t="str">
        <f>IF(WEEKDAY(J$10,2)=6,"СБ",IF(WEEKDAY(J$10,2)=7,"ВС",""))</f>
        <v/>
      </c>
      <c r="K21" s="57"/>
      <c r="L21" s="57"/>
      <c r="M21" s="57"/>
      <c r="N21" s="57"/>
      <c r="O21" s="57"/>
      <c r="P21" s="47" t="str">
        <f>IF(WEEKDAY(P$10,2)=6,"СБ",IF(WEEKDAY(P$10,2)=7,"ВС",""))</f>
        <v/>
      </c>
      <c r="Q21" s="47" t="str">
        <f>IF(WEEKDAY(Q$10,2)=6,"СБ",IF(WEEKDAY(Q$10,2)=7,"ВС",""))</f>
        <v/>
      </c>
      <c r="R21" s="57"/>
      <c r="S21" s="57"/>
      <c r="T21" s="57"/>
      <c r="U21" s="57"/>
      <c r="V21" s="57"/>
      <c r="W21" s="47" t="str">
        <f>IF(WEEKDAY(W$10,2)=6,"СБ",IF(WEEKDAY(W$10,2)=7,"ВС",""))</f>
        <v/>
      </c>
      <c r="X21" s="47" t="str">
        <f>IF(WEEKDAY(X$10,2)=6,"СБ",IF(WEEKDAY(X$10,2)=7,"ВС",""))</f>
        <v/>
      </c>
      <c r="Y21" s="57"/>
      <c r="Z21" s="57"/>
      <c r="AA21" s="57"/>
      <c r="AB21" s="57"/>
      <c r="AC21" s="57"/>
      <c r="AD21" s="47" t="str">
        <f>IF(WEEKDAY(AD$10,2)=6,"СБ",IF(WEEKDAY(AD$10,2)=7,"ВС",""))</f>
        <v/>
      </c>
      <c r="AE21" s="47" t="str">
        <f>IF(WEEKDAY(AE$10,2)=6,"СБ",IF(WEEKDAY(AE$10,2)=7,"ВС",""))</f>
        <v/>
      </c>
      <c r="AF21" s="57"/>
      <c r="AG21" s="57"/>
      <c r="AH21" s="57"/>
      <c r="AI21" s="57"/>
      <c r="AJ21" s="48"/>
      <c r="AK21" s="59" t="str">
        <f t="shared" si="5"/>
        <v/>
      </c>
      <c r="AL21" s="50" t="str">
        <f t="shared" si="6"/>
        <v/>
      </c>
      <c r="AM21" s="51" t="str">
        <f t="shared" si="4"/>
        <v/>
      </c>
      <c r="AN21" s="12"/>
      <c r="AO21" s="12"/>
      <c r="AP21" s="12"/>
      <c r="AQ21" s="164"/>
      <c r="AR21" s="164"/>
      <c r="AS21" s="52"/>
      <c r="AT21" s="181"/>
      <c r="AU21" s="52"/>
      <c r="AV21" s="181"/>
      <c r="AW21" s="52"/>
      <c r="AX21" s="183"/>
      <c r="AY21" s="52"/>
      <c r="AZ21" s="52"/>
      <c r="BA21" s="52"/>
      <c r="BB21" s="184"/>
      <c r="BC21" s="52"/>
      <c r="BD21" s="52"/>
      <c r="BE21" s="52"/>
      <c r="BF21" s="52"/>
      <c r="BG21" s="52"/>
      <c r="BH21" s="52"/>
    </row>
    <row r="22" spans="1:60" ht="15.75" customHeight="1">
      <c r="A22" s="64">
        <f>IF(B22&lt;&gt;"",COUNT(A13:A21,""))</f>
        <v>1</v>
      </c>
      <c r="B22" s="65" t="s">
        <v>23</v>
      </c>
      <c r="C22" s="66"/>
      <c r="D22" s="67"/>
      <c r="E22" s="68"/>
      <c r="F22" s="69"/>
      <c r="G22" s="70"/>
      <c r="H22" s="71"/>
      <c r="I22" s="72"/>
      <c r="J22" s="72"/>
      <c r="K22" s="70"/>
      <c r="L22" s="72"/>
      <c r="M22" s="73"/>
      <c r="N22" s="74"/>
      <c r="O22" s="75"/>
      <c r="P22" s="73"/>
      <c r="Q22" s="73"/>
      <c r="R22" s="76"/>
      <c r="S22" s="73"/>
      <c r="T22" s="73"/>
      <c r="U22" s="77"/>
      <c r="V22" s="75"/>
      <c r="W22" s="73"/>
      <c r="X22" s="73"/>
      <c r="Y22" s="76"/>
      <c r="Z22" s="73"/>
      <c r="AA22" s="73"/>
      <c r="AB22" s="74"/>
      <c r="AC22" s="75"/>
      <c r="AD22" s="73"/>
      <c r="AE22" s="73"/>
      <c r="AF22" s="76"/>
      <c r="AG22" s="73"/>
      <c r="AH22" s="73"/>
      <c r="AI22" s="74"/>
      <c r="AJ22" s="78"/>
      <c r="AK22" s="79" t="str">
        <f>IF(SUM(AK13:AK21),SUM(AK13:AK21),"")</f>
        <v/>
      </c>
      <c r="AL22" s="80" t="str">
        <f>IF(SUM(AL13:AL21),SUM(AL13:AL21),"")</f>
        <v/>
      </c>
      <c r="AM22" s="81" t="str">
        <f>IF(SUM(AM13:AM21),SUM(AM13:AM21),"")</f>
        <v/>
      </c>
      <c r="AN22" s="12"/>
      <c r="AO22" s="12"/>
      <c r="AP22" s="12"/>
      <c r="AQ22" s="164"/>
      <c r="AR22" s="164"/>
      <c r="AS22" s="52"/>
      <c r="AT22" s="185"/>
      <c r="AU22" s="186"/>
      <c r="AV22" s="185"/>
      <c r="AW22" s="186"/>
      <c r="AX22" s="187"/>
      <c r="AY22" s="186"/>
      <c r="AZ22" s="186"/>
      <c r="BA22" s="186"/>
      <c r="BB22" s="184"/>
      <c r="BC22" s="52"/>
      <c r="BD22" s="52"/>
      <c r="BE22" s="52"/>
      <c r="BF22" s="52"/>
      <c r="BG22" s="52"/>
      <c r="BH22" s="52"/>
    </row>
    <row r="23" spans="1:60" ht="15" customHeight="1">
      <c r="A23" s="82"/>
      <c r="B23" s="83"/>
      <c r="C23" s="66"/>
      <c r="D23" s="67"/>
      <c r="E23" s="68"/>
      <c r="F23" s="69"/>
      <c r="G23" s="70"/>
      <c r="H23" s="71"/>
      <c r="I23" s="72"/>
      <c r="J23" s="72"/>
      <c r="K23" s="70"/>
      <c r="L23" s="72"/>
      <c r="M23" s="73"/>
      <c r="N23" s="74"/>
      <c r="O23" s="75"/>
      <c r="P23" s="73"/>
      <c r="Q23" s="73"/>
      <c r="R23" s="76"/>
      <c r="S23" s="73"/>
      <c r="T23" s="73"/>
      <c r="U23" s="77"/>
      <c r="V23" s="75"/>
      <c r="W23" s="73"/>
      <c r="X23" s="73"/>
      <c r="Y23" s="76"/>
      <c r="Z23" s="73"/>
      <c r="AA23" s="73"/>
      <c r="AB23" s="74"/>
      <c r="AC23" s="75"/>
      <c r="AD23" s="73"/>
      <c r="AE23" s="73"/>
      <c r="AF23" s="76"/>
      <c r="AG23" s="73"/>
      <c r="AH23" s="73"/>
      <c r="AI23" s="74"/>
      <c r="AJ23" s="78"/>
      <c r="AK23" s="49" t="str">
        <f>IF(COUNT(F23:AJ23),COUNT(F23:AJ23),"")</f>
        <v/>
      </c>
      <c r="AL23" s="50" t="str">
        <f>IF(SUM(F23:AJ23),SUM(F23:AJ23),"")</f>
        <v/>
      </c>
      <c r="AM23" s="51"/>
      <c r="AN23" s="12"/>
      <c r="AO23" s="12"/>
      <c r="AP23" s="12"/>
      <c r="AQ23" s="164"/>
      <c r="AR23" s="164"/>
      <c r="AS23" s="12"/>
      <c r="AT23" s="165"/>
      <c r="AU23" s="12"/>
      <c r="AV23" s="165"/>
      <c r="AW23" s="12"/>
      <c r="AX23" s="166"/>
      <c r="AY23" s="12"/>
      <c r="AZ23" s="12"/>
      <c r="BA23" s="12"/>
      <c r="BB23" s="167"/>
      <c r="BC23" s="12"/>
      <c r="BD23" s="12"/>
      <c r="BE23" s="12"/>
      <c r="BF23" s="12"/>
      <c r="BG23" s="12"/>
      <c r="BH23" s="12"/>
    </row>
    <row r="24" spans="1:60" ht="15.75" customHeight="1">
      <c r="A24" s="84" t="s">
        <v>11</v>
      </c>
      <c r="B24" s="85" t="s">
        <v>26</v>
      </c>
      <c r="C24" s="86"/>
      <c r="D24" s="87"/>
      <c r="E24" s="45"/>
      <c r="F24" s="88"/>
      <c r="G24" s="89"/>
      <c r="H24" s="90"/>
      <c r="I24" s="88"/>
      <c r="J24" s="88"/>
      <c r="K24" s="89"/>
      <c r="L24" s="88"/>
      <c r="M24" s="88"/>
      <c r="N24" s="89"/>
      <c r="O24" s="90"/>
      <c r="P24" s="88"/>
      <c r="Q24" s="88"/>
      <c r="R24" s="89"/>
      <c r="S24" s="88"/>
      <c r="T24" s="88"/>
      <c r="U24" s="88"/>
      <c r="V24" s="90"/>
      <c r="W24" s="88"/>
      <c r="X24" s="88"/>
      <c r="Y24" s="89"/>
      <c r="Z24" s="88"/>
      <c r="AA24" s="88"/>
      <c r="AB24" s="89"/>
      <c r="AC24" s="90"/>
      <c r="AD24" s="88"/>
      <c r="AE24" s="88"/>
      <c r="AF24" s="89"/>
      <c r="AG24" s="88"/>
      <c r="AH24" s="88"/>
      <c r="AI24" s="89"/>
      <c r="AJ24" s="91"/>
      <c r="AK24" s="49"/>
      <c r="AL24" s="50"/>
      <c r="AM24" s="92"/>
      <c r="AN24" s="12"/>
      <c r="AO24" s="12"/>
      <c r="AP24" s="12"/>
      <c r="AQ24" s="164"/>
      <c r="AR24" s="164"/>
      <c r="AS24" s="12"/>
      <c r="AT24" s="165"/>
      <c r="AU24" s="12"/>
      <c r="AV24" s="165"/>
      <c r="AW24" s="12"/>
      <c r="AX24" s="166"/>
      <c r="AY24" s="12"/>
      <c r="AZ24" s="12"/>
      <c r="BA24" s="12"/>
      <c r="BB24" s="167"/>
      <c r="BC24" s="12"/>
      <c r="BD24" s="12"/>
      <c r="BE24" s="12"/>
      <c r="BF24" s="12"/>
      <c r="BG24" s="12"/>
      <c r="BH24" s="12"/>
    </row>
    <row r="25" spans="1:60" ht="15.75" customHeight="1">
      <c r="A25" s="93">
        <f>IF(B25&gt;"@",MAX(A$12:A24)+1,"")</f>
        <v>2</v>
      </c>
      <c r="B25" s="60" t="s">
        <v>25</v>
      </c>
      <c r="C25" s="55"/>
      <c r="D25" s="44"/>
      <c r="E25" s="94"/>
      <c r="F25" s="57"/>
      <c r="G25" s="46" t="str">
        <f>IF(WEEKDAY(G$10,2)=6,"СБ",IF(WEEKDAY(G$10,2)=7,"ВС",""))</f>
        <v>СБ</v>
      </c>
      <c r="H25" s="46" t="str">
        <f>IF(WEEKDAY(H$10,2)=6,"СБ",IF(WEEKDAY(H$10,2)=7,"ВС",""))</f>
        <v>ВС</v>
      </c>
      <c r="I25" s="57"/>
      <c r="J25" s="57"/>
      <c r="K25" s="57"/>
      <c r="L25" s="57"/>
      <c r="M25" s="57"/>
      <c r="N25" s="46" t="str">
        <f>IF(WEEKDAY(N$10,2)=6,"СБ",IF(WEEKDAY(N$10,2)=7,"ВС",""))</f>
        <v>СБ</v>
      </c>
      <c r="O25" s="46" t="str">
        <f>IF(WEEKDAY(O$10,2)=6,"СБ",IF(WEEKDAY(O$10,2)=7,"ВС",""))</f>
        <v>ВС</v>
      </c>
      <c r="P25" s="57"/>
      <c r="Q25" s="57"/>
      <c r="R25" s="57"/>
      <c r="S25" s="57"/>
      <c r="T25" s="57"/>
      <c r="U25" s="46" t="str">
        <f>IF(WEEKDAY(U$10,2)=6,"СБ",IF(WEEKDAY(U$10,2)=7,"ВС",""))</f>
        <v>СБ</v>
      </c>
      <c r="V25" s="46" t="str">
        <f>IF(WEEKDAY(V$10,2)=6,"СБ",IF(WEEKDAY(V$10,2)=7,"ВС",""))</f>
        <v>ВС</v>
      </c>
      <c r="W25" s="57"/>
      <c r="X25" s="57"/>
      <c r="Y25" s="57"/>
      <c r="Z25" s="57"/>
      <c r="AA25" s="57"/>
      <c r="AB25" s="46" t="str">
        <f>IF(WEEKDAY(AB$10,2)=6,"СБ",IF(WEEKDAY(AB$10,2)=7,"ВС",""))</f>
        <v>СБ</v>
      </c>
      <c r="AC25" s="46" t="str">
        <f>IF(WEEKDAY(AC$10,2)=6,"СБ",IF(WEEKDAY(AC$10,2)=7,"ВС",""))</f>
        <v>ВС</v>
      </c>
      <c r="AD25" s="57"/>
      <c r="AE25" s="57"/>
      <c r="AF25" s="57"/>
      <c r="AG25" s="57"/>
      <c r="AH25" s="57"/>
      <c r="AI25" s="46" t="str">
        <f>IF(WEEKDAY(AI$10,2)=6,"СБ",IF(WEEKDAY(AI$10,2)=7,"ВС",""))</f>
        <v>СБ</v>
      </c>
      <c r="AJ25" s="46" t="str">
        <f>IF(WEEKDAY(AJ$10,2)=6,"СБ",IF(WEEKDAY(AJ$10,2)=7,"ВС",""))</f>
        <v>ВС</v>
      </c>
      <c r="AK25" s="59"/>
      <c r="AL25" s="50" t="str">
        <f>IF(SUM(F25:AJ25),SUM(F25:AJ25),"")</f>
        <v/>
      </c>
      <c r="AM25" s="51"/>
      <c r="AN25" s="12"/>
      <c r="AO25" s="12"/>
      <c r="AP25" s="12"/>
      <c r="AQ25" s="164"/>
      <c r="AR25" s="164"/>
      <c r="AS25" s="12"/>
      <c r="AT25" s="165"/>
      <c r="AU25" s="12"/>
      <c r="AV25" s="165"/>
      <c r="AW25" s="12"/>
      <c r="AX25" s="166"/>
      <c r="AY25" s="12"/>
      <c r="AZ25" s="12"/>
      <c r="BA25" s="12"/>
      <c r="BB25" s="167"/>
      <c r="BC25" s="12"/>
      <c r="BD25" s="12"/>
      <c r="BE25" s="12"/>
      <c r="BF25" s="12"/>
      <c r="BG25" s="12"/>
      <c r="BH25" s="12"/>
    </row>
    <row r="26" spans="1:60" s="11" customFormat="1" ht="15.75" customHeight="1">
      <c r="A26" s="93">
        <f>IF(B26&gt;"@",MAX(A$12:A25)+1,"")</f>
        <v>3</v>
      </c>
      <c r="B26" s="60" t="s">
        <v>28</v>
      </c>
      <c r="C26" s="55"/>
      <c r="D26" s="44"/>
      <c r="E26" s="94"/>
      <c r="F26" s="57"/>
      <c r="G26" s="46" t="str">
        <f>IF(WEEKDAY(G$10,2)=6,"СБ",IF(WEEKDAY(G$10,2)=7,"ВС",""))</f>
        <v>СБ</v>
      </c>
      <c r="H26" s="46" t="str">
        <f>IF(WEEKDAY(H$10,2)=6,"СБ",IF(WEEKDAY(H$10,2)=7,"ВС",""))</f>
        <v>ВС</v>
      </c>
      <c r="I26" s="57"/>
      <c r="J26" s="57"/>
      <c r="K26" s="57"/>
      <c r="L26" s="57"/>
      <c r="M26" s="57"/>
      <c r="N26" s="46" t="str">
        <f>IF(WEEKDAY(N$10,2)=6,"СБ",IF(WEEKDAY(N$10,2)=7,"ВС",""))</f>
        <v>СБ</v>
      </c>
      <c r="O26" s="46" t="str">
        <f>IF(WEEKDAY(O$10,2)=6,"СБ",IF(WEEKDAY(O$10,2)=7,"ВС",""))</f>
        <v>ВС</v>
      </c>
      <c r="P26" s="57"/>
      <c r="Q26" s="57"/>
      <c r="R26" s="57"/>
      <c r="S26" s="57"/>
      <c r="T26" s="57"/>
      <c r="U26" s="46" t="str">
        <f>IF(WEEKDAY(U$10,2)=6,"СБ",IF(WEEKDAY(U$10,2)=7,"ВС",""))</f>
        <v>СБ</v>
      </c>
      <c r="V26" s="46" t="str">
        <f>IF(WEEKDAY(V$10,2)=6,"СБ",IF(WEEKDAY(V$10,2)=7,"ВС",""))</f>
        <v>ВС</v>
      </c>
      <c r="W26" s="57"/>
      <c r="X26" s="57"/>
      <c r="Y26" s="57"/>
      <c r="Z26" s="57"/>
      <c r="AA26" s="57"/>
      <c r="AB26" s="46" t="str">
        <f>IF(WEEKDAY(AB$10,2)=6,"СБ",IF(WEEKDAY(AB$10,2)=7,"ВС",""))</f>
        <v>СБ</v>
      </c>
      <c r="AC26" s="46" t="str">
        <f>IF(WEEKDAY(AC$10,2)=6,"СБ",IF(WEEKDAY(AC$10,2)=7,"ВС",""))</f>
        <v>ВС</v>
      </c>
      <c r="AD26" s="57"/>
      <c r="AE26" s="57"/>
      <c r="AF26" s="57"/>
      <c r="AG26" s="57"/>
      <c r="AH26" s="57"/>
      <c r="AI26" s="46" t="str">
        <f>IF(WEEKDAY(AI$10,2)=6,"СБ",IF(WEEKDAY(AI$10,2)=7,"ВС",""))</f>
        <v>СБ</v>
      </c>
      <c r="AJ26" s="46" t="str">
        <f>IF(WEEKDAY(AJ$10,2)=6,"СБ",IF(WEEKDAY(AJ$10,2)=7,"ВС",""))</f>
        <v>ВС</v>
      </c>
      <c r="AK26" s="59"/>
      <c r="AL26" s="50" t="str">
        <f>IF(SUM(F26:AJ26),SUM(F26:AJ26),"")</f>
        <v/>
      </c>
      <c r="AM26" s="51"/>
      <c r="AN26" s="157"/>
      <c r="AO26" s="12"/>
      <c r="AP26" s="157"/>
      <c r="AQ26" s="164"/>
      <c r="AR26" s="164"/>
      <c r="AS26" s="157"/>
      <c r="AT26" s="165"/>
      <c r="AU26" s="12"/>
      <c r="AV26" s="165"/>
      <c r="AW26" s="12"/>
      <c r="AX26" s="166"/>
      <c r="AY26" s="12"/>
      <c r="AZ26" s="12"/>
      <c r="BA26" s="12"/>
      <c r="BB26" s="167"/>
      <c r="BC26" s="12"/>
      <c r="BD26" s="157"/>
      <c r="BE26" s="157"/>
      <c r="BF26" s="157"/>
      <c r="BG26" s="157"/>
      <c r="BH26" s="157"/>
    </row>
    <row r="27" spans="1:60" ht="15.75" customHeight="1">
      <c r="A27" s="93" t="str">
        <f>IF(B27&gt;"@",MAX(A$12:A26)+1,"")</f>
        <v/>
      </c>
      <c r="B27" s="60"/>
      <c r="C27" s="55"/>
      <c r="D27" s="44" t="str">
        <f>IFERROR(IF(C27&lt;&gt;"",CHOOSE(C27,$B$53,$B$54,$B$55,$B$56,$B$57,$B$58),""),)</f>
        <v/>
      </c>
      <c r="E27" s="94"/>
      <c r="F27" s="57"/>
      <c r="G27" s="57"/>
      <c r="H27" s="57"/>
      <c r="I27" s="47"/>
      <c r="J27" s="47"/>
      <c r="K27" s="57"/>
      <c r="L27" s="57"/>
      <c r="M27" s="57"/>
      <c r="N27" s="57"/>
      <c r="O27" s="57"/>
      <c r="P27" s="47"/>
      <c r="Q27" s="47"/>
      <c r="R27" s="57"/>
      <c r="S27" s="57"/>
      <c r="T27" s="57"/>
      <c r="U27" s="57"/>
      <c r="V27" s="57"/>
      <c r="W27" s="47"/>
      <c r="X27" s="47"/>
      <c r="Y27" s="57"/>
      <c r="Z27" s="57"/>
      <c r="AA27" s="57"/>
      <c r="AB27" s="57"/>
      <c r="AC27" s="57"/>
      <c r="AD27" s="47"/>
      <c r="AE27" s="47"/>
      <c r="AF27" s="57"/>
      <c r="AG27" s="57"/>
      <c r="AH27" s="57"/>
      <c r="AI27" s="57"/>
      <c r="AJ27" s="48"/>
      <c r="AK27" s="59" t="str">
        <f>IF(B27&lt;&gt;"",MROUND(SUM(F27:AJ27)/8,0.5),"")</f>
        <v/>
      </c>
      <c r="AL27" s="50" t="str">
        <f>IF(SUM(F27:AJ27),SUM(F27:AJ27),"")</f>
        <v/>
      </c>
      <c r="AM27" s="51"/>
      <c r="AN27" s="12"/>
      <c r="AO27" s="12"/>
      <c r="AP27" s="12"/>
      <c r="AQ27" s="164"/>
      <c r="AR27" s="164"/>
      <c r="AS27" s="12"/>
      <c r="AT27" s="165"/>
      <c r="AU27" s="12"/>
      <c r="AV27" s="165"/>
      <c r="AW27" s="12"/>
      <c r="AX27" s="166"/>
      <c r="AY27" s="12"/>
      <c r="AZ27" s="12"/>
      <c r="BA27" s="12"/>
      <c r="BB27" s="167"/>
      <c r="BC27" s="12"/>
      <c r="BD27" s="12"/>
      <c r="BE27" s="12"/>
      <c r="BF27" s="12"/>
      <c r="BG27" s="12"/>
      <c r="BH27" s="12"/>
    </row>
    <row r="28" spans="1:60" ht="15.75" customHeight="1">
      <c r="A28" s="93" t="str">
        <f>IF(B28&gt;"@",MAX(A$12:A27)+1,"")</f>
        <v/>
      </c>
      <c r="B28" s="60"/>
      <c r="C28" s="95"/>
      <c r="D28" s="44" t="str">
        <f>IFERROR(IF(C28&lt;&gt;"",CHOOSE(C28,$B$53,$B$54,$B$55,$B$56,$B$57,$B$58),""),)</f>
        <v/>
      </c>
      <c r="E28" s="94"/>
      <c r="F28" s="57"/>
      <c r="G28" s="96"/>
      <c r="H28" s="96"/>
      <c r="I28" s="47"/>
      <c r="J28" s="47"/>
      <c r="K28" s="96"/>
      <c r="L28" s="57"/>
      <c r="M28" s="57"/>
      <c r="N28" s="96"/>
      <c r="O28" s="96"/>
      <c r="P28" s="47"/>
      <c r="Q28" s="47"/>
      <c r="R28" s="96"/>
      <c r="S28" s="57"/>
      <c r="T28" s="57"/>
      <c r="U28" s="96"/>
      <c r="V28" s="96"/>
      <c r="W28" s="47"/>
      <c r="X28" s="47"/>
      <c r="Y28" s="96"/>
      <c r="Z28" s="57"/>
      <c r="AA28" s="57"/>
      <c r="AB28" s="96"/>
      <c r="AC28" s="96"/>
      <c r="AD28" s="47"/>
      <c r="AE28" s="47"/>
      <c r="AF28" s="96"/>
      <c r="AG28" s="57"/>
      <c r="AH28" s="57"/>
      <c r="AI28" s="96"/>
      <c r="AJ28" s="97"/>
      <c r="AK28" s="59" t="str">
        <f>IF(B28&lt;&gt;"",MROUND(SUM(F28:AJ28)/8,0.5),"")</f>
        <v/>
      </c>
      <c r="AL28" s="50" t="str">
        <f>IF(SUM(F28:AJ28),SUM(F28:AJ28),"")</f>
        <v/>
      </c>
      <c r="AM28" s="51"/>
      <c r="AN28" s="12"/>
      <c r="AO28" s="12"/>
      <c r="AP28" s="12"/>
      <c r="AQ28" s="164"/>
      <c r="AR28" s="164"/>
      <c r="AS28" s="12"/>
      <c r="AT28" s="165"/>
      <c r="AU28" s="12"/>
      <c r="AV28" s="165"/>
      <c r="AW28" s="12"/>
      <c r="AX28" s="166"/>
      <c r="AY28" s="12"/>
      <c r="AZ28" s="12"/>
      <c r="BA28" s="12"/>
      <c r="BB28" s="167"/>
      <c r="BC28" s="12"/>
      <c r="BD28" s="12"/>
      <c r="BE28" s="12"/>
      <c r="BF28" s="12"/>
      <c r="BG28" s="12"/>
      <c r="BH28" s="12"/>
    </row>
    <row r="29" spans="1:60" ht="15.75" customHeight="1">
      <c r="A29" s="93" t="str">
        <f>IF(B29&gt;"@",MAX(A$12:A28)+1,"")</f>
        <v/>
      </c>
      <c r="B29" s="98"/>
      <c r="C29" s="95"/>
      <c r="D29" s="44"/>
      <c r="E29" s="94"/>
      <c r="F29" s="99"/>
      <c r="G29" s="100"/>
      <c r="H29" s="100"/>
      <c r="I29" s="100"/>
      <c r="J29" s="101"/>
      <c r="K29" s="101"/>
      <c r="L29" s="100"/>
      <c r="M29" s="100"/>
      <c r="N29" s="100"/>
      <c r="O29" s="100"/>
      <c r="P29" s="100"/>
      <c r="Q29" s="101"/>
      <c r="R29" s="101"/>
      <c r="S29" s="100"/>
      <c r="T29" s="100"/>
      <c r="U29" s="100"/>
      <c r="V29" s="100"/>
      <c r="W29" s="99"/>
      <c r="X29" s="99"/>
      <c r="Y29" s="101"/>
      <c r="Z29" s="100"/>
      <c r="AA29" s="100"/>
      <c r="AB29" s="100"/>
      <c r="AC29" s="101"/>
      <c r="AD29" s="101"/>
      <c r="AE29" s="101"/>
      <c r="AF29" s="101"/>
      <c r="AG29" s="100"/>
      <c r="AH29" s="100"/>
      <c r="AI29" s="100"/>
      <c r="AJ29" s="102"/>
      <c r="AK29" s="103" t="str">
        <f>IF(B29&lt;&gt;"",MROUND(SUM(F29:AJ29)/8,0.5),"")</f>
        <v/>
      </c>
      <c r="AL29" s="104" t="str">
        <f>IF(SUM(F29:AJ29),SUM(F29:AJ29),"")</f>
        <v/>
      </c>
      <c r="AM29" s="105"/>
      <c r="AN29" s="12"/>
      <c r="AO29" s="12"/>
      <c r="AP29" s="12"/>
      <c r="AQ29" s="164"/>
      <c r="AR29" s="164"/>
      <c r="AS29" s="12"/>
      <c r="AT29" s="165"/>
      <c r="AU29" s="12"/>
      <c r="AV29" s="165"/>
      <c r="AW29" s="12"/>
      <c r="AX29" s="166"/>
      <c r="AY29" s="12"/>
      <c r="AZ29" s="12"/>
      <c r="BA29" s="12"/>
      <c r="BB29" s="167"/>
      <c r="BC29" s="12"/>
      <c r="BD29" s="12"/>
      <c r="BE29" s="12"/>
      <c r="BF29" s="12"/>
      <c r="BG29" s="12"/>
      <c r="BH29" s="12"/>
    </row>
    <row r="30" spans="1:60" ht="15.75" customHeight="1">
      <c r="A30" s="106">
        <f>IF(B30&lt;&gt;"",COUNT(A25:A29,""))</f>
        <v>2</v>
      </c>
      <c r="B30" s="107" t="s">
        <v>14</v>
      </c>
      <c r="C30" s="108"/>
      <c r="D30" s="109"/>
      <c r="E30" s="110"/>
      <c r="F30" s="88"/>
      <c r="G30" s="89"/>
      <c r="H30" s="89"/>
      <c r="I30" s="89"/>
      <c r="J30" s="101"/>
      <c r="K30" s="101"/>
      <c r="L30" s="89"/>
      <c r="M30" s="89"/>
      <c r="N30" s="89"/>
      <c r="O30" s="89"/>
      <c r="P30" s="89"/>
      <c r="Q30" s="101"/>
      <c r="R30" s="101"/>
      <c r="S30" s="89"/>
      <c r="T30" s="89"/>
      <c r="U30" s="89"/>
      <c r="V30" s="89"/>
      <c r="W30" s="89"/>
      <c r="X30" s="89"/>
      <c r="Y30" s="101"/>
      <c r="Z30" s="89"/>
      <c r="AA30" s="89"/>
      <c r="AB30" s="89"/>
      <c r="AC30" s="101"/>
      <c r="AD30" s="101"/>
      <c r="AE30" s="101"/>
      <c r="AF30" s="101"/>
      <c r="AG30" s="89"/>
      <c r="AH30" s="89"/>
      <c r="AI30" s="89"/>
      <c r="AJ30" s="111"/>
      <c r="AK30" s="79" t="str">
        <f>IF(SUM(AK25:AK29),SUM(AK25:AK29),"")</f>
        <v/>
      </c>
      <c r="AL30" s="80" t="str">
        <f>IF(SUM(AL25:AL29),SUM(AL25:AL29),"")</f>
        <v/>
      </c>
      <c r="AM30" s="81"/>
      <c r="AN30" s="12"/>
      <c r="AO30" s="12"/>
      <c r="AP30" s="12"/>
      <c r="AQ30" s="164"/>
      <c r="AR30" s="164"/>
      <c r="AS30" s="12"/>
      <c r="AT30" s="168"/>
      <c r="AU30" s="169"/>
      <c r="AV30" s="168"/>
      <c r="AW30" s="169"/>
      <c r="AX30" s="170"/>
      <c r="AY30" s="169"/>
      <c r="AZ30" s="169"/>
      <c r="BA30" s="169"/>
      <c r="BB30" s="167"/>
      <c r="BC30" s="12"/>
      <c r="BD30" s="12"/>
      <c r="BE30" s="12"/>
      <c r="BF30" s="12"/>
      <c r="BG30" s="12"/>
      <c r="BH30" s="12"/>
    </row>
    <row r="31" spans="1:60" ht="15.75" customHeight="1">
      <c r="A31" s="93">
        <f>IF(B31&lt;&gt;"",A25,"")</f>
        <v>2</v>
      </c>
      <c r="B31" s="200" t="str">
        <f>IF(B25&lt;&gt;"",B25,"")&amp; " – Договор с  "</f>
        <v xml:space="preserve">Иванов Иван Иванович – Договор с  </v>
      </c>
      <c r="C31" s="112"/>
      <c r="D31" s="113"/>
      <c r="E31" s="114"/>
      <c r="F31" s="115"/>
      <c r="G31" s="116"/>
      <c r="H31" s="116"/>
      <c r="I31" s="117"/>
      <c r="J31" s="198"/>
      <c r="K31" s="116"/>
      <c r="L31" s="116"/>
      <c r="M31" s="116"/>
      <c r="N31" s="116"/>
      <c r="O31" s="118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9"/>
      <c r="AK31" s="59"/>
      <c r="AL31" s="120" t="str">
        <f>IF(SUM(F31:AJ31),SUM(F31:AJ31),"")</f>
        <v/>
      </c>
      <c r="AM31" s="121"/>
      <c r="AN31" s="12"/>
      <c r="AO31" s="12"/>
      <c r="AP31" s="12"/>
      <c r="AQ31" s="164"/>
      <c r="AR31" s="164"/>
      <c r="AS31" s="12"/>
      <c r="AT31" s="165"/>
      <c r="AU31" s="12"/>
      <c r="AV31" s="165"/>
      <c r="AW31" s="12"/>
      <c r="AX31" s="166"/>
      <c r="AY31" s="12"/>
      <c r="AZ31" s="12"/>
      <c r="BA31" s="12"/>
      <c r="BB31" s="167"/>
      <c r="BC31" s="12"/>
      <c r="BD31" s="12"/>
      <c r="BE31" s="12"/>
      <c r="BF31" s="12"/>
      <c r="BG31" s="12"/>
      <c r="BH31" s="12"/>
    </row>
    <row r="32" spans="1:60" ht="15.75" customHeight="1">
      <c r="A32" s="93">
        <f>IF(B32&lt;&gt;"",A26,"")</f>
        <v>3</v>
      </c>
      <c r="B32" s="200" t="str">
        <f t="shared" ref="B32:B35" si="7">IF(B26&lt;&gt;"",B26,"")&amp; " – Договор с  "</f>
        <v xml:space="preserve">Петров Пётр Петрович – Договор с  </v>
      </c>
      <c r="C32" s="112"/>
      <c r="D32" s="113"/>
      <c r="E32" s="114"/>
      <c r="F32" s="115"/>
      <c r="G32" s="116"/>
      <c r="H32" s="116"/>
      <c r="I32" s="117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22"/>
      <c r="AK32" s="59"/>
      <c r="AL32" s="120"/>
      <c r="AM32" s="121"/>
      <c r="AN32" s="12"/>
      <c r="AO32" s="12"/>
      <c r="AP32" s="12"/>
      <c r="AQ32" s="164"/>
      <c r="AR32" s="164"/>
      <c r="AS32" s="12"/>
      <c r="AT32" s="165"/>
      <c r="AU32" s="12"/>
      <c r="AV32" s="165"/>
      <c r="AW32" s="12"/>
      <c r="AX32" s="166"/>
      <c r="AY32" s="12"/>
      <c r="AZ32" s="12"/>
      <c r="BA32" s="12"/>
      <c r="BB32" s="167"/>
      <c r="BC32" s="12"/>
      <c r="BD32" s="12"/>
      <c r="BE32" s="12"/>
      <c r="BF32" s="12"/>
      <c r="BG32" s="12"/>
      <c r="BH32" s="12"/>
    </row>
    <row r="33" spans="1:60" ht="15.75" customHeight="1">
      <c r="A33" s="93" t="str">
        <f>IF(B33&lt;&gt;"",A27,"")</f>
        <v/>
      </c>
      <c r="B33" s="200" t="str">
        <f t="shared" si="7"/>
        <v xml:space="preserve"> – Договор с  </v>
      </c>
      <c r="C33" s="112"/>
      <c r="D33" s="113"/>
      <c r="E33" s="114"/>
      <c r="F33" s="115"/>
      <c r="G33" s="116"/>
      <c r="H33" s="116"/>
      <c r="I33" s="117" t="str">
        <f>IF(ISBLANK(B27),"","– Договір ЦП з")</f>
        <v/>
      </c>
      <c r="J33" s="123"/>
      <c r="K33" s="123"/>
      <c r="L33" s="123"/>
      <c r="M33" s="123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9"/>
      <c r="AK33" s="59"/>
      <c r="AL33" s="120"/>
      <c r="AM33" s="121"/>
      <c r="AN33" s="12"/>
      <c r="AO33" s="12"/>
      <c r="AP33" s="12"/>
      <c r="AQ33" s="164"/>
      <c r="AR33" s="164"/>
      <c r="AS33" s="12"/>
      <c r="AT33" s="165"/>
      <c r="AU33" s="12"/>
      <c r="AV33" s="165"/>
      <c r="AW33" s="12"/>
      <c r="AX33" s="166"/>
      <c r="AY33" s="12"/>
      <c r="AZ33" s="12"/>
      <c r="BA33" s="12"/>
      <c r="BB33" s="167"/>
      <c r="BC33" s="12"/>
      <c r="BD33" s="12"/>
      <c r="BE33" s="12"/>
      <c r="BF33" s="12"/>
      <c r="BG33" s="12"/>
      <c r="BH33" s="12"/>
    </row>
    <row r="34" spans="1:60" ht="15.75" customHeight="1">
      <c r="A34" s="93" t="str">
        <f>IF(B34&lt;&gt;"",A28,"")</f>
        <v/>
      </c>
      <c r="B34" s="200" t="str">
        <f t="shared" si="7"/>
        <v xml:space="preserve"> – Договор с  </v>
      </c>
      <c r="C34" s="112"/>
      <c r="D34" s="113"/>
      <c r="E34" s="114"/>
      <c r="F34" s="115"/>
      <c r="G34" s="116"/>
      <c r="H34" s="116"/>
      <c r="I34" s="117" t="str">
        <f>IF(ISBLANK(B28),"","– Договір ЦП з")</f>
        <v/>
      </c>
      <c r="J34" s="123"/>
      <c r="K34" s="123"/>
      <c r="L34" s="123"/>
      <c r="M34" s="123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9"/>
      <c r="AK34" s="59"/>
      <c r="AL34" s="120"/>
      <c r="AM34" s="121"/>
      <c r="AN34" s="12"/>
      <c r="AO34" s="12"/>
      <c r="AP34" s="12"/>
      <c r="AQ34" s="164"/>
      <c r="AR34" s="164"/>
      <c r="AS34" s="12"/>
      <c r="AT34" s="165"/>
      <c r="AU34" s="12"/>
      <c r="AV34" s="165"/>
      <c r="AW34" s="12"/>
      <c r="AX34" s="166"/>
      <c r="AY34" s="12"/>
      <c r="AZ34" s="12"/>
      <c r="BA34" s="12"/>
      <c r="BB34" s="167"/>
      <c r="BC34" s="12"/>
      <c r="BD34" s="12"/>
      <c r="BE34" s="12"/>
      <c r="BF34" s="12"/>
      <c r="BG34" s="12"/>
      <c r="BH34" s="12"/>
    </row>
    <row r="35" spans="1:60" ht="15.75" customHeight="1">
      <c r="A35" s="93" t="str">
        <f>IF(B35&lt;&gt;"",A29,"")</f>
        <v/>
      </c>
      <c r="B35" s="200" t="str">
        <f t="shared" si="7"/>
        <v xml:space="preserve"> – Договор с  </v>
      </c>
      <c r="C35" s="112"/>
      <c r="D35" s="113"/>
      <c r="E35" s="114"/>
      <c r="F35" s="115"/>
      <c r="G35" s="116"/>
      <c r="H35" s="116"/>
      <c r="I35" s="117" t="str">
        <f>IF(ISBLANK(B29),"","– Договір ЦП з")</f>
        <v/>
      </c>
      <c r="J35" s="123"/>
      <c r="K35" s="123"/>
      <c r="L35" s="123"/>
      <c r="M35" s="123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9"/>
      <c r="AK35" s="59"/>
      <c r="AL35" s="120"/>
      <c r="AM35" s="121"/>
      <c r="AN35" s="12"/>
      <c r="AO35" s="12"/>
      <c r="AP35" s="12"/>
      <c r="AQ35" s="164"/>
      <c r="AR35" s="164"/>
      <c r="AS35" s="12"/>
      <c r="AT35" s="165"/>
      <c r="AU35" s="12"/>
      <c r="AV35" s="165"/>
      <c r="AW35" s="12"/>
      <c r="AX35" s="166"/>
      <c r="AY35" s="12"/>
      <c r="AZ35" s="12"/>
      <c r="BA35" s="12"/>
      <c r="BB35" s="167"/>
      <c r="BC35" s="12"/>
      <c r="BD35" s="12"/>
      <c r="BE35" s="12"/>
      <c r="BF35" s="12"/>
      <c r="BG35" s="12"/>
      <c r="BH35" s="12"/>
    </row>
    <row r="36" spans="1:60" ht="15.75" customHeight="1">
      <c r="A36" s="93"/>
      <c r="B36" s="124"/>
      <c r="C36" s="112"/>
      <c r="D36" s="113"/>
      <c r="E36" s="114"/>
      <c r="F36" s="115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9"/>
      <c r="AK36" s="59"/>
      <c r="AL36" s="120"/>
      <c r="AM36" s="121" t="str">
        <f>IFERROR(IF(B36&lt;&gt;"",ROUND(D36*AL36*E36,0),""),)</f>
        <v/>
      </c>
      <c r="AN36" s="12"/>
      <c r="AO36" s="12"/>
      <c r="AP36" s="12"/>
      <c r="AQ36" s="164"/>
      <c r="AR36" s="164"/>
      <c r="AS36" s="12"/>
      <c r="AT36" s="165"/>
      <c r="AU36" s="12"/>
      <c r="AV36" s="165"/>
      <c r="AW36" s="12"/>
      <c r="AX36" s="166"/>
      <c r="AY36" s="12"/>
      <c r="AZ36" s="12"/>
      <c r="BA36" s="12"/>
      <c r="BB36" s="167"/>
      <c r="BC36" s="12"/>
      <c r="BD36" s="12"/>
      <c r="BE36" s="12"/>
      <c r="BF36" s="12"/>
      <c r="BG36" s="12"/>
      <c r="BH36" s="12"/>
    </row>
    <row r="37" spans="1:60" ht="15.75" customHeight="1">
      <c r="A37" s="93"/>
      <c r="B37" s="125"/>
      <c r="C37" s="112"/>
      <c r="D37" s="113"/>
      <c r="E37" s="114"/>
      <c r="F37" s="115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9"/>
      <c r="AK37" s="59"/>
      <c r="AL37" s="120"/>
      <c r="AM37" s="121"/>
      <c r="AN37" s="12"/>
      <c r="AO37" s="12"/>
      <c r="AP37" s="12"/>
      <c r="AQ37" s="164"/>
      <c r="AR37" s="164"/>
      <c r="AS37" s="12"/>
      <c r="AT37" s="165"/>
      <c r="AU37" s="12"/>
      <c r="AV37" s="165"/>
      <c r="AW37" s="12"/>
      <c r="AX37" s="166"/>
      <c r="AY37" s="12"/>
      <c r="AZ37" s="12"/>
      <c r="BA37" s="12"/>
      <c r="BB37" s="167"/>
      <c r="BC37" s="12"/>
      <c r="BD37" s="12"/>
      <c r="BE37" s="12"/>
      <c r="BF37" s="12"/>
      <c r="BG37" s="12"/>
      <c r="BH37" s="12"/>
    </row>
    <row r="38" spans="1:60" ht="15.75" customHeight="1">
      <c r="A38" s="93"/>
      <c r="B38" s="126"/>
      <c r="C38" s="112"/>
      <c r="D38" s="113"/>
      <c r="E38" s="114"/>
      <c r="F38" s="115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9"/>
      <c r="AK38" s="59"/>
      <c r="AL38" s="120"/>
      <c r="AM38" s="121"/>
      <c r="AN38" s="12"/>
      <c r="AO38" s="12"/>
      <c r="AP38" s="12"/>
      <c r="AQ38" s="164"/>
      <c r="AR38" s="164"/>
      <c r="AS38" s="12"/>
      <c r="AT38" s="165"/>
      <c r="AU38" s="12"/>
      <c r="AV38" s="165"/>
      <c r="AW38" s="12"/>
      <c r="AX38" s="166"/>
      <c r="AY38" s="12"/>
      <c r="AZ38" s="12"/>
      <c r="BA38" s="12"/>
      <c r="BB38" s="167"/>
      <c r="BC38" s="12"/>
      <c r="BD38" s="12"/>
      <c r="BE38" s="12"/>
      <c r="BF38" s="12"/>
      <c r="BG38" s="12"/>
      <c r="BH38" s="12"/>
    </row>
    <row r="39" spans="1:60" ht="15.75" customHeight="1">
      <c r="A39" s="127"/>
      <c r="B39" s="128"/>
      <c r="C39" s="129"/>
      <c r="D39" s="130"/>
      <c r="E39" s="131"/>
      <c r="F39" s="115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9"/>
      <c r="AK39" s="59"/>
      <c r="AL39" s="120"/>
      <c r="AM39" s="121"/>
      <c r="AN39" s="12"/>
      <c r="AO39" s="12"/>
      <c r="AP39" s="12"/>
      <c r="AQ39" s="164"/>
      <c r="AR39" s="164"/>
      <c r="AS39" s="12"/>
      <c r="AT39" s="165"/>
      <c r="AU39" s="12"/>
      <c r="AV39" s="165"/>
      <c r="AW39" s="12"/>
      <c r="AX39" s="166"/>
      <c r="AY39" s="12"/>
      <c r="AZ39" s="12"/>
      <c r="BA39" s="12"/>
      <c r="BB39" s="167"/>
      <c r="BC39" s="12"/>
      <c r="BD39" s="12"/>
      <c r="BE39" s="12"/>
      <c r="BF39" s="12"/>
      <c r="BG39" s="12"/>
      <c r="BH39" s="12"/>
    </row>
    <row r="40" spans="1:60" ht="15.75" customHeight="1" thickBot="1">
      <c r="A40" s="132"/>
      <c r="B40" s="133"/>
      <c r="C40" s="134"/>
      <c r="D40" s="135"/>
      <c r="E40" s="136"/>
      <c r="F40" s="137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140"/>
      <c r="AL40" s="141"/>
      <c r="AM40" s="142" t="str">
        <f>IFERROR(IF(B40&lt;&gt;"",ROUND(D40*AL40*E40,0),""),)</f>
        <v/>
      </c>
      <c r="AN40" s="12"/>
      <c r="AO40" s="12"/>
      <c r="AP40" s="12"/>
      <c r="AQ40" s="164"/>
      <c r="AR40" s="164"/>
      <c r="AS40" s="12"/>
      <c r="AT40" s="165"/>
      <c r="AU40" s="12"/>
      <c r="AV40" s="165"/>
      <c r="AW40" s="12"/>
      <c r="AX40" s="166"/>
      <c r="AY40" s="12"/>
      <c r="AZ40" s="12"/>
      <c r="BA40" s="12"/>
      <c r="BB40" s="167"/>
      <c r="BC40" s="12"/>
      <c r="BD40" s="12"/>
      <c r="BE40" s="12"/>
      <c r="BF40" s="12"/>
      <c r="BG40" s="12"/>
      <c r="BH40" s="12"/>
    </row>
    <row r="41" spans="1:60" ht="18.75">
      <c r="A41" s="143">
        <f>IF(B41&lt;&gt;"",COUNT(A13:A21,A25:A29,""))</f>
        <v>3</v>
      </c>
      <c r="B41" s="144" t="s">
        <v>24</v>
      </c>
      <c r="C41" s="123"/>
      <c r="D41" s="145"/>
      <c r="E41" s="146"/>
      <c r="F41" s="147">
        <f t="shared" ref="F41:AJ41" si="8">SUM(F12:F30)</f>
        <v>0</v>
      </c>
      <c r="G41" s="147">
        <f t="shared" si="8"/>
        <v>0</v>
      </c>
      <c r="H41" s="147">
        <f t="shared" si="8"/>
        <v>0</v>
      </c>
      <c r="I41" s="147">
        <f t="shared" si="8"/>
        <v>0</v>
      </c>
      <c r="J41" s="147">
        <f t="shared" si="8"/>
        <v>0</v>
      </c>
      <c r="K41" s="147">
        <f t="shared" si="8"/>
        <v>0</v>
      </c>
      <c r="L41" s="147">
        <f t="shared" si="8"/>
        <v>0</v>
      </c>
      <c r="M41" s="147">
        <f t="shared" si="8"/>
        <v>0</v>
      </c>
      <c r="N41" s="147">
        <f t="shared" si="8"/>
        <v>0</v>
      </c>
      <c r="O41" s="147">
        <f t="shared" si="8"/>
        <v>0</v>
      </c>
      <c r="P41" s="147">
        <f t="shared" si="8"/>
        <v>0</v>
      </c>
      <c r="Q41" s="147">
        <f t="shared" si="8"/>
        <v>0</v>
      </c>
      <c r="R41" s="147">
        <f t="shared" si="8"/>
        <v>0</v>
      </c>
      <c r="S41" s="147">
        <f t="shared" si="8"/>
        <v>0</v>
      </c>
      <c r="T41" s="147">
        <f t="shared" si="8"/>
        <v>0</v>
      </c>
      <c r="U41" s="147">
        <f t="shared" si="8"/>
        <v>0</v>
      </c>
      <c r="V41" s="147">
        <f t="shared" si="8"/>
        <v>0</v>
      </c>
      <c r="W41" s="147">
        <f t="shared" si="8"/>
        <v>0</v>
      </c>
      <c r="X41" s="147">
        <f t="shared" si="8"/>
        <v>0</v>
      </c>
      <c r="Y41" s="147">
        <f t="shared" si="8"/>
        <v>0</v>
      </c>
      <c r="Z41" s="147">
        <f t="shared" si="8"/>
        <v>0</v>
      </c>
      <c r="AA41" s="147">
        <f t="shared" si="8"/>
        <v>0</v>
      </c>
      <c r="AB41" s="147">
        <f t="shared" si="8"/>
        <v>0</v>
      </c>
      <c r="AC41" s="147">
        <f t="shared" si="8"/>
        <v>0</v>
      </c>
      <c r="AD41" s="147">
        <f t="shared" si="8"/>
        <v>0</v>
      </c>
      <c r="AE41" s="147">
        <f t="shared" si="8"/>
        <v>0</v>
      </c>
      <c r="AF41" s="147">
        <f t="shared" si="8"/>
        <v>0</v>
      </c>
      <c r="AG41" s="147">
        <f t="shared" si="8"/>
        <v>0</v>
      </c>
      <c r="AH41" s="147">
        <f t="shared" si="8"/>
        <v>0</v>
      </c>
      <c r="AI41" s="147">
        <f t="shared" si="8"/>
        <v>0</v>
      </c>
      <c r="AJ41" s="148">
        <f t="shared" si="8"/>
        <v>0</v>
      </c>
      <c r="AK41" s="149" t="str">
        <f>IF(SUM(AK22,AK30),SUM(AK22,AK30),"")</f>
        <v/>
      </c>
      <c r="AL41" s="150" t="str">
        <f>IF(SUM(AL22,AL30),SUM(AL22,AL30),"")</f>
        <v/>
      </c>
      <c r="AM41" s="81" t="str">
        <f>IF(SUM(AM22,AM30),SUM(AM22,AM30),"")</f>
        <v/>
      </c>
      <c r="AN41" s="12"/>
      <c r="AO41" s="171"/>
      <c r="AP41" s="12"/>
      <c r="AQ41" s="164"/>
      <c r="AR41" s="164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60"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</row>
    <row r="43" spans="1:60" ht="18.75">
      <c r="A43" s="190"/>
      <c r="B43" s="52" t="str">
        <f>TEXT(EDATE(B1,0),"[$-FC19]ДД ММММ ГГГГ \г.;@ ")</f>
        <v>01 декабря 2017 г.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51"/>
      <c r="AN43" s="188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</row>
    <row r="44" spans="1:60" ht="18.75">
      <c r="A44" s="191"/>
      <c r="B44" s="172" t="s">
        <v>27</v>
      </c>
      <c r="C44" s="153"/>
      <c r="D44" s="153"/>
      <c r="E44" s="189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73" t="str">
        <f>IF(B25&lt;&gt;"",B25,"")&amp; " – Договор с  "</f>
        <v xml:space="preserve">Иванов Иван Иванович – Договор с  </v>
      </c>
      <c r="AH44" s="153"/>
      <c r="AI44" s="153"/>
      <c r="AJ44" s="153"/>
      <c r="AK44" s="152"/>
      <c r="AL44" s="153"/>
      <c r="AM44" s="52"/>
      <c r="AN44" s="5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</row>
    <row r="45" spans="1:60" ht="18.7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173" t="str">
        <f t="shared" ref="AG45:AG48" si="9">IF(B26&lt;&gt;"",B26,"")&amp; " – Договор с  "</f>
        <v xml:space="preserve">Петров Пётр Петрович – Договор с  </v>
      </c>
      <c r="AH45" s="52"/>
      <c r="AI45" s="52"/>
      <c r="AJ45" s="52"/>
      <c r="AK45" s="52"/>
      <c r="AL45" s="52"/>
      <c r="AM45" s="52"/>
      <c r="AN45" s="5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</row>
    <row r="46" spans="1:60" ht="20.25">
      <c r="A46" s="192"/>
      <c r="B46" s="52" t="str">
        <f>IF(ISBLANK(B25),"","– Договор  с")</f>
        <v>– Договор  с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79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173" t="str">
        <f t="shared" si="9"/>
        <v xml:space="preserve"> – Договор с  </v>
      </c>
      <c r="AH46" s="52"/>
      <c r="AI46" s="52"/>
      <c r="AJ46" s="52"/>
      <c r="AK46" s="52"/>
      <c r="AL46" s="52"/>
      <c r="AM46" s="52"/>
      <c r="AN46" s="5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</row>
    <row r="47" spans="1:60" ht="20.25">
      <c r="A47" s="192"/>
      <c r="B47" s="52" t="str">
        <f>IF(B25&lt;&gt;"",B25,"")&amp; " – Договор с  "</f>
        <v xml:space="preserve">Иванов Иван Иванович – Договор с  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79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173" t="str">
        <f t="shared" si="9"/>
        <v xml:space="preserve"> – Договор с  </v>
      </c>
      <c r="AH47" s="52"/>
      <c r="AI47" s="52"/>
      <c r="AJ47" s="52"/>
      <c r="AK47" s="52"/>
      <c r="AL47" s="52"/>
      <c r="AM47" s="52"/>
      <c r="AN47" s="5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</row>
    <row r="48" spans="1:60" ht="20.25">
      <c r="A48" s="19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173" t="str">
        <f t="shared" si="9"/>
        <v xml:space="preserve"> – Договор с  </v>
      </c>
      <c r="AH48" s="52"/>
      <c r="AI48" s="52"/>
      <c r="AJ48" s="52"/>
      <c r="AK48" s="52"/>
      <c r="AL48" s="52"/>
      <c r="AM48" s="52"/>
      <c r="AN48" s="52"/>
    </row>
    <row r="49" spans="1:40" ht="15.75">
      <c r="A49" s="199"/>
      <c r="B49" s="52" t="str">
        <f>IF(B27&lt;&gt;"",B27,"")&amp; " – Договор с  "</f>
        <v xml:space="preserve"> – Договор с  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</row>
    <row r="50" spans="1:40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</row>
    <row r="51" spans="1:40">
      <c r="A51" s="52"/>
      <c r="B51" s="52" t="str">
        <f>IF(B25&lt;&gt;"",B25,"")&amp; " – Договор с  "</f>
        <v xml:space="preserve">Иванов Иван Иванович – Договор с  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</row>
    <row r="52" spans="1:40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</row>
    <row r="53" spans="1:40">
      <c r="A53" s="52"/>
      <c r="B53" s="193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</row>
    <row r="54" spans="1:40">
      <c r="A54" s="52"/>
      <c r="B54" s="193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</row>
    <row r="55" spans="1:40">
      <c r="A55" s="52"/>
      <c r="B55" s="194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</row>
    <row r="56" spans="1:40">
      <c r="A56" s="52"/>
      <c r="B56" s="194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</row>
    <row r="57" spans="1:40">
      <c r="A57" s="52"/>
      <c r="B57" s="193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</row>
    <row r="58" spans="1:40">
      <c r="A58" s="52"/>
      <c r="B58" s="193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</row>
    <row r="59" spans="1:40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</row>
    <row r="60" spans="1:40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</row>
    <row r="61" spans="1:40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</row>
    <row r="62" spans="1:40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</row>
    <row r="63" spans="1:40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</row>
    <row r="64" spans="1:40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</row>
    <row r="65" spans="1:40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</row>
    <row r="66" spans="1:40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</row>
    <row r="67" spans="1:40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</row>
    <row r="68" spans="1:40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</row>
    <row r="99" spans="2:2" ht="17.25">
      <c r="B99" s="154"/>
    </row>
    <row r="100" spans="2:2" ht="17.25">
      <c r="B100" s="155"/>
    </row>
    <row r="101" spans="2:2" ht="17.25">
      <c r="B101" s="154"/>
    </row>
    <row r="102" spans="2:2" ht="17.25">
      <c r="B102" s="154"/>
    </row>
    <row r="103" spans="2:2" ht="17.25">
      <c r="B103" s="154"/>
    </row>
    <row r="104" spans="2:2" ht="17.25">
      <c r="B104" s="154"/>
    </row>
    <row r="105" spans="2:2" ht="18.75">
      <c r="B105" s="156"/>
    </row>
    <row r="106" spans="2:2" ht="18.75">
      <c r="B106" s="156"/>
    </row>
    <row r="107" spans="2:2" ht="17.25">
      <c r="B107" s="155"/>
    </row>
    <row r="108" spans="2:2" ht="17.25">
      <c r="B108" s="154"/>
    </row>
    <row r="109" spans="2:2" ht="17.25">
      <c r="B109" s="154"/>
    </row>
    <row r="110" spans="2:2" ht="17.25">
      <c r="B110" s="154"/>
    </row>
    <row r="111" spans="2:2" ht="17.25">
      <c r="B111" s="155"/>
    </row>
    <row r="112" spans="2:2" ht="17.25">
      <c r="B112" s="154"/>
    </row>
    <row r="113" spans="2:2" ht="17.25">
      <c r="B113" s="155"/>
    </row>
  </sheetData>
  <conditionalFormatting sqref="AG10:AJ10">
    <cfRule type="expression" dxfId="26" priority="27">
      <formula>DAY(AG$10)&lt;27</formula>
    </cfRule>
  </conditionalFormatting>
  <conditionalFormatting sqref="F11:AJ11">
    <cfRule type="expression" dxfId="25" priority="26">
      <formula>(MONTH($B$1)=MONTH(F$10))*(WEEKDAY(F$10,2)&gt;5)*NOT(ISBLANK($B11))</formula>
    </cfRule>
  </conditionalFormatting>
  <conditionalFormatting sqref="AG11:AJ11">
    <cfRule type="expression" dxfId="24" priority="25">
      <formula>DAY(AG$10)&lt;27</formula>
    </cfRule>
  </conditionalFormatting>
  <conditionalFormatting sqref="G25:H26">
    <cfRule type="expression" dxfId="23" priority="24" stopIfTrue="1">
      <formula>(MONTH($B$1)=MONTH(G$10))*(WEEKDAY(G$10,2)&gt;5)*NOT(ISBLANK($B26))</formula>
    </cfRule>
  </conditionalFormatting>
  <conditionalFormatting sqref="G26:H26">
    <cfRule type="expression" dxfId="22" priority="23" stopIfTrue="1">
      <formula>(MONTH($B$1)=MONTH(G$10))*(WEEKDAY(G$10,2)&gt;5)*NOT(ISBLANK($B27))</formula>
    </cfRule>
  </conditionalFormatting>
  <conditionalFormatting sqref="N25:O26">
    <cfRule type="expression" dxfId="21" priority="22" stopIfTrue="1">
      <formula>(MONTH($B$1)=MONTH(N$10))*(WEEKDAY(N$10,2)&gt;5)*NOT(ISBLANK($B26))</formula>
    </cfRule>
  </conditionalFormatting>
  <conditionalFormatting sqref="U25:V26">
    <cfRule type="expression" dxfId="20" priority="21" stopIfTrue="1">
      <formula>(MONTH($B$1)=MONTH(U$10))*(WEEKDAY(U$10,2)&gt;5)*NOT(ISBLANK($B26))</formula>
    </cfRule>
  </conditionalFormatting>
  <conditionalFormatting sqref="AB25:AC26">
    <cfRule type="expression" dxfId="19" priority="20" stopIfTrue="1">
      <formula>(MONTH($B$1)=MONTH(AB$10))*(WEEKDAY(AB$10,2)&gt;5)*NOT(ISBLANK($B26))</formula>
    </cfRule>
  </conditionalFormatting>
  <conditionalFormatting sqref="AI25:AI26">
    <cfRule type="expression" dxfId="18" priority="19" stopIfTrue="1">
      <formula>(MONTH($B$1)=MONTH(AI$10))*(WEEKDAY(AI$10,2)&gt;5)*NOT(ISBLANK($B26))</formula>
    </cfRule>
  </conditionalFormatting>
  <conditionalFormatting sqref="F12:AJ40">
    <cfRule type="expression" dxfId="17" priority="18">
      <formula>(MONTH($B$1)=MONTH(F$10))*(WEEKDAY(F$10,2)&gt;5)*NOT(ISBLANK($B12))</formula>
    </cfRule>
  </conditionalFormatting>
  <conditionalFormatting sqref="AG12:AJ21">
    <cfRule type="expression" dxfId="16" priority="17" stopIfTrue="1">
      <formula>DAY(AG$10)&lt;27</formula>
    </cfRule>
  </conditionalFormatting>
  <conditionalFormatting sqref="AI25:AI26">
    <cfRule type="expression" dxfId="15" priority="16" stopIfTrue="1">
      <formula>(MONTH($B$1)=MONTH(AI$10))*(WEEKDAY(AI$10,2)&gt;5)*NOT(ISBLANK($B26))</formula>
    </cfRule>
  </conditionalFormatting>
  <conditionalFormatting sqref="F10:AJ10">
    <cfRule type="expression" dxfId="14" priority="15" stopIfTrue="1">
      <formula>(MONTH($B$1)=MONTH(F$10))*(WEEKDAY(F$10,2)&gt;5)*NOT(ISBLANK($B11))</formula>
    </cfRule>
  </conditionalFormatting>
  <conditionalFormatting sqref="AG25:AJ25">
    <cfRule type="expression" dxfId="13" priority="14" stopIfTrue="1">
      <formula>DAY(AG$10)&lt;27</formula>
    </cfRule>
  </conditionalFormatting>
  <conditionalFormatting sqref="AG26:AJ26">
    <cfRule type="expression" dxfId="12" priority="13" stopIfTrue="1">
      <formula>DAY(AG$10)&lt;27</formula>
    </cfRule>
  </conditionalFormatting>
  <conditionalFormatting sqref="G27:H27">
    <cfRule type="expression" dxfId="11" priority="12" stopIfTrue="1">
      <formula>(MONTH($B$1)=MONTH(G$10))*(WEEKDAY(G$10,2)&gt;5)*NOT(ISBLANK($B28))</formula>
    </cfRule>
  </conditionalFormatting>
  <conditionalFormatting sqref="G27:H27">
    <cfRule type="expression" dxfId="10" priority="11" stopIfTrue="1">
      <formula>(MONTH($B$1)=MONTH(G$10))*(WEEKDAY(G$10,2)&gt;5)*NOT(ISBLANK($B28))</formula>
    </cfRule>
  </conditionalFormatting>
  <conditionalFormatting sqref="N27:O27">
    <cfRule type="expression" dxfId="9" priority="10" stopIfTrue="1">
      <formula>(MONTH($B$1)=MONTH(N$10))*(WEEKDAY(N$10,2)&gt;5)*NOT(ISBLANK($B28))</formula>
    </cfRule>
  </conditionalFormatting>
  <conditionalFormatting sqref="U27:V27">
    <cfRule type="expression" dxfId="8" priority="9" stopIfTrue="1">
      <formula>(MONTH($B$1)=MONTH(U$10))*(WEEKDAY(U$10,2)&gt;5)*NOT(ISBLANK($B28))</formula>
    </cfRule>
  </conditionalFormatting>
  <conditionalFormatting sqref="AB27:AC27">
    <cfRule type="expression" dxfId="7" priority="8" stopIfTrue="1">
      <formula>(MONTH($B$1)=MONTH(AB$10))*(WEEKDAY(AB$10,2)&gt;5)*NOT(ISBLANK($B28))</formula>
    </cfRule>
  </conditionalFormatting>
  <conditionalFormatting sqref="AI27">
    <cfRule type="expression" dxfId="6" priority="7" stopIfTrue="1">
      <formula>(MONTH($B$1)=MONTH(AI$10))*(WEEKDAY(AI$10,2)&gt;5)*NOT(ISBLANK($B28))</formula>
    </cfRule>
  </conditionalFormatting>
  <conditionalFormatting sqref="AI27">
    <cfRule type="expression" dxfId="5" priority="6" stopIfTrue="1">
      <formula>(MONTH($B$1)=MONTH(AI$10))*(WEEKDAY(AI$10,2)&gt;5)*NOT(ISBLANK($B28))</formula>
    </cfRule>
  </conditionalFormatting>
  <conditionalFormatting sqref="AG27:AJ27 AG28:AH28">
    <cfRule type="expression" dxfId="4" priority="5" stopIfTrue="1">
      <formula>DAY(AG$10)&lt;27</formula>
    </cfRule>
  </conditionalFormatting>
  <conditionalFormatting sqref="AI25:AJ25">
    <cfRule type="expression" dxfId="3" priority="4" stopIfTrue="1">
      <formula>(MONTH($B$1)=MONTH(AI$10))*(WEEKDAY(AI$10,2)&gt;5)*NOT(ISBLANK($B26))</formula>
    </cfRule>
  </conditionalFormatting>
  <conditionalFormatting sqref="N26:O26">
    <cfRule type="expression" dxfId="2" priority="3" stopIfTrue="1">
      <formula>(MONTH($B$1)=MONTH(N$10))*(WEEKDAY(N$10,2)&gt;5)*NOT(ISBLANK($B27))</formula>
    </cfRule>
  </conditionalFormatting>
  <conditionalFormatting sqref="U26:V26">
    <cfRule type="expression" dxfId="1" priority="2" stopIfTrue="1">
      <formula>(MONTH($B$1)=MONTH(U$10))*(WEEKDAY(U$10,2)&gt;5)*NOT(ISBLANK($B27))</formula>
    </cfRule>
  </conditionalFormatting>
  <conditionalFormatting sqref="AI26:AJ26">
    <cfRule type="expression" dxfId="0" priority="1" stopIfTrue="1">
      <formula>(MONTH($B$1)=MONTH(AI$10))*(WEEKDAY(AI$10,2)&gt;5)*NOT(ISBLANK($B27))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2018-01-02T12:30:33Z</dcterms:created>
  <dcterms:modified xsi:type="dcterms:W3CDTF">2018-01-02T13:23:14Z</dcterms:modified>
</cp:coreProperties>
</file>