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idas\Desktop\"/>
    </mc:Choice>
  </mc:AlternateContent>
  <bookViews>
    <workbookView xWindow="0" yWindow="0" windowWidth="18720" windowHeight="8610" activeTab="1"/>
  </bookViews>
  <sheets>
    <sheet name="overview" sheetId="1" r:id="rId1"/>
    <sheet name="KP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C14" i="1" l="1"/>
  <c r="L6" i="2" l="1"/>
  <c r="L7" i="2" s="1"/>
  <c r="L8" i="2" s="1"/>
  <c r="L9" i="2" s="1"/>
  <c r="L10" i="2" s="1"/>
  <c r="L11" i="2" s="1"/>
  <c r="L12" i="2" s="1"/>
  <c r="L4" i="2"/>
  <c r="L13" i="2"/>
  <c r="B4" i="2" l="1"/>
  <c r="B5" i="2"/>
  <c r="B3" i="2"/>
  <c r="M3" i="2"/>
  <c r="L14" i="2"/>
  <c r="L15" i="2" s="1"/>
  <c r="L16" i="2" s="1"/>
  <c r="L18" i="2" s="1"/>
  <c r="N3" i="2" l="1"/>
  <c r="M4" i="2"/>
  <c r="L19" i="2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7" i="2" s="1"/>
  <c r="L38" i="2" s="1"/>
  <c r="L39" i="2" s="1"/>
  <c r="L40" i="2" s="1"/>
  <c r="L41" i="2" s="1"/>
  <c r="L42" i="2" s="1"/>
  <c r="L43" i="2" s="1"/>
  <c r="B19" i="1"/>
  <c r="B18" i="1"/>
  <c r="B17" i="1"/>
  <c r="N4" i="2" l="1"/>
  <c r="M5" i="2"/>
  <c r="C20" i="1"/>
  <c r="H3" i="2"/>
  <c r="M6" i="2" l="1"/>
  <c r="N5" i="2"/>
  <c r="I3" i="2"/>
  <c r="H4" i="2"/>
  <c r="H5" i="2" s="1"/>
  <c r="H6" i="2" s="1"/>
  <c r="H8" i="2" l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M7" i="2"/>
  <c r="N6" i="2"/>
  <c r="I4" i="2"/>
  <c r="J3" i="2"/>
  <c r="M8" i="2" l="1"/>
  <c r="N7" i="2"/>
  <c r="E17" i="1"/>
  <c r="E18" i="1"/>
  <c r="I5" i="2"/>
  <c r="J4" i="2"/>
  <c r="M9" i="2" l="1"/>
  <c r="N8" i="2"/>
  <c r="I6" i="2"/>
  <c r="J5" i="2"/>
  <c r="M10" i="2" l="1"/>
  <c r="N9" i="2"/>
  <c r="I7" i="2"/>
  <c r="J6" i="2"/>
  <c r="M11" i="2" l="1"/>
  <c r="N10" i="2"/>
  <c r="I8" i="2"/>
  <c r="J7" i="2"/>
  <c r="M12" i="2" l="1"/>
  <c r="N11" i="2"/>
  <c r="I9" i="2"/>
  <c r="J8" i="2"/>
  <c r="M13" i="2" l="1"/>
  <c r="N12" i="2"/>
  <c r="I10" i="2"/>
  <c r="J9" i="2"/>
  <c r="M14" i="2" l="1"/>
  <c r="N13" i="2"/>
  <c r="I11" i="2"/>
  <c r="J10" i="2"/>
  <c r="M15" i="2" l="1"/>
  <c r="N14" i="2"/>
  <c r="I12" i="2"/>
  <c r="J12" i="2" s="1"/>
  <c r="J11" i="2"/>
  <c r="M16" i="2" l="1"/>
  <c r="N15" i="2"/>
  <c r="I13" i="2"/>
  <c r="M17" i="2" l="1"/>
  <c r="N16" i="2"/>
  <c r="J13" i="2"/>
  <c r="I14" i="2"/>
  <c r="M18" i="2" l="1"/>
  <c r="N17" i="2"/>
  <c r="I15" i="2"/>
  <c r="J14" i="2"/>
  <c r="M19" i="2" l="1"/>
  <c r="N18" i="2"/>
  <c r="I16" i="2"/>
  <c r="J15" i="2"/>
  <c r="M20" i="2" l="1"/>
  <c r="N19" i="2"/>
  <c r="I17" i="2"/>
  <c r="J16" i="2"/>
  <c r="M21" i="2" l="1"/>
  <c r="N20" i="2"/>
  <c r="I18" i="2"/>
  <c r="J17" i="2"/>
  <c r="M22" i="2" l="1"/>
  <c r="N21" i="2"/>
  <c r="I19" i="2"/>
  <c r="J18" i="2"/>
  <c r="M23" i="2" l="1"/>
  <c r="N22" i="2"/>
  <c r="I20" i="2"/>
  <c r="J19" i="2"/>
  <c r="N23" i="2" l="1"/>
  <c r="M24" i="2"/>
  <c r="I21" i="2"/>
  <c r="J20" i="2"/>
  <c r="M25" i="2" l="1"/>
  <c r="N24" i="2"/>
  <c r="I22" i="2"/>
  <c r="J21" i="2"/>
  <c r="M26" i="2" l="1"/>
  <c r="N25" i="2"/>
  <c r="I23" i="2"/>
  <c r="J22" i="2"/>
  <c r="M27" i="2" l="1"/>
  <c r="N26" i="2"/>
  <c r="I24" i="2"/>
  <c r="J23" i="2"/>
  <c r="M28" i="2" l="1"/>
  <c r="N27" i="2"/>
  <c r="I25" i="2"/>
  <c r="J24" i="2"/>
  <c r="M29" i="2" l="1"/>
  <c r="N28" i="2"/>
  <c r="I26" i="2"/>
  <c r="J25" i="2"/>
  <c r="M30" i="2" l="1"/>
  <c r="N29" i="2"/>
  <c r="I27" i="2"/>
  <c r="J26" i="2"/>
  <c r="M31" i="2" l="1"/>
  <c r="N30" i="2"/>
  <c r="I28" i="2"/>
  <c r="J27" i="2"/>
  <c r="M32" i="2" l="1"/>
  <c r="N31" i="2"/>
  <c r="I29" i="2"/>
  <c r="J28" i="2"/>
  <c r="M33" i="2" l="1"/>
  <c r="N32" i="2"/>
  <c r="I30" i="2"/>
  <c r="J29" i="2"/>
  <c r="M34" i="2" l="1"/>
  <c r="N33" i="2"/>
  <c r="I31" i="2"/>
  <c r="J30" i="2"/>
  <c r="M35" i="2" l="1"/>
  <c r="N34" i="2"/>
  <c r="I32" i="2"/>
  <c r="J31" i="2"/>
  <c r="M36" i="2" l="1"/>
  <c r="N35" i="2"/>
  <c r="I33" i="2"/>
  <c r="J32" i="2"/>
  <c r="M37" i="2" l="1"/>
  <c r="N36" i="2"/>
  <c r="I34" i="2"/>
  <c r="J33" i="2"/>
  <c r="M38" i="2" l="1"/>
  <c r="N37" i="2"/>
  <c r="I35" i="2"/>
  <c r="J34" i="2"/>
  <c r="M39" i="2" l="1"/>
  <c r="N38" i="2"/>
  <c r="I36" i="2"/>
  <c r="J35" i="2"/>
  <c r="M40" i="2" l="1"/>
  <c r="N39" i="2"/>
  <c r="I37" i="2"/>
  <c r="J36" i="2"/>
  <c r="M41" i="2" l="1"/>
  <c r="N40" i="2"/>
  <c r="I38" i="2"/>
  <c r="J37" i="2"/>
  <c r="M42" i="2" l="1"/>
  <c r="N41" i="2"/>
  <c r="I39" i="2"/>
  <c r="J38" i="2"/>
  <c r="M43" i="2" l="1"/>
  <c r="N42" i="2"/>
  <c r="I40" i="2"/>
  <c r="J39" i="2"/>
  <c r="E19" i="1" l="1"/>
  <c r="D20" i="1" s="1"/>
  <c r="N43" i="2"/>
  <c r="I41" i="2"/>
  <c r="J40" i="2"/>
  <c r="I42" i="2" l="1"/>
  <c r="J41" i="2"/>
  <c r="I43" i="2" l="1"/>
  <c r="J42" i="2"/>
  <c r="I44" i="2" l="1"/>
  <c r="J43" i="2"/>
  <c r="I45" i="2" l="1"/>
  <c r="J44" i="2"/>
  <c r="I46" i="2" l="1"/>
  <c r="J45" i="2"/>
  <c r="I47" i="2" l="1"/>
  <c r="J46" i="2"/>
  <c r="I48" i="2" l="1"/>
  <c r="J47" i="2"/>
  <c r="I49" i="2" l="1"/>
  <c r="J48" i="2"/>
  <c r="I50" i="2" l="1"/>
  <c r="J49" i="2"/>
  <c r="I51" i="2" l="1"/>
  <c r="J50" i="2"/>
  <c r="I52" i="2" l="1"/>
  <c r="J51" i="2"/>
  <c r="I53" i="2" l="1"/>
  <c r="J52" i="2"/>
  <c r="I54" i="2" l="1"/>
  <c r="J53" i="2"/>
  <c r="I55" i="2" l="1"/>
  <c r="J54" i="2"/>
  <c r="I56" i="2" l="1"/>
  <c r="J55" i="2"/>
  <c r="I57" i="2" l="1"/>
  <c r="J56" i="2"/>
  <c r="I58" i="2" l="1"/>
  <c r="J57" i="2"/>
  <c r="I59" i="2" l="1"/>
  <c r="J58" i="2"/>
  <c r="I60" i="2" l="1"/>
  <c r="J59" i="2"/>
  <c r="I61" i="2" l="1"/>
  <c r="J60" i="2"/>
  <c r="I62" i="2" l="1"/>
  <c r="J61" i="2"/>
  <c r="I63" i="2" l="1"/>
  <c r="J62" i="2"/>
  <c r="J63" i="2" l="1"/>
</calcChain>
</file>

<file path=xl/sharedStrings.xml><?xml version="1.0" encoding="utf-8"?>
<sst xmlns="http://schemas.openxmlformats.org/spreadsheetml/2006/main" count="35" uniqueCount="24">
  <si>
    <t>weight, %</t>
  </si>
  <si>
    <t>KPI</t>
  </si>
  <si>
    <t>Payout Range</t>
  </si>
  <si>
    <t>80% to 120%</t>
  </si>
  <si>
    <t>50% to 200%</t>
  </si>
  <si>
    <t>Performance Range*</t>
  </si>
  <si>
    <t>90% to 150%</t>
  </si>
  <si>
    <t>Performance</t>
  </si>
  <si>
    <t>Payout</t>
  </si>
  <si>
    <t>weighting</t>
  </si>
  <si>
    <t>Weighting</t>
  </si>
  <si>
    <t>example</t>
  </si>
  <si>
    <t>annual base pay, rub</t>
  </si>
  <si>
    <t xml:space="preserve">Payout </t>
  </si>
  <si>
    <t>target</t>
  </si>
  <si>
    <t>bonus, %</t>
  </si>
  <si>
    <t>Q1 result</t>
  </si>
  <si>
    <t>achievement</t>
  </si>
  <si>
    <t>pay factor</t>
  </si>
  <si>
    <t>Range 1</t>
  </si>
  <si>
    <t>Range 2</t>
  </si>
  <si>
    <t>KPI 1</t>
  </si>
  <si>
    <t>KPI 2</t>
  </si>
  <si>
    <t>KPI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</si>
</sst>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14" xfId="0" applyFill="1" applyBorder="1"/>
    <xf numFmtId="0" fontId="1" fillId="2" borderId="0" xfId="0" applyFont="1" applyFill="1"/>
    <xf numFmtId="0" fontId="1" fillId="2" borderId="4" xfId="0" applyFont="1" applyFill="1" applyBorder="1"/>
    <xf numFmtId="9" fontId="0" fillId="2" borderId="1" xfId="0" applyNumberFormat="1" applyFill="1" applyBorder="1" applyAlignment="1">
      <alignment horizontal="center"/>
    </xf>
    <xf numFmtId="9" fontId="0" fillId="2" borderId="10" xfId="0" applyNumberFormat="1" applyFill="1" applyBorder="1" applyAlignment="1">
      <alignment horizontal="center"/>
    </xf>
    <xf numFmtId="9" fontId="0" fillId="2" borderId="5" xfId="0" applyNumberFormat="1" applyFill="1" applyBorder="1" applyAlignment="1">
      <alignment horizontal="center"/>
    </xf>
    <xf numFmtId="9" fontId="0" fillId="2" borderId="0" xfId="0" applyNumberFormat="1" applyFill="1"/>
    <xf numFmtId="9" fontId="0" fillId="2" borderId="8" xfId="0" applyNumberFormat="1" applyFill="1" applyBorder="1" applyAlignment="1">
      <alignment horizontal="center"/>
    </xf>
    <xf numFmtId="9" fontId="0" fillId="2" borderId="11" xfId="0" applyNumberFormat="1" applyFill="1" applyBorder="1" applyAlignment="1">
      <alignment horizontal="center"/>
    </xf>
    <xf numFmtId="9" fontId="0" fillId="2" borderId="6" xfId="0" applyNumberFormat="1" applyFill="1" applyBorder="1" applyAlignment="1">
      <alignment horizontal="center"/>
    </xf>
    <xf numFmtId="0" fontId="0" fillId="2" borderId="0" xfId="0" applyFont="1" applyFill="1"/>
    <xf numFmtId="0" fontId="0" fillId="2" borderId="15" xfId="0" applyFont="1" applyFill="1" applyBorder="1"/>
    <xf numFmtId="9" fontId="0" fillId="2" borderId="16" xfId="0" applyNumberFormat="1" applyFont="1" applyFill="1" applyBorder="1"/>
    <xf numFmtId="9" fontId="0" fillId="2" borderId="17" xfId="0" applyNumberFormat="1" applyFont="1" applyFill="1" applyBorder="1"/>
    <xf numFmtId="9" fontId="0" fillId="2" borderId="0" xfId="0" applyNumberFormat="1" applyFont="1" applyFill="1"/>
    <xf numFmtId="9" fontId="4" fillId="3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/>
    <xf numFmtId="0" fontId="1" fillId="2" borderId="2" xfId="0" applyFont="1" applyFill="1" applyBorder="1"/>
    <xf numFmtId="0" fontId="1" fillId="2" borderId="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ont="1" applyFill="1" applyAlignment="1"/>
    <xf numFmtId="9" fontId="0" fillId="2" borderId="0" xfId="2" applyFont="1" applyFill="1"/>
    <xf numFmtId="2" fontId="0" fillId="2" borderId="0" xfId="0" applyNumberFormat="1" applyFill="1"/>
    <xf numFmtId="0" fontId="3" fillId="2" borderId="0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ont="1" applyFill="1" applyBorder="1"/>
    <xf numFmtId="164" fontId="0" fillId="2" borderId="1" xfId="1" applyNumberFormat="1" applyFont="1" applyFill="1" applyBorder="1" applyAlignment="1">
      <alignment horizontal="center"/>
    </xf>
    <xf numFmtId="0" fontId="0" fillId="2" borderId="18" xfId="0" applyFont="1" applyFill="1" applyBorder="1"/>
    <xf numFmtId="9" fontId="0" fillId="2" borderId="18" xfId="0" applyNumberForma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0" xfId="0" applyFill="1" applyBorder="1"/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9" fontId="5" fillId="2" borderId="0" xfId="0" applyNumberFormat="1" applyFont="1" applyFill="1" applyAlignment="1"/>
    <xf numFmtId="9" fontId="0" fillId="2" borderId="1" xfId="2" applyFont="1" applyFill="1" applyBorder="1"/>
    <xf numFmtId="9" fontId="6" fillId="0" borderId="0" xfId="0" applyNumberFormat="1" applyFont="1" applyFill="1"/>
    <xf numFmtId="9" fontId="1" fillId="3" borderId="0" xfId="0" applyNumberFormat="1" applyFont="1" applyFill="1"/>
    <xf numFmtId="9" fontId="7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164" fontId="0" fillId="2" borderId="10" xfId="1" applyNumberFormat="1" applyFont="1" applyFill="1" applyBorder="1" applyAlignment="1">
      <alignment horizontal="center"/>
    </xf>
    <xf numFmtId="164" fontId="0" fillId="2" borderId="16" xfId="1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Normal="100" workbookViewId="0">
      <selection activeCell="D18" sqref="D18"/>
    </sheetView>
  </sheetViews>
  <sheetFormatPr defaultRowHeight="15" x14ac:dyDescent="0.25"/>
  <cols>
    <col min="1" max="1" width="3.140625" style="1" customWidth="1"/>
    <col min="2" max="2" width="34.140625" style="1" customWidth="1"/>
    <col min="3" max="3" width="13.140625" style="18" customWidth="1"/>
    <col min="4" max="4" width="18.85546875" style="18" customWidth="1"/>
    <col min="5" max="5" width="14.7109375" style="18" customWidth="1"/>
    <col min="6" max="8" width="9.85546875" style="1" customWidth="1"/>
    <col min="9" max="14" width="9.140625" style="1"/>
    <col min="15" max="15" width="9.140625" style="1" customWidth="1"/>
    <col min="16" max="16" width="9.140625" style="1"/>
    <col min="17" max="17" width="13.5703125" style="1" customWidth="1"/>
    <col min="18" max="20" width="9.140625" style="1"/>
    <col min="21" max="21" width="14.42578125" style="1" customWidth="1"/>
    <col min="22" max="22" width="9.140625" style="1"/>
    <col min="23" max="23" width="8" style="1" customWidth="1"/>
    <col min="24" max="24" width="9.42578125" style="1" customWidth="1"/>
    <col min="25" max="28" width="9.140625" style="1"/>
    <col min="29" max="29" width="9.7109375" style="1" customWidth="1"/>
    <col min="30" max="16384" width="9.140625" style="1"/>
  </cols>
  <sheetData>
    <row r="1" spans="2:10" ht="15.75" customHeight="1" x14ac:dyDescent="0.25"/>
    <row r="2" spans="2:10" x14ac:dyDescent="0.25">
      <c r="B2" s="3"/>
      <c r="C2" s="44"/>
    </row>
    <row r="4" spans="2:10" x14ac:dyDescent="0.25">
      <c r="B4" s="3"/>
      <c r="C4" s="19"/>
    </row>
    <row r="5" spans="2:10" x14ac:dyDescent="0.25">
      <c r="B5" s="3"/>
      <c r="C5" s="27"/>
    </row>
    <row r="6" spans="2:10" ht="15.75" thickBot="1" x14ac:dyDescent="0.3">
      <c r="B6" s="3"/>
      <c r="C6" s="27"/>
    </row>
    <row r="7" spans="2:10" x14ac:dyDescent="0.25">
      <c r="B7" s="20" t="s">
        <v>1</v>
      </c>
      <c r="C7" s="21" t="s">
        <v>0</v>
      </c>
      <c r="D7" s="21" t="s">
        <v>5</v>
      </c>
      <c r="E7" s="22" t="s">
        <v>2</v>
      </c>
    </row>
    <row r="8" spans="2:10" x14ac:dyDescent="0.25">
      <c r="B8" s="4" t="s">
        <v>21</v>
      </c>
      <c r="C8" s="5">
        <v>0.4</v>
      </c>
      <c r="D8" s="23" t="s">
        <v>6</v>
      </c>
      <c r="E8" s="24" t="s">
        <v>4</v>
      </c>
      <c r="G8" s="8"/>
      <c r="H8" s="28"/>
      <c r="I8" s="8"/>
      <c r="J8" s="29"/>
    </row>
    <row r="9" spans="2:10" x14ac:dyDescent="0.25">
      <c r="B9" s="4" t="s">
        <v>22</v>
      </c>
      <c r="C9" s="5">
        <v>0.4</v>
      </c>
      <c r="D9" s="23" t="s">
        <v>6</v>
      </c>
      <c r="E9" s="24" t="s">
        <v>4</v>
      </c>
      <c r="G9" s="8"/>
      <c r="H9" s="28"/>
      <c r="I9" s="8"/>
      <c r="J9" s="29"/>
    </row>
    <row r="10" spans="2:10" ht="15.75" thickBot="1" x14ac:dyDescent="0.3">
      <c r="B10" s="4" t="s">
        <v>23</v>
      </c>
      <c r="C10" s="9">
        <v>0.2</v>
      </c>
      <c r="D10" s="25" t="s">
        <v>3</v>
      </c>
      <c r="E10" s="26" t="s">
        <v>4</v>
      </c>
      <c r="G10" s="8"/>
      <c r="H10" s="28"/>
      <c r="I10" s="8"/>
      <c r="J10" s="29"/>
    </row>
    <row r="11" spans="2:10" x14ac:dyDescent="0.25">
      <c r="B11" s="30"/>
      <c r="J11" s="29"/>
    </row>
    <row r="13" spans="2:10" x14ac:dyDescent="0.25">
      <c r="B13" s="31" t="s">
        <v>11</v>
      </c>
      <c r="C13" s="32" t="s">
        <v>14</v>
      </c>
      <c r="D13" s="49" t="s">
        <v>16</v>
      </c>
      <c r="E13" s="49"/>
    </row>
    <row r="14" spans="2:10" x14ac:dyDescent="0.25">
      <c r="B14" s="33" t="s">
        <v>12</v>
      </c>
      <c r="C14" s="34">
        <f>10000*12</f>
        <v>120000</v>
      </c>
      <c r="D14" s="23"/>
      <c r="E14" s="23"/>
    </row>
    <row r="15" spans="2:10" x14ac:dyDescent="0.25">
      <c r="B15" s="33" t="s">
        <v>15</v>
      </c>
      <c r="C15" s="5">
        <v>0.2</v>
      </c>
      <c r="D15" s="23"/>
      <c r="E15" s="23"/>
    </row>
    <row r="16" spans="2:10" s="38" customFormat="1" x14ac:dyDescent="0.25">
      <c r="B16" s="35"/>
      <c r="C16" s="36"/>
      <c r="D16" s="37" t="s">
        <v>17</v>
      </c>
      <c r="E16" s="37" t="s">
        <v>18</v>
      </c>
    </row>
    <row r="17" spans="2:5" x14ac:dyDescent="0.25">
      <c r="B17" s="33" t="str">
        <f>B8</f>
        <v>KPI 1</v>
      </c>
      <c r="C17" s="5">
        <v>1</v>
      </c>
      <c r="D17" s="5">
        <v>0.95</v>
      </c>
      <c r="E17" s="45" t="e">
        <f>VLOOKUP(D17,KPIs!H:I,2,0)</f>
        <v>#N/A</v>
      </c>
    </row>
    <row r="18" spans="2:5" x14ac:dyDescent="0.25">
      <c r="B18" s="33" t="str">
        <f>B9</f>
        <v>KPI 2</v>
      </c>
      <c r="C18" s="5">
        <v>1</v>
      </c>
      <c r="D18" s="5">
        <v>0.94</v>
      </c>
      <c r="E18" s="45" t="e">
        <f>VLOOKUP(D18,KPIs!H:I,2,0)</f>
        <v>#N/A</v>
      </c>
    </row>
    <row r="19" spans="2:5" x14ac:dyDescent="0.25">
      <c r="B19" s="33" t="str">
        <f>B10</f>
        <v>KPI 3</v>
      </c>
      <c r="C19" s="5">
        <v>1</v>
      </c>
      <c r="D19" s="5">
        <v>1.2</v>
      </c>
      <c r="E19" s="45">
        <f>VLOOKUP(D19,KPIs!L:M,2,0)</f>
        <v>2.0000000000000013</v>
      </c>
    </row>
    <row r="20" spans="2:5" x14ac:dyDescent="0.25">
      <c r="B20" s="33" t="s">
        <v>13</v>
      </c>
      <c r="C20" s="39">
        <f>C14/4*C15</f>
        <v>6000</v>
      </c>
      <c r="D20" s="50" t="e">
        <f>C14/4*C15*(E17*C8+E18*C9+E19*C10)</f>
        <v>#N/A</v>
      </c>
      <c r="E20" s="51"/>
    </row>
    <row r="21" spans="2:5" x14ac:dyDescent="0.25">
      <c r="E21" s="40"/>
    </row>
    <row r="22" spans="2:5" s="41" customFormat="1" x14ac:dyDescent="0.25">
      <c r="C22" s="42"/>
      <c r="D22" s="42"/>
      <c r="E22" s="43"/>
    </row>
  </sheetData>
  <mergeCells count="2">
    <mergeCell ref="D13:E13"/>
    <mergeCell ref="D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H7" sqref="H7"/>
    </sheetView>
  </sheetViews>
  <sheetFormatPr defaultRowHeight="15" x14ac:dyDescent="0.25"/>
  <cols>
    <col min="1" max="1" width="29.140625" style="1" customWidth="1"/>
    <col min="2" max="2" width="10.140625" style="12" customWidth="1"/>
    <col min="3" max="6" width="9.7109375" style="1" customWidth="1"/>
    <col min="7" max="7" width="9.140625" style="1"/>
    <col min="8" max="9" width="12.7109375" style="1" customWidth="1"/>
    <col min="10" max="10" width="9.140625" style="12"/>
    <col min="11" max="11" width="9.140625" style="1"/>
    <col min="12" max="13" width="12.5703125" style="1" customWidth="1"/>
    <col min="14" max="14" width="9.140625" style="12"/>
    <col min="15" max="16384" width="9.140625" style="1"/>
  </cols>
  <sheetData>
    <row r="1" spans="1:14" ht="15.75" thickBot="1" x14ac:dyDescent="0.3">
      <c r="H1" s="55" t="s">
        <v>19</v>
      </c>
      <c r="I1" s="55"/>
      <c r="L1" s="55" t="s">
        <v>20</v>
      </c>
      <c r="M1" s="55"/>
    </row>
    <row r="2" spans="1:14" x14ac:dyDescent="0.25">
      <c r="A2" s="2"/>
      <c r="B2" s="13" t="s">
        <v>9</v>
      </c>
      <c r="C2" s="52" t="s">
        <v>5</v>
      </c>
      <c r="D2" s="53"/>
      <c r="E2" s="52" t="s">
        <v>2</v>
      </c>
      <c r="F2" s="54"/>
      <c r="H2" s="1" t="s">
        <v>7</v>
      </c>
      <c r="I2" s="1" t="s">
        <v>8</v>
      </c>
      <c r="J2" s="12" t="s">
        <v>10</v>
      </c>
      <c r="K2" s="3"/>
      <c r="L2" s="1" t="s">
        <v>7</v>
      </c>
      <c r="M2" s="1" t="s">
        <v>8</v>
      </c>
      <c r="N2" s="12" t="s">
        <v>10</v>
      </c>
    </row>
    <row r="3" spans="1:14" x14ac:dyDescent="0.25">
      <c r="A3" s="4" t="s">
        <v>21</v>
      </c>
      <c r="B3" s="14">
        <f>overview!C8</f>
        <v>0.4</v>
      </c>
      <c r="C3" s="5">
        <v>0.9</v>
      </c>
      <c r="D3" s="5">
        <v>1.5</v>
      </c>
      <c r="E3" s="6">
        <v>0.5</v>
      </c>
      <c r="F3" s="7">
        <v>2</v>
      </c>
      <c r="H3" s="8">
        <f>$C$3</f>
        <v>0.9</v>
      </c>
      <c r="I3" s="8">
        <f>$E$3</f>
        <v>0.5</v>
      </c>
      <c r="J3" s="16">
        <f>I3*$B$3</f>
        <v>0.2</v>
      </c>
      <c r="L3" s="8">
        <v>0.8</v>
      </c>
      <c r="M3" s="8">
        <f>$E$4</f>
        <v>0.5</v>
      </c>
      <c r="N3" s="16">
        <f>M3*$B$5</f>
        <v>0.1</v>
      </c>
    </row>
    <row r="4" spans="1:14" x14ac:dyDescent="0.25">
      <c r="A4" s="4" t="s">
        <v>22</v>
      </c>
      <c r="B4" s="14">
        <f>overview!C9</f>
        <v>0.4</v>
      </c>
      <c r="C4" s="5">
        <v>0.9</v>
      </c>
      <c r="D4" s="5">
        <v>1.5</v>
      </c>
      <c r="E4" s="6">
        <v>0.5</v>
      </c>
      <c r="F4" s="7">
        <v>2</v>
      </c>
      <c r="H4" s="8">
        <f t="shared" ref="H4:H35" si="0">H3+1%</f>
        <v>0.91</v>
      </c>
      <c r="I4" s="8">
        <f>I3+5%</f>
        <v>0.55000000000000004</v>
      </c>
      <c r="J4" s="16">
        <f t="shared" ref="J4:J63" si="1">I4*$B$3</f>
        <v>0.22000000000000003</v>
      </c>
      <c r="L4" s="8">
        <f>L3+1%</f>
        <v>0.81</v>
      </c>
      <c r="M4" s="8">
        <f>M3+2.5%</f>
        <v>0.52500000000000002</v>
      </c>
      <c r="N4" s="16">
        <f t="shared" ref="N4:N43" si="2">M4*$B$5</f>
        <v>0.10500000000000001</v>
      </c>
    </row>
    <row r="5" spans="1:14" ht="15.75" thickBot="1" x14ac:dyDescent="0.3">
      <c r="A5" s="4" t="s">
        <v>23</v>
      </c>
      <c r="B5" s="15">
        <f>overview!C10</f>
        <v>0.2</v>
      </c>
      <c r="C5" s="9">
        <v>0.8</v>
      </c>
      <c r="D5" s="10">
        <v>1.2</v>
      </c>
      <c r="E5" s="10">
        <v>0.5</v>
      </c>
      <c r="F5" s="11">
        <v>2</v>
      </c>
      <c r="H5" s="8">
        <f t="shared" si="0"/>
        <v>0.92</v>
      </c>
      <c r="I5" s="8">
        <f t="shared" ref="I5:I13" si="3">I4+5%</f>
        <v>0.60000000000000009</v>
      </c>
      <c r="J5" s="16">
        <f t="shared" si="1"/>
        <v>0.24000000000000005</v>
      </c>
      <c r="L5" s="48">
        <v>0.82</v>
      </c>
      <c r="M5" s="8">
        <f t="shared" ref="M5:M22" si="4">M4+2.5%</f>
        <v>0.55000000000000004</v>
      </c>
      <c r="N5" s="16">
        <f t="shared" si="2"/>
        <v>0.11000000000000001</v>
      </c>
    </row>
    <row r="6" spans="1:14" x14ac:dyDescent="0.25">
      <c r="H6" s="8">
        <f t="shared" si="0"/>
        <v>0.93</v>
      </c>
      <c r="I6" s="8">
        <f t="shared" si="3"/>
        <v>0.65000000000000013</v>
      </c>
      <c r="J6" s="16">
        <f t="shared" si="1"/>
        <v>0.26000000000000006</v>
      </c>
      <c r="L6" s="8">
        <f t="shared" ref="L6:L12" si="5">L5+1%</f>
        <v>0.83</v>
      </c>
      <c r="M6" s="8">
        <f t="shared" si="4"/>
        <v>0.57500000000000007</v>
      </c>
      <c r="N6" s="16">
        <f t="shared" si="2"/>
        <v>0.11500000000000002</v>
      </c>
    </row>
    <row r="7" spans="1:14" x14ac:dyDescent="0.25">
      <c r="H7" s="48">
        <f t="shared" si="0"/>
        <v>0.94000000000000006</v>
      </c>
      <c r="I7" s="8">
        <f t="shared" si="3"/>
        <v>0.70000000000000018</v>
      </c>
      <c r="J7" s="16">
        <f t="shared" si="1"/>
        <v>0.28000000000000008</v>
      </c>
      <c r="L7" s="8">
        <f t="shared" si="5"/>
        <v>0.84</v>
      </c>
      <c r="M7" s="8">
        <f t="shared" si="4"/>
        <v>0.60000000000000009</v>
      </c>
      <c r="N7" s="16">
        <f t="shared" si="2"/>
        <v>0.12000000000000002</v>
      </c>
    </row>
    <row r="8" spans="1:14" x14ac:dyDescent="0.25">
      <c r="H8" s="8">
        <f t="shared" si="0"/>
        <v>0.95000000000000007</v>
      </c>
      <c r="I8" s="8">
        <f t="shared" si="3"/>
        <v>0.75000000000000022</v>
      </c>
      <c r="J8" s="16">
        <f t="shared" si="1"/>
        <v>0.3000000000000001</v>
      </c>
      <c r="L8" s="8">
        <f t="shared" si="5"/>
        <v>0.85</v>
      </c>
      <c r="M8" s="8">
        <f t="shared" si="4"/>
        <v>0.62500000000000011</v>
      </c>
      <c r="N8" s="16">
        <f t="shared" si="2"/>
        <v>0.12500000000000003</v>
      </c>
    </row>
    <row r="9" spans="1:14" x14ac:dyDescent="0.25">
      <c r="H9" s="8">
        <f t="shared" si="0"/>
        <v>0.96000000000000008</v>
      </c>
      <c r="I9" s="8">
        <f t="shared" si="3"/>
        <v>0.80000000000000027</v>
      </c>
      <c r="J9" s="16">
        <f t="shared" si="1"/>
        <v>0.32000000000000012</v>
      </c>
      <c r="L9" s="8">
        <f t="shared" si="5"/>
        <v>0.86</v>
      </c>
      <c r="M9" s="8">
        <f t="shared" si="4"/>
        <v>0.65000000000000013</v>
      </c>
      <c r="N9" s="16">
        <f t="shared" si="2"/>
        <v>0.13000000000000003</v>
      </c>
    </row>
    <row r="10" spans="1:14" x14ac:dyDescent="0.25">
      <c r="H10" s="8">
        <f t="shared" si="0"/>
        <v>0.97000000000000008</v>
      </c>
      <c r="I10" s="8">
        <f t="shared" si="3"/>
        <v>0.85000000000000031</v>
      </c>
      <c r="J10" s="16">
        <f t="shared" si="1"/>
        <v>0.34000000000000014</v>
      </c>
      <c r="L10" s="8">
        <f t="shared" si="5"/>
        <v>0.87</v>
      </c>
      <c r="M10" s="8">
        <f t="shared" si="4"/>
        <v>0.67500000000000016</v>
      </c>
      <c r="N10" s="16">
        <f t="shared" si="2"/>
        <v>0.13500000000000004</v>
      </c>
    </row>
    <row r="11" spans="1:14" x14ac:dyDescent="0.25">
      <c r="H11" s="8">
        <f t="shared" si="0"/>
        <v>0.98000000000000009</v>
      </c>
      <c r="I11" s="8">
        <f t="shared" si="3"/>
        <v>0.90000000000000036</v>
      </c>
      <c r="J11" s="16">
        <f t="shared" si="1"/>
        <v>0.36000000000000015</v>
      </c>
      <c r="L11" s="8">
        <f t="shared" si="5"/>
        <v>0.88</v>
      </c>
      <c r="M11" s="8">
        <f t="shared" si="4"/>
        <v>0.70000000000000018</v>
      </c>
      <c r="N11" s="16">
        <f t="shared" si="2"/>
        <v>0.14000000000000004</v>
      </c>
    </row>
    <row r="12" spans="1:14" x14ac:dyDescent="0.25">
      <c r="H12" s="8">
        <f t="shared" si="0"/>
        <v>0.9900000000000001</v>
      </c>
      <c r="I12" s="8">
        <f t="shared" si="3"/>
        <v>0.9500000000000004</v>
      </c>
      <c r="J12" s="16">
        <f>I12*$B$3</f>
        <v>0.38000000000000017</v>
      </c>
      <c r="L12" s="8">
        <f t="shared" si="5"/>
        <v>0.89</v>
      </c>
      <c r="M12" s="8">
        <f t="shared" si="4"/>
        <v>0.7250000000000002</v>
      </c>
      <c r="N12" s="16">
        <f t="shared" si="2"/>
        <v>0.14500000000000005</v>
      </c>
    </row>
    <row r="13" spans="1:14" x14ac:dyDescent="0.25">
      <c r="H13" s="17">
        <f t="shared" si="0"/>
        <v>1</v>
      </c>
      <c r="I13" s="17">
        <f t="shared" si="3"/>
        <v>1.0000000000000004</v>
      </c>
      <c r="J13" s="17">
        <f t="shared" si="1"/>
        <v>0.40000000000000019</v>
      </c>
      <c r="L13" s="8">
        <f>$C$4</f>
        <v>0.9</v>
      </c>
      <c r="M13" s="8">
        <f t="shared" si="4"/>
        <v>0.75000000000000022</v>
      </c>
      <c r="N13" s="16">
        <f t="shared" si="2"/>
        <v>0.15000000000000005</v>
      </c>
    </row>
    <row r="14" spans="1:14" x14ac:dyDescent="0.25">
      <c r="H14" s="8">
        <f t="shared" si="0"/>
        <v>1.01</v>
      </c>
      <c r="I14" s="8">
        <f>I13+2%</f>
        <v>1.0200000000000005</v>
      </c>
      <c r="J14" s="16">
        <f t="shared" si="1"/>
        <v>0.4080000000000002</v>
      </c>
      <c r="L14" s="8">
        <f t="shared" ref="L14:L43" si="6">L13+1%</f>
        <v>0.91</v>
      </c>
      <c r="M14" s="8">
        <f t="shared" si="4"/>
        <v>0.77500000000000024</v>
      </c>
      <c r="N14" s="16">
        <f t="shared" si="2"/>
        <v>0.15500000000000005</v>
      </c>
    </row>
    <row r="15" spans="1:14" x14ac:dyDescent="0.25">
      <c r="H15" s="8">
        <f t="shared" si="0"/>
        <v>1.02</v>
      </c>
      <c r="I15" s="8">
        <f t="shared" ref="I15:I63" si="7">I14+2%</f>
        <v>1.0400000000000005</v>
      </c>
      <c r="J15" s="16">
        <f t="shared" si="1"/>
        <v>0.4160000000000002</v>
      </c>
      <c r="L15" s="8">
        <f t="shared" si="6"/>
        <v>0.92</v>
      </c>
      <c r="M15" s="8">
        <f t="shared" si="4"/>
        <v>0.80000000000000027</v>
      </c>
      <c r="N15" s="16">
        <f t="shared" si="2"/>
        <v>0.16000000000000006</v>
      </c>
    </row>
    <row r="16" spans="1:14" x14ac:dyDescent="0.25">
      <c r="H16" s="8">
        <f t="shared" si="0"/>
        <v>1.03</v>
      </c>
      <c r="I16" s="8">
        <f t="shared" si="7"/>
        <v>1.0600000000000005</v>
      </c>
      <c r="J16" s="16">
        <f t="shared" si="1"/>
        <v>0.42400000000000021</v>
      </c>
      <c r="L16" s="8">
        <f t="shared" si="6"/>
        <v>0.93</v>
      </c>
      <c r="M16" s="8">
        <f t="shared" si="4"/>
        <v>0.82500000000000029</v>
      </c>
      <c r="N16" s="16">
        <f t="shared" si="2"/>
        <v>0.16500000000000006</v>
      </c>
    </row>
    <row r="17" spans="8:14" x14ac:dyDescent="0.25">
      <c r="H17" s="8">
        <f t="shared" si="0"/>
        <v>1.04</v>
      </c>
      <c r="I17" s="8">
        <f t="shared" si="7"/>
        <v>1.0800000000000005</v>
      </c>
      <c r="J17" s="16">
        <f t="shared" si="1"/>
        <v>0.43200000000000022</v>
      </c>
      <c r="L17" s="48">
        <v>0.94</v>
      </c>
      <c r="M17" s="8">
        <f t="shared" si="4"/>
        <v>0.85000000000000031</v>
      </c>
      <c r="N17" s="16">
        <f t="shared" si="2"/>
        <v>0.17000000000000007</v>
      </c>
    </row>
    <row r="18" spans="8:14" x14ac:dyDescent="0.25">
      <c r="H18" s="8">
        <f t="shared" si="0"/>
        <v>1.05</v>
      </c>
      <c r="I18" s="8">
        <f t="shared" si="7"/>
        <v>1.1000000000000005</v>
      </c>
      <c r="J18" s="16">
        <f t="shared" si="1"/>
        <v>0.44000000000000022</v>
      </c>
      <c r="L18" s="8">
        <f t="shared" si="6"/>
        <v>0.95</v>
      </c>
      <c r="M18" s="8">
        <f t="shared" si="4"/>
        <v>0.87500000000000033</v>
      </c>
      <c r="N18" s="16">
        <f t="shared" si="2"/>
        <v>0.17500000000000007</v>
      </c>
    </row>
    <row r="19" spans="8:14" x14ac:dyDescent="0.25">
      <c r="H19" s="8">
        <f t="shared" si="0"/>
        <v>1.06</v>
      </c>
      <c r="I19" s="8">
        <f t="shared" si="7"/>
        <v>1.1200000000000006</v>
      </c>
      <c r="J19" s="16">
        <f t="shared" si="1"/>
        <v>0.44800000000000023</v>
      </c>
      <c r="L19" s="8">
        <f t="shared" si="6"/>
        <v>0.96</v>
      </c>
      <c r="M19" s="8">
        <f t="shared" si="4"/>
        <v>0.90000000000000036</v>
      </c>
      <c r="N19" s="16">
        <f t="shared" si="2"/>
        <v>0.18000000000000008</v>
      </c>
    </row>
    <row r="20" spans="8:14" x14ac:dyDescent="0.25">
      <c r="H20" s="8">
        <f t="shared" si="0"/>
        <v>1.07</v>
      </c>
      <c r="I20" s="8">
        <f t="shared" si="7"/>
        <v>1.1400000000000006</v>
      </c>
      <c r="J20" s="16">
        <f t="shared" si="1"/>
        <v>0.45600000000000024</v>
      </c>
      <c r="L20" s="8">
        <f t="shared" si="6"/>
        <v>0.97</v>
      </c>
      <c r="M20" s="8">
        <f t="shared" si="4"/>
        <v>0.92500000000000038</v>
      </c>
      <c r="N20" s="16">
        <f t="shared" si="2"/>
        <v>0.18500000000000008</v>
      </c>
    </row>
    <row r="21" spans="8:14" x14ac:dyDescent="0.25">
      <c r="H21" s="8">
        <f t="shared" si="0"/>
        <v>1.08</v>
      </c>
      <c r="I21" s="8">
        <f t="shared" si="7"/>
        <v>1.1600000000000006</v>
      </c>
      <c r="J21" s="16">
        <f t="shared" si="1"/>
        <v>0.46400000000000025</v>
      </c>
      <c r="L21" s="8">
        <f t="shared" si="6"/>
        <v>0.98</v>
      </c>
      <c r="M21" s="8">
        <f t="shared" si="4"/>
        <v>0.9500000000000004</v>
      </c>
      <c r="N21" s="16">
        <f t="shared" si="2"/>
        <v>0.19000000000000009</v>
      </c>
    </row>
    <row r="22" spans="8:14" x14ac:dyDescent="0.25">
      <c r="H22" s="8">
        <f t="shared" si="0"/>
        <v>1.0900000000000001</v>
      </c>
      <c r="I22" s="8">
        <f t="shared" si="7"/>
        <v>1.1800000000000006</v>
      </c>
      <c r="J22" s="16">
        <f t="shared" si="1"/>
        <v>0.47200000000000025</v>
      </c>
      <c r="L22" s="8">
        <f t="shared" si="6"/>
        <v>0.99</v>
      </c>
      <c r="M22" s="8">
        <f t="shared" si="4"/>
        <v>0.97500000000000042</v>
      </c>
      <c r="N22" s="16">
        <f t="shared" si="2"/>
        <v>0.19500000000000009</v>
      </c>
    </row>
    <row r="23" spans="8:14" x14ac:dyDescent="0.25">
      <c r="H23" s="8">
        <f t="shared" si="0"/>
        <v>1.1000000000000001</v>
      </c>
      <c r="I23" s="8">
        <f t="shared" si="7"/>
        <v>1.2000000000000006</v>
      </c>
      <c r="J23" s="16">
        <f t="shared" si="1"/>
        <v>0.48000000000000026</v>
      </c>
      <c r="L23" s="47">
        <f t="shared" si="6"/>
        <v>1</v>
      </c>
      <c r="M23" s="47">
        <f>M22+2.5%</f>
        <v>1.0000000000000004</v>
      </c>
      <c r="N23" s="47">
        <f t="shared" si="2"/>
        <v>0.20000000000000009</v>
      </c>
    </row>
    <row r="24" spans="8:14" x14ac:dyDescent="0.25">
      <c r="H24" s="8">
        <f t="shared" si="0"/>
        <v>1.1100000000000001</v>
      </c>
      <c r="I24" s="8">
        <f t="shared" si="7"/>
        <v>1.2200000000000006</v>
      </c>
      <c r="J24" s="16">
        <f t="shared" si="1"/>
        <v>0.48800000000000027</v>
      </c>
      <c r="L24" s="8">
        <f t="shared" si="6"/>
        <v>1.01</v>
      </c>
      <c r="M24" s="8">
        <f>M23+5%</f>
        <v>1.0500000000000005</v>
      </c>
      <c r="N24" s="16">
        <f t="shared" si="2"/>
        <v>0.2100000000000001</v>
      </c>
    </row>
    <row r="25" spans="8:14" x14ac:dyDescent="0.25">
      <c r="H25" s="8">
        <f t="shared" si="0"/>
        <v>1.1200000000000001</v>
      </c>
      <c r="I25" s="8">
        <f t="shared" si="7"/>
        <v>1.2400000000000007</v>
      </c>
      <c r="J25" s="16">
        <f t="shared" si="1"/>
        <v>0.49600000000000027</v>
      </c>
      <c r="L25" s="8">
        <f t="shared" si="6"/>
        <v>1.02</v>
      </c>
      <c r="M25" s="8">
        <f t="shared" ref="M25:M43" si="8">M24+5%</f>
        <v>1.1000000000000005</v>
      </c>
      <c r="N25" s="16">
        <f t="shared" si="2"/>
        <v>0.22000000000000011</v>
      </c>
    </row>
    <row r="26" spans="8:14" x14ac:dyDescent="0.25">
      <c r="H26" s="48">
        <v>1.1299999999999999</v>
      </c>
      <c r="I26" s="8">
        <f t="shared" si="7"/>
        <v>1.2600000000000007</v>
      </c>
      <c r="J26" s="16">
        <f t="shared" si="1"/>
        <v>0.50400000000000034</v>
      </c>
      <c r="L26" s="8">
        <f t="shared" si="6"/>
        <v>1.03</v>
      </c>
      <c r="M26" s="8">
        <f t="shared" si="8"/>
        <v>1.1500000000000006</v>
      </c>
      <c r="N26" s="16">
        <f t="shared" si="2"/>
        <v>0.23000000000000012</v>
      </c>
    </row>
    <row r="27" spans="8:14" x14ac:dyDescent="0.25">
      <c r="H27" s="8">
        <f t="shared" si="0"/>
        <v>1.1399999999999999</v>
      </c>
      <c r="I27" s="8">
        <f t="shared" si="7"/>
        <v>1.2800000000000007</v>
      </c>
      <c r="J27" s="16">
        <f t="shared" si="1"/>
        <v>0.51200000000000034</v>
      </c>
      <c r="L27" s="8">
        <f t="shared" si="6"/>
        <v>1.04</v>
      </c>
      <c r="M27" s="8">
        <f t="shared" si="8"/>
        <v>1.2000000000000006</v>
      </c>
      <c r="N27" s="16">
        <f t="shared" si="2"/>
        <v>0.24000000000000013</v>
      </c>
    </row>
    <row r="28" spans="8:14" x14ac:dyDescent="0.25">
      <c r="H28" s="8">
        <f t="shared" si="0"/>
        <v>1.1499999999999999</v>
      </c>
      <c r="I28" s="8">
        <f t="shared" si="7"/>
        <v>1.3000000000000007</v>
      </c>
      <c r="J28" s="16">
        <f t="shared" si="1"/>
        <v>0.52000000000000035</v>
      </c>
      <c r="L28" s="8">
        <f t="shared" si="6"/>
        <v>1.05</v>
      </c>
      <c r="M28" s="8">
        <f t="shared" si="8"/>
        <v>1.2500000000000007</v>
      </c>
      <c r="N28" s="16">
        <f t="shared" si="2"/>
        <v>0.25000000000000017</v>
      </c>
    </row>
    <row r="29" spans="8:14" x14ac:dyDescent="0.25">
      <c r="H29" s="8">
        <f t="shared" si="0"/>
        <v>1.1599999999999999</v>
      </c>
      <c r="I29" s="8">
        <f t="shared" si="7"/>
        <v>1.3200000000000007</v>
      </c>
      <c r="J29" s="16">
        <f t="shared" si="1"/>
        <v>0.52800000000000036</v>
      </c>
      <c r="L29" s="8">
        <f t="shared" si="6"/>
        <v>1.06</v>
      </c>
      <c r="M29" s="8">
        <f t="shared" si="8"/>
        <v>1.3000000000000007</v>
      </c>
      <c r="N29" s="16">
        <f t="shared" si="2"/>
        <v>0.26000000000000018</v>
      </c>
    </row>
    <row r="30" spans="8:14" x14ac:dyDescent="0.25">
      <c r="H30" s="8">
        <f t="shared" si="0"/>
        <v>1.17</v>
      </c>
      <c r="I30" s="8">
        <f t="shared" si="7"/>
        <v>1.3400000000000007</v>
      </c>
      <c r="J30" s="16">
        <f t="shared" si="1"/>
        <v>0.53600000000000037</v>
      </c>
      <c r="L30" s="8">
        <f t="shared" si="6"/>
        <v>1.07</v>
      </c>
      <c r="M30" s="8">
        <f t="shared" si="8"/>
        <v>1.3500000000000008</v>
      </c>
      <c r="N30" s="16">
        <f t="shared" si="2"/>
        <v>0.27000000000000018</v>
      </c>
    </row>
    <row r="31" spans="8:14" x14ac:dyDescent="0.25">
      <c r="H31" s="8">
        <f t="shared" si="0"/>
        <v>1.18</v>
      </c>
      <c r="I31" s="8">
        <f t="shared" si="7"/>
        <v>1.3600000000000008</v>
      </c>
      <c r="J31" s="16">
        <f t="shared" si="1"/>
        <v>0.54400000000000037</v>
      </c>
      <c r="L31" s="8">
        <f t="shared" si="6"/>
        <v>1.08</v>
      </c>
      <c r="M31" s="8">
        <f t="shared" si="8"/>
        <v>1.4000000000000008</v>
      </c>
      <c r="N31" s="16">
        <f t="shared" si="2"/>
        <v>0.28000000000000019</v>
      </c>
    </row>
    <row r="32" spans="8:14" x14ac:dyDescent="0.25">
      <c r="H32" s="8">
        <f t="shared" si="0"/>
        <v>1.19</v>
      </c>
      <c r="I32" s="8">
        <f t="shared" si="7"/>
        <v>1.3800000000000008</v>
      </c>
      <c r="J32" s="16">
        <f t="shared" si="1"/>
        <v>0.55200000000000038</v>
      </c>
      <c r="L32" s="8">
        <f t="shared" si="6"/>
        <v>1.0900000000000001</v>
      </c>
      <c r="M32" s="8">
        <f t="shared" si="8"/>
        <v>1.4500000000000008</v>
      </c>
      <c r="N32" s="16">
        <f t="shared" si="2"/>
        <v>0.2900000000000002</v>
      </c>
    </row>
    <row r="33" spans="8:14" x14ac:dyDescent="0.25">
      <c r="H33" s="8">
        <f t="shared" si="0"/>
        <v>1.2</v>
      </c>
      <c r="I33" s="8">
        <f t="shared" si="7"/>
        <v>1.4000000000000008</v>
      </c>
      <c r="J33" s="16">
        <f t="shared" si="1"/>
        <v>0.56000000000000039</v>
      </c>
      <c r="L33" s="46">
        <f t="shared" si="6"/>
        <v>1.1000000000000001</v>
      </c>
      <c r="M33" s="8">
        <f t="shared" si="8"/>
        <v>1.5000000000000009</v>
      </c>
      <c r="N33" s="16">
        <f t="shared" si="2"/>
        <v>0.30000000000000021</v>
      </c>
    </row>
    <row r="34" spans="8:14" x14ac:dyDescent="0.25">
      <c r="H34" s="8">
        <f t="shared" si="0"/>
        <v>1.21</v>
      </c>
      <c r="I34" s="8">
        <f t="shared" si="7"/>
        <v>1.4200000000000008</v>
      </c>
      <c r="J34" s="16">
        <f t="shared" si="1"/>
        <v>0.56800000000000039</v>
      </c>
      <c r="L34" s="8">
        <f t="shared" si="6"/>
        <v>1.1100000000000001</v>
      </c>
      <c r="M34" s="8">
        <f t="shared" si="8"/>
        <v>1.5500000000000009</v>
      </c>
      <c r="N34" s="16">
        <f t="shared" si="2"/>
        <v>0.31000000000000022</v>
      </c>
    </row>
    <row r="35" spans="8:14" x14ac:dyDescent="0.25">
      <c r="H35" s="8">
        <f t="shared" si="0"/>
        <v>1.22</v>
      </c>
      <c r="I35" s="8">
        <f t="shared" si="7"/>
        <v>1.4400000000000008</v>
      </c>
      <c r="J35" s="16">
        <f t="shared" si="1"/>
        <v>0.5760000000000004</v>
      </c>
      <c r="L35" s="8">
        <f t="shared" si="6"/>
        <v>1.1200000000000001</v>
      </c>
      <c r="M35" s="8">
        <f t="shared" si="8"/>
        <v>1.600000000000001</v>
      </c>
      <c r="N35" s="16">
        <f t="shared" si="2"/>
        <v>0.32000000000000023</v>
      </c>
    </row>
    <row r="36" spans="8:14" x14ac:dyDescent="0.25">
      <c r="H36" s="8">
        <f t="shared" ref="H36:H63" si="9">H35+1%</f>
        <v>1.23</v>
      </c>
      <c r="I36" s="8">
        <f t="shared" si="7"/>
        <v>1.4600000000000009</v>
      </c>
      <c r="J36" s="16">
        <f t="shared" si="1"/>
        <v>0.58400000000000041</v>
      </c>
      <c r="L36" s="48">
        <v>1.1299999999999999</v>
      </c>
      <c r="M36" s="8">
        <f t="shared" si="8"/>
        <v>1.650000000000001</v>
      </c>
      <c r="N36" s="16">
        <f t="shared" si="2"/>
        <v>0.33000000000000024</v>
      </c>
    </row>
    <row r="37" spans="8:14" x14ac:dyDescent="0.25">
      <c r="H37" s="8">
        <f t="shared" si="9"/>
        <v>1.24</v>
      </c>
      <c r="I37" s="8">
        <f t="shared" si="7"/>
        <v>1.4800000000000009</v>
      </c>
      <c r="J37" s="16">
        <f t="shared" si="1"/>
        <v>0.59200000000000041</v>
      </c>
      <c r="L37" s="8">
        <f t="shared" si="6"/>
        <v>1.1399999999999999</v>
      </c>
      <c r="M37" s="8">
        <f t="shared" si="8"/>
        <v>1.7000000000000011</v>
      </c>
      <c r="N37" s="16">
        <f t="shared" si="2"/>
        <v>0.34000000000000025</v>
      </c>
    </row>
    <row r="38" spans="8:14" x14ac:dyDescent="0.25">
      <c r="H38" s="8">
        <f t="shared" si="9"/>
        <v>1.25</v>
      </c>
      <c r="I38" s="8">
        <f t="shared" si="7"/>
        <v>1.5000000000000009</v>
      </c>
      <c r="J38" s="16">
        <f t="shared" si="1"/>
        <v>0.60000000000000042</v>
      </c>
      <c r="L38" s="8">
        <f t="shared" si="6"/>
        <v>1.1499999999999999</v>
      </c>
      <c r="M38" s="8">
        <f t="shared" si="8"/>
        <v>1.7500000000000011</v>
      </c>
      <c r="N38" s="16">
        <f t="shared" si="2"/>
        <v>0.35000000000000026</v>
      </c>
    </row>
    <row r="39" spans="8:14" x14ac:dyDescent="0.25">
      <c r="H39" s="8">
        <f t="shared" si="9"/>
        <v>1.26</v>
      </c>
      <c r="I39" s="8">
        <f t="shared" si="7"/>
        <v>1.5200000000000009</v>
      </c>
      <c r="J39" s="16">
        <f t="shared" si="1"/>
        <v>0.60800000000000043</v>
      </c>
      <c r="L39" s="8">
        <f t="shared" si="6"/>
        <v>1.1599999999999999</v>
      </c>
      <c r="M39" s="8">
        <f t="shared" si="8"/>
        <v>1.8000000000000012</v>
      </c>
      <c r="N39" s="16">
        <f t="shared" si="2"/>
        <v>0.36000000000000026</v>
      </c>
    </row>
    <row r="40" spans="8:14" x14ac:dyDescent="0.25">
      <c r="H40" s="8">
        <f t="shared" si="9"/>
        <v>1.27</v>
      </c>
      <c r="I40" s="8">
        <f t="shared" si="7"/>
        <v>1.5400000000000009</v>
      </c>
      <c r="J40" s="16">
        <f t="shared" si="1"/>
        <v>0.61600000000000044</v>
      </c>
      <c r="L40" s="8">
        <f t="shared" si="6"/>
        <v>1.17</v>
      </c>
      <c r="M40" s="8">
        <f t="shared" si="8"/>
        <v>1.8500000000000012</v>
      </c>
      <c r="N40" s="16">
        <f t="shared" si="2"/>
        <v>0.37000000000000027</v>
      </c>
    </row>
    <row r="41" spans="8:14" x14ac:dyDescent="0.25">
      <c r="H41" s="8">
        <f t="shared" si="9"/>
        <v>1.28</v>
      </c>
      <c r="I41" s="8">
        <f t="shared" si="7"/>
        <v>1.5600000000000009</v>
      </c>
      <c r="J41" s="16">
        <f t="shared" si="1"/>
        <v>0.62400000000000044</v>
      </c>
      <c r="L41" s="8">
        <f t="shared" si="6"/>
        <v>1.18</v>
      </c>
      <c r="M41" s="8">
        <f t="shared" si="8"/>
        <v>1.9000000000000012</v>
      </c>
      <c r="N41" s="16">
        <f t="shared" si="2"/>
        <v>0.38000000000000028</v>
      </c>
    </row>
    <row r="42" spans="8:14" x14ac:dyDescent="0.25">
      <c r="H42" s="8">
        <f t="shared" si="9"/>
        <v>1.29</v>
      </c>
      <c r="I42" s="8">
        <f t="shared" si="7"/>
        <v>1.580000000000001</v>
      </c>
      <c r="J42" s="16">
        <f t="shared" si="1"/>
        <v>0.63200000000000045</v>
      </c>
      <c r="L42" s="8">
        <f t="shared" si="6"/>
        <v>1.19</v>
      </c>
      <c r="M42" s="8">
        <f t="shared" si="8"/>
        <v>1.9500000000000013</v>
      </c>
      <c r="N42" s="16">
        <f t="shared" si="2"/>
        <v>0.39000000000000029</v>
      </c>
    </row>
    <row r="43" spans="8:14" x14ac:dyDescent="0.25">
      <c r="H43" s="8">
        <f t="shared" si="9"/>
        <v>1.3</v>
      </c>
      <c r="I43" s="8">
        <f t="shared" si="7"/>
        <v>1.600000000000001</v>
      </c>
      <c r="J43" s="16">
        <f t="shared" si="1"/>
        <v>0.64000000000000046</v>
      </c>
      <c r="L43" s="8">
        <f t="shared" si="6"/>
        <v>1.2</v>
      </c>
      <c r="M43" s="8">
        <f t="shared" si="8"/>
        <v>2.0000000000000013</v>
      </c>
      <c r="N43" s="16">
        <f t="shared" si="2"/>
        <v>0.4000000000000003</v>
      </c>
    </row>
    <row r="44" spans="8:14" x14ac:dyDescent="0.25">
      <c r="H44" s="8">
        <f t="shared" si="9"/>
        <v>1.31</v>
      </c>
      <c r="I44" s="8">
        <f t="shared" si="7"/>
        <v>1.620000000000001</v>
      </c>
      <c r="J44" s="16">
        <f t="shared" si="1"/>
        <v>0.64800000000000046</v>
      </c>
      <c r="L44" s="8"/>
      <c r="M44" s="8"/>
      <c r="N44" s="16"/>
    </row>
    <row r="45" spans="8:14" x14ac:dyDescent="0.25">
      <c r="H45" s="8">
        <f t="shared" si="9"/>
        <v>1.32</v>
      </c>
      <c r="I45" s="8">
        <f t="shared" si="7"/>
        <v>1.640000000000001</v>
      </c>
      <c r="J45" s="16">
        <f t="shared" si="1"/>
        <v>0.65600000000000047</v>
      </c>
      <c r="L45" s="8"/>
      <c r="M45" s="8"/>
      <c r="N45" s="16"/>
    </row>
    <row r="46" spans="8:14" x14ac:dyDescent="0.25">
      <c r="H46" s="8">
        <f t="shared" si="9"/>
        <v>1.33</v>
      </c>
      <c r="I46" s="8">
        <f t="shared" si="7"/>
        <v>1.660000000000001</v>
      </c>
      <c r="J46" s="16">
        <f t="shared" si="1"/>
        <v>0.66400000000000048</v>
      </c>
      <c r="L46" s="8"/>
      <c r="M46" s="8"/>
      <c r="N46" s="16"/>
    </row>
    <row r="47" spans="8:14" x14ac:dyDescent="0.25">
      <c r="H47" s="8">
        <f t="shared" si="9"/>
        <v>1.34</v>
      </c>
      <c r="I47" s="8">
        <f t="shared" si="7"/>
        <v>1.680000000000001</v>
      </c>
      <c r="J47" s="16">
        <f t="shared" si="1"/>
        <v>0.67200000000000049</v>
      </c>
      <c r="L47" s="8"/>
      <c r="M47" s="8"/>
      <c r="N47" s="16"/>
    </row>
    <row r="48" spans="8:14" x14ac:dyDescent="0.25">
      <c r="H48" s="8">
        <f t="shared" si="9"/>
        <v>1.35</v>
      </c>
      <c r="I48" s="8">
        <f t="shared" si="7"/>
        <v>1.7000000000000011</v>
      </c>
      <c r="J48" s="16">
        <f t="shared" si="1"/>
        <v>0.68000000000000049</v>
      </c>
      <c r="L48" s="8"/>
      <c r="M48" s="8"/>
      <c r="N48" s="16"/>
    </row>
    <row r="49" spans="8:14" x14ac:dyDescent="0.25">
      <c r="H49" s="8">
        <f t="shared" si="9"/>
        <v>1.36</v>
      </c>
      <c r="I49" s="8">
        <f t="shared" si="7"/>
        <v>1.7200000000000011</v>
      </c>
      <c r="J49" s="16">
        <f t="shared" si="1"/>
        <v>0.6880000000000005</v>
      </c>
      <c r="L49" s="8"/>
      <c r="M49" s="8"/>
      <c r="N49" s="16"/>
    </row>
    <row r="50" spans="8:14" x14ac:dyDescent="0.25">
      <c r="H50" s="8">
        <f t="shared" si="9"/>
        <v>1.37</v>
      </c>
      <c r="I50" s="8">
        <f t="shared" si="7"/>
        <v>1.7400000000000011</v>
      </c>
      <c r="J50" s="16">
        <f t="shared" si="1"/>
        <v>0.69600000000000051</v>
      </c>
      <c r="L50" s="8"/>
      <c r="M50" s="8"/>
      <c r="N50" s="16"/>
    </row>
    <row r="51" spans="8:14" x14ac:dyDescent="0.25">
      <c r="H51" s="48">
        <v>1.38</v>
      </c>
      <c r="I51" s="8">
        <f t="shared" si="7"/>
        <v>1.7600000000000011</v>
      </c>
      <c r="J51" s="16">
        <f t="shared" si="1"/>
        <v>0.70400000000000051</v>
      </c>
      <c r="L51" s="8"/>
      <c r="M51" s="8"/>
      <c r="N51" s="16"/>
    </row>
    <row r="52" spans="8:14" x14ac:dyDescent="0.25">
      <c r="H52" s="8">
        <f t="shared" si="9"/>
        <v>1.39</v>
      </c>
      <c r="I52" s="8">
        <f t="shared" si="7"/>
        <v>1.7800000000000011</v>
      </c>
      <c r="J52" s="16">
        <f t="shared" si="1"/>
        <v>0.71200000000000052</v>
      </c>
      <c r="L52" s="8"/>
      <c r="M52" s="8"/>
      <c r="N52" s="16"/>
    </row>
    <row r="53" spans="8:14" x14ac:dyDescent="0.25">
      <c r="H53" s="8">
        <f t="shared" si="9"/>
        <v>1.4</v>
      </c>
      <c r="I53" s="8">
        <f t="shared" si="7"/>
        <v>1.8000000000000012</v>
      </c>
      <c r="J53" s="16">
        <f t="shared" si="1"/>
        <v>0.72000000000000053</v>
      </c>
      <c r="L53" s="8"/>
      <c r="M53" s="8"/>
      <c r="N53" s="16"/>
    </row>
    <row r="54" spans="8:14" x14ac:dyDescent="0.25">
      <c r="H54" s="8">
        <f t="shared" si="9"/>
        <v>1.41</v>
      </c>
      <c r="I54" s="8">
        <f t="shared" si="7"/>
        <v>1.8200000000000012</v>
      </c>
      <c r="J54" s="16">
        <f t="shared" si="1"/>
        <v>0.72800000000000054</v>
      </c>
      <c r="L54" s="8"/>
      <c r="M54" s="8"/>
      <c r="N54" s="16"/>
    </row>
    <row r="55" spans="8:14" x14ac:dyDescent="0.25">
      <c r="H55" s="8">
        <f t="shared" si="9"/>
        <v>1.42</v>
      </c>
      <c r="I55" s="8">
        <f t="shared" si="7"/>
        <v>1.8400000000000012</v>
      </c>
      <c r="J55" s="16">
        <f t="shared" si="1"/>
        <v>0.73600000000000054</v>
      </c>
      <c r="L55" s="8"/>
      <c r="M55" s="8"/>
      <c r="N55" s="16"/>
    </row>
    <row r="56" spans="8:14" x14ac:dyDescent="0.25">
      <c r="H56" s="8">
        <f t="shared" si="9"/>
        <v>1.43</v>
      </c>
      <c r="I56" s="8">
        <f t="shared" si="7"/>
        <v>1.8600000000000012</v>
      </c>
      <c r="J56" s="16">
        <f t="shared" si="1"/>
        <v>0.74400000000000055</v>
      </c>
      <c r="L56" s="8"/>
      <c r="M56" s="8"/>
      <c r="N56" s="16"/>
    </row>
    <row r="57" spans="8:14" x14ac:dyDescent="0.25">
      <c r="H57" s="8">
        <f t="shared" si="9"/>
        <v>1.44</v>
      </c>
      <c r="I57" s="8">
        <f t="shared" si="7"/>
        <v>1.8800000000000012</v>
      </c>
      <c r="J57" s="16">
        <f t="shared" si="1"/>
        <v>0.75200000000000056</v>
      </c>
      <c r="L57" s="8"/>
      <c r="M57" s="8"/>
      <c r="N57" s="16"/>
    </row>
    <row r="58" spans="8:14" x14ac:dyDescent="0.25">
      <c r="H58" s="8">
        <f t="shared" si="9"/>
        <v>1.45</v>
      </c>
      <c r="I58" s="8">
        <f t="shared" si="7"/>
        <v>1.9000000000000012</v>
      </c>
      <c r="J58" s="16">
        <f t="shared" si="1"/>
        <v>0.76000000000000056</v>
      </c>
      <c r="L58" s="8"/>
      <c r="M58" s="8"/>
      <c r="N58" s="16"/>
    </row>
    <row r="59" spans="8:14" x14ac:dyDescent="0.25">
      <c r="H59" s="8">
        <f t="shared" si="9"/>
        <v>1.46</v>
      </c>
      <c r="I59" s="8">
        <f t="shared" si="7"/>
        <v>1.9200000000000013</v>
      </c>
      <c r="J59" s="16">
        <f t="shared" si="1"/>
        <v>0.76800000000000057</v>
      </c>
      <c r="L59" s="8"/>
      <c r="M59" s="8"/>
      <c r="N59" s="16"/>
    </row>
    <row r="60" spans="8:14" x14ac:dyDescent="0.25">
      <c r="H60" s="8">
        <f t="shared" si="9"/>
        <v>1.47</v>
      </c>
      <c r="I60" s="8">
        <f t="shared" si="7"/>
        <v>1.9400000000000013</v>
      </c>
      <c r="J60" s="16">
        <f t="shared" si="1"/>
        <v>0.77600000000000058</v>
      </c>
      <c r="L60" s="8"/>
      <c r="M60" s="8"/>
      <c r="N60" s="16"/>
    </row>
    <row r="61" spans="8:14" x14ac:dyDescent="0.25">
      <c r="H61" s="8">
        <f t="shared" si="9"/>
        <v>1.48</v>
      </c>
      <c r="I61" s="8">
        <f t="shared" si="7"/>
        <v>1.9600000000000013</v>
      </c>
      <c r="J61" s="16">
        <f t="shared" si="1"/>
        <v>0.78400000000000059</v>
      </c>
      <c r="L61" s="8"/>
      <c r="M61" s="8"/>
      <c r="N61" s="16"/>
    </row>
    <row r="62" spans="8:14" x14ac:dyDescent="0.25">
      <c r="H62" s="8">
        <f t="shared" si="9"/>
        <v>1.49</v>
      </c>
      <c r="I62" s="8">
        <f t="shared" si="7"/>
        <v>1.9800000000000013</v>
      </c>
      <c r="J62" s="16">
        <f t="shared" si="1"/>
        <v>0.79200000000000059</v>
      </c>
      <c r="L62" s="8"/>
      <c r="M62" s="8"/>
      <c r="N62" s="16"/>
    </row>
    <row r="63" spans="8:14" x14ac:dyDescent="0.25">
      <c r="H63" s="8">
        <f t="shared" si="9"/>
        <v>1.5</v>
      </c>
      <c r="I63" s="8">
        <f t="shared" si="7"/>
        <v>2.0000000000000013</v>
      </c>
      <c r="J63" s="16">
        <f t="shared" si="1"/>
        <v>0.8000000000000006</v>
      </c>
      <c r="L63" s="8"/>
      <c r="M63" s="8"/>
      <c r="N63" s="16"/>
    </row>
  </sheetData>
  <mergeCells count="4">
    <mergeCell ref="C2:D2"/>
    <mergeCell ref="E2:F2"/>
    <mergeCell ref="H1:I1"/>
    <mergeCell ref="L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overview</vt:lpstr>
      <vt:lpstr>KPIs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Margarita V. Kosareva</dc:creator>
  <cp:lastModifiedBy>Alexander Zhidkov</cp:lastModifiedBy>
  <dcterms:created xsi:type="dcterms:W3CDTF">2017-12-27T13:16:08Z</dcterms:created>
  <dcterms:modified xsi:type="dcterms:W3CDTF">2018-01-19T08:46:54Z</dcterms:modified>
</cp:coreProperties>
</file>