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11835" tabRatio="593"/>
  </bookViews>
  <sheets>
    <sheet name="111" sheetId="26" r:id="rId1"/>
    <sheet name="Для отчета" sheetId="28" state="hidden" r:id="rId2"/>
  </sheets>
  <definedNames>
    <definedName name="_xlnm.Print_Area" localSheetId="0">'111'!$A$1:$AL$26</definedName>
    <definedName name="_xlnm.Print_Area" localSheetId="1">'Для отчета'!$F$1:$L$35</definedName>
  </definedNames>
  <calcPr calcId="125725" refMode="R1C1"/>
  <fileRecoveryPr autoRecover="0"/>
</workbook>
</file>

<file path=xl/calcChain.xml><?xml version="1.0" encoding="utf-8"?>
<calcChain xmlns="http://schemas.openxmlformats.org/spreadsheetml/2006/main">
  <c r="AF20" i="26"/>
  <c r="AG20"/>
  <c r="AC20"/>
  <c r="AD20"/>
  <c r="V20"/>
  <c r="W20"/>
  <c r="O20"/>
  <c r="P20"/>
  <c r="H20"/>
  <c r="I20"/>
  <c r="AC14"/>
  <c r="AC21" s="1"/>
  <c r="AD14"/>
  <c r="V14"/>
  <c r="V21" s="1"/>
  <c r="W14"/>
  <c r="O14"/>
  <c r="O21" s="1"/>
  <c r="P14"/>
  <c r="H14"/>
  <c r="H21" s="1"/>
  <c r="I14"/>
  <c r="I21" l="1"/>
  <c r="W21"/>
  <c r="P21"/>
  <c r="AD21"/>
  <c r="B23" l="1"/>
  <c r="AH23"/>
  <c r="AH18" l="1"/>
  <c r="AI18" l="1"/>
  <c r="AK18"/>
  <c r="B20" l="1"/>
  <c r="D20"/>
  <c r="E20"/>
  <c r="F20"/>
  <c r="G20"/>
  <c r="J20"/>
  <c r="K20"/>
  <c r="L20"/>
  <c r="M20"/>
  <c r="N20"/>
  <c r="Q20"/>
  <c r="R20"/>
  <c r="S20"/>
  <c r="T20"/>
  <c r="C20"/>
  <c r="C14"/>
  <c r="D14"/>
  <c r="E14"/>
  <c r="F14"/>
  <c r="G14"/>
  <c r="J14"/>
  <c r="K14"/>
  <c r="L14"/>
  <c r="M14"/>
  <c r="N14"/>
  <c r="Q14"/>
  <c r="R14"/>
  <c r="S14"/>
  <c r="T14"/>
  <c r="U14"/>
  <c r="X14"/>
  <c r="Y14"/>
  <c r="Z14"/>
  <c r="AA14"/>
  <c r="AB14"/>
  <c r="AE14"/>
  <c r="AF14"/>
  <c r="AF21" s="1"/>
  <c r="AG14"/>
  <c r="AG21" s="1"/>
  <c r="U20"/>
  <c r="X20"/>
  <c r="Y20"/>
  <c r="Z20"/>
  <c r="AA20"/>
  <c r="AB20"/>
  <c r="AE20"/>
  <c r="K21" l="1"/>
  <c r="L21" l="1"/>
  <c r="E21" l="1"/>
  <c r="G21" l="1"/>
  <c r="D21"/>
  <c r="C21"/>
  <c r="F21" l="1"/>
  <c r="AH25" l="1"/>
  <c r="AH24"/>
  <c r="B14" l="1"/>
  <c r="Q21" l="1"/>
  <c r="AA21"/>
  <c r="M21"/>
  <c r="S21"/>
  <c r="Y21"/>
  <c r="AE21"/>
  <c r="B21"/>
  <c r="U21"/>
  <c r="R21"/>
  <c r="X21"/>
  <c r="AB21"/>
  <c r="J21"/>
  <c r="N21"/>
  <c r="T21"/>
  <c r="Z21"/>
  <c r="AH19" l="1"/>
  <c r="AK19" s="1"/>
  <c r="AH17"/>
  <c r="AK17" s="1"/>
  <c r="AH16"/>
  <c r="AI16" s="1"/>
  <c r="AH15"/>
  <c r="AH13"/>
  <c r="AH12"/>
  <c r="AH11"/>
  <c r="AH10"/>
  <c r="AH9"/>
  <c r="AH8"/>
  <c r="AH7"/>
  <c r="AH6"/>
  <c r="AH5"/>
  <c r="AK5" l="1"/>
  <c r="AI7"/>
  <c r="AK9"/>
  <c r="AI11"/>
  <c r="AK13"/>
  <c r="AK6"/>
  <c r="AI12"/>
  <c r="AI13"/>
  <c r="AI19"/>
  <c r="AH20"/>
  <c r="AI20" s="1"/>
  <c r="AI10"/>
  <c r="AI8"/>
  <c r="AI15"/>
  <c r="AI6"/>
  <c r="AK10"/>
  <c r="AI5"/>
  <c r="AK7"/>
  <c r="AI9"/>
  <c r="AK11"/>
  <c r="AK15"/>
  <c r="AI17"/>
  <c r="AK8"/>
  <c r="AK12"/>
  <c r="AK16"/>
  <c r="AK20" l="1"/>
  <c r="AH14" l="1"/>
  <c r="AH21" l="1"/>
  <c r="AK14"/>
  <c r="AI14"/>
  <c r="AL14" l="1"/>
  <c r="AL18"/>
  <c r="AL21"/>
  <c r="AL20"/>
  <c r="AL8"/>
  <c r="AL19"/>
  <c r="AL17"/>
  <c r="AL6"/>
  <c r="AL10"/>
  <c r="AL9"/>
  <c r="AL16"/>
  <c r="AL15"/>
  <c r="AL11"/>
  <c r="AL7"/>
  <c r="AL12"/>
  <c r="AL13"/>
  <c r="AL5"/>
  <c r="AI21"/>
  <c r="AK21"/>
  <c r="H35" i="28" l="1"/>
  <c r="I21" l="1"/>
  <c r="J21" s="1"/>
  <c r="D54" l="1"/>
  <c r="D51"/>
  <c r="D52"/>
  <c r="D55" l="1"/>
  <c r="B5" l="1"/>
  <c r="D53"/>
  <c r="D50"/>
  <c r="K21" l="1"/>
  <c r="L21" s="1"/>
  <c r="K17"/>
  <c r="I17"/>
  <c r="K20"/>
  <c r="L20" s="1"/>
  <c r="I20"/>
  <c r="J20" s="1"/>
  <c r="K19"/>
  <c r="L19" s="1"/>
  <c r="K32"/>
  <c r="L32" s="1"/>
  <c r="I32"/>
  <c r="J32" s="1"/>
  <c r="K29"/>
  <c r="I29"/>
  <c r="K33"/>
  <c r="L33" s="1"/>
  <c r="I33"/>
  <c r="J33" s="1"/>
  <c r="K30"/>
  <c r="L30" s="1"/>
  <c r="I30"/>
  <c r="J30" s="1"/>
  <c r="K31"/>
  <c r="L31" s="1"/>
  <c r="I31"/>
  <c r="J31" s="1"/>
  <c r="I26"/>
  <c r="J26" s="1"/>
  <c r="I25"/>
  <c r="J25" s="1"/>
  <c r="K23"/>
  <c r="I23"/>
  <c r="I24"/>
  <c r="J24" s="1"/>
  <c r="D97" l="1"/>
  <c r="D96"/>
  <c r="D72"/>
  <c r="D78"/>
  <c r="D75"/>
  <c r="D66"/>
  <c r="D69"/>
  <c r="D87"/>
  <c r="D93"/>
  <c r="D85"/>
  <c r="D84"/>
  <c r="L17"/>
  <c r="D81"/>
  <c r="D99"/>
  <c r="I18"/>
  <c r="J18" s="1"/>
  <c r="I19"/>
  <c r="J19" s="1"/>
  <c r="K18"/>
  <c r="L18" s="1"/>
  <c r="J17"/>
  <c r="D57"/>
  <c r="L29"/>
  <c r="K34"/>
  <c r="L34" s="1"/>
  <c r="D60"/>
  <c r="J29"/>
  <c r="I34"/>
  <c r="J34" s="1"/>
  <c r="D63"/>
  <c r="K24"/>
  <c r="L24" s="1"/>
  <c r="D90"/>
  <c r="K25"/>
  <c r="L25" s="1"/>
  <c r="D94"/>
  <c r="K26"/>
  <c r="L26" s="1"/>
  <c r="J23"/>
  <c r="I27"/>
  <c r="J27" s="1"/>
  <c r="L23"/>
  <c r="K27"/>
  <c r="L27" s="1"/>
  <c r="AI25" i="26"/>
  <c r="AI24"/>
  <c r="AI23"/>
  <c r="D83" i="28" l="1"/>
  <c r="K28"/>
  <c r="L28" s="1"/>
  <c r="I28"/>
  <c r="J28" s="1"/>
  <c r="B13"/>
  <c r="D73"/>
  <c r="D74"/>
  <c r="D77"/>
  <c r="D71"/>
  <c r="I22"/>
  <c r="J22" s="1"/>
  <c r="K22"/>
  <c r="L22" s="1"/>
  <c r="D76"/>
  <c r="D82"/>
  <c r="D100"/>
  <c r="D79"/>
  <c r="D58"/>
  <c r="D64"/>
  <c r="D67"/>
  <c r="D59"/>
  <c r="D68"/>
  <c r="D61"/>
  <c r="D70"/>
  <c r="D86"/>
  <c r="D88"/>
  <c r="D91"/>
  <c r="D80" l="1"/>
  <c r="D98"/>
  <c r="D56"/>
  <c r="D62"/>
  <c r="D65"/>
  <c r="D92"/>
  <c r="D89"/>
  <c r="D95"/>
  <c r="B12"/>
  <c r="B14" l="1"/>
  <c r="B11"/>
  <c r="B9"/>
  <c r="B10" l="1"/>
  <c r="B15" s="1"/>
  <c r="B2"/>
  <c r="D45" l="1"/>
  <c r="D36"/>
  <c r="D42"/>
  <c r="D39"/>
  <c r="D48"/>
  <c r="D27"/>
  <c r="D30"/>
  <c r="D21"/>
  <c r="D24"/>
  <c r="D33"/>
  <c r="D29" l="1"/>
  <c r="D22"/>
  <c r="D34"/>
  <c r="D31"/>
  <c r="D32"/>
  <c r="D25"/>
  <c r="D28"/>
  <c r="D26"/>
  <c r="D46"/>
  <c r="D43"/>
  <c r="D37"/>
  <c r="D40"/>
  <c r="B3" l="1"/>
  <c r="B6"/>
  <c r="D20"/>
  <c r="D23"/>
  <c r="D35"/>
  <c r="D44"/>
  <c r="D38"/>
  <c r="D41"/>
  <c r="B7" l="1"/>
  <c r="K3" l="1"/>
  <c r="L3" s="1"/>
  <c r="K6"/>
  <c r="L6" s="1"/>
  <c r="K4"/>
  <c r="L4" s="1"/>
  <c r="I5"/>
  <c r="J5" s="1"/>
  <c r="K5"/>
  <c r="L5" s="1"/>
  <c r="K10"/>
  <c r="L10" s="1"/>
  <c r="K8"/>
  <c r="I15"/>
  <c r="J15" s="1"/>
  <c r="I14"/>
  <c r="J14" s="1"/>
  <c r="I4" l="1"/>
  <c r="J4" s="1"/>
  <c r="K2"/>
  <c r="I2"/>
  <c r="I3"/>
  <c r="J3" s="1"/>
  <c r="I6"/>
  <c r="J6" s="1"/>
  <c r="I9"/>
  <c r="J9" s="1"/>
  <c r="K15"/>
  <c r="L15" s="1"/>
  <c r="K14"/>
  <c r="L14" s="1"/>
  <c r="I10"/>
  <c r="J10" s="1"/>
  <c r="L8"/>
  <c r="I8"/>
  <c r="K11"/>
  <c r="L11" s="1"/>
  <c r="K9"/>
  <c r="L9" s="1"/>
  <c r="I11"/>
  <c r="J11" s="1"/>
  <c r="L2" l="1"/>
  <c r="K7"/>
  <c r="L7" s="1"/>
  <c r="J2"/>
  <c r="I7"/>
  <c r="J7" s="1"/>
  <c r="K12"/>
  <c r="J8"/>
  <c r="I12"/>
  <c r="J12" l="1"/>
  <c r="L12"/>
  <c r="I13" l="1"/>
  <c r="K13"/>
  <c r="L13" l="1"/>
  <c r="K16"/>
  <c r="J13"/>
  <c r="I16"/>
  <c r="J16" l="1"/>
  <c r="I35"/>
  <c r="J35" s="1"/>
  <c r="L16"/>
  <c r="K35"/>
  <c r="L35" s="1"/>
  <c r="D47" l="1"/>
  <c r="D49" l="1"/>
  <c r="B4" l="1"/>
  <c r="B8" s="1"/>
  <c r="B16" s="1"/>
  <c r="AJ18" i="26" l="1"/>
  <c r="AJ12"/>
  <c r="AJ11"/>
  <c r="AJ13"/>
  <c r="AJ19"/>
  <c r="AJ9"/>
  <c r="AJ20"/>
  <c r="AJ16"/>
  <c r="AJ14"/>
  <c r="AJ21"/>
  <c r="AJ7"/>
  <c r="AJ6"/>
  <c r="AJ10"/>
  <c r="AJ5"/>
  <c r="AJ15"/>
  <c r="AJ17"/>
  <c r="AJ8"/>
  <c r="AJ24"/>
  <c r="AJ25"/>
  <c r="AJ23"/>
</calcChain>
</file>

<file path=xl/sharedStrings.xml><?xml version="1.0" encoding="utf-8"?>
<sst xmlns="http://schemas.openxmlformats.org/spreadsheetml/2006/main" count="313" uniqueCount="132">
  <si>
    <t>План</t>
  </si>
  <si>
    <t>Total</t>
  </si>
  <si>
    <t>HNK</t>
  </si>
  <si>
    <t>OHT</t>
  </si>
  <si>
    <t>TPV</t>
  </si>
  <si>
    <t>3M</t>
  </si>
  <si>
    <t>ПТ</t>
  </si>
  <si>
    <t>ПН</t>
  </si>
  <si>
    <t>ВТ</t>
  </si>
  <si>
    <t>СР</t>
  </si>
  <si>
    <t>ЧТ</t>
  </si>
  <si>
    <t>АКБ</t>
  </si>
  <si>
    <t>Прогноз % выполнения</t>
  </si>
  <si>
    <t>% выполнения</t>
  </si>
  <si>
    <t>AMS</t>
  </si>
  <si>
    <t>ОПТ Сочи</t>
  </si>
  <si>
    <t>GNS</t>
  </si>
  <si>
    <t>DD</t>
  </si>
  <si>
    <t>EDE</t>
  </si>
  <si>
    <t>Цыганов Алексей</t>
  </si>
  <si>
    <t>Цыганов Александр</t>
  </si>
  <si>
    <t>Овсепян Альберт</t>
  </si>
  <si>
    <t>Чуверов Александр</t>
  </si>
  <si>
    <t>МИКС</t>
  </si>
  <si>
    <t>KRS</t>
  </si>
  <si>
    <t>ZLB</t>
  </si>
  <si>
    <r>
      <t>HNK+AMS+KRS+ZLB</t>
    </r>
    <r>
      <rPr>
        <b/>
        <sz val="10"/>
        <rFont val="Calibri"/>
        <family val="2"/>
        <charset val="204"/>
      </rPr>
      <t xml:space="preserve"> и пр</t>
    </r>
  </si>
  <si>
    <t>Осталось продать Гл</t>
  </si>
  <si>
    <t>Гречаник Андрей</t>
  </si>
  <si>
    <t>Васильев Максим</t>
  </si>
  <si>
    <t>Казелкин Владислав</t>
  </si>
  <si>
    <t>GOS</t>
  </si>
  <si>
    <t>Востров Иван</t>
  </si>
  <si>
    <t>%</t>
  </si>
  <si>
    <t>Вакансия Туапсе</t>
  </si>
  <si>
    <t>TIG</t>
  </si>
  <si>
    <t>Total Гречаник Андрей</t>
  </si>
  <si>
    <t>Total Вакансия Туапсе</t>
  </si>
  <si>
    <t>Зеленский Станислав</t>
  </si>
  <si>
    <t>Еналеев Константин</t>
  </si>
  <si>
    <t>Дорогобед Алексей</t>
  </si>
  <si>
    <t>SRM</t>
  </si>
  <si>
    <t>SR</t>
  </si>
  <si>
    <t>Покрытие</t>
  </si>
  <si>
    <t>Total ASM Савина Ольга</t>
  </si>
  <si>
    <t>Попов Михаил</t>
  </si>
  <si>
    <t>Слотин Сергей</t>
  </si>
  <si>
    <t xml:space="preserve">Орлов Андрей </t>
  </si>
  <si>
    <t xml:space="preserve">Чачанидзе Роман </t>
  </si>
  <si>
    <t>Титов Степан</t>
  </si>
  <si>
    <t>Иванов Юрий</t>
  </si>
  <si>
    <t>Раев Геннадий</t>
  </si>
  <si>
    <t>Пивнев Иван</t>
  </si>
  <si>
    <t>Гладкий Валерий</t>
  </si>
  <si>
    <t>Попондуполо Николай</t>
  </si>
  <si>
    <t>Сутыгина Надежда</t>
  </si>
  <si>
    <t>Татаров Павел</t>
  </si>
  <si>
    <t>Дегтерев Руслан</t>
  </si>
  <si>
    <t>Якобчук Анастасия</t>
  </si>
  <si>
    <t>Красюк Андрей</t>
  </si>
  <si>
    <t>Черныш Павел</t>
  </si>
  <si>
    <t>Сиротин Дмитрий</t>
  </si>
  <si>
    <t>Нагорных Василий</t>
  </si>
  <si>
    <t>Балаян Ираклий</t>
  </si>
  <si>
    <t>Total Раев Геннадий</t>
  </si>
  <si>
    <t>Total Титов Степан</t>
  </si>
  <si>
    <t>Total Иванов Юрий</t>
  </si>
  <si>
    <t>Корякин Владимир</t>
  </si>
  <si>
    <t>Алёхин Антон</t>
  </si>
  <si>
    <t>SRM Попов</t>
  </si>
  <si>
    <t>SRM Гречаник</t>
  </si>
  <si>
    <t>SRM Туапсе</t>
  </si>
  <si>
    <t>ОП Туапсе</t>
  </si>
  <si>
    <t>КА ТПК Сочи</t>
  </si>
  <si>
    <t>Total ТПК Сочи</t>
  </si>
  <si>
    <t>SRM Иванов</t>
  </si>
  <si>
    <t>SRM Титов</t>
  </si>
  <si>
    <t>SRM Раев</t>
  </si>
  <si>
    <t>ОПТ КС-сервис</t>
  </si>
  <si>
    <t>ОП КС-сервис</t>
  </si>
  <si>
    <t>Хорека бут. КС-сервис</t>
  </si>
  <si>
    <t>Total КС-сервис</t>
  </si>
  <si>
    <t>Total ASM</t>
  </si>
  <si>
    <t>Факт февраль 2017</t>
  </si>
  <si>
    <t>HNK 0,5 btl (40 т.т.)</t>
  </si>
  <si>
    <t>HNK 0,5 can (40 т.т.)</t>
  </si>
  <si>
    <t>Total Попов Михаил</t>
  </si>
  <si>
    <t>User_Id</t>
  </si>
  <si>
    <t>SkuGroup_Name</t>
  </si>
  <si>
    <t>Факт KPI Sales</t>
  </si>
  <si>
    <t>Еналеев Константин Романович</t>
  </si>
  <si>
    <t>KPI Sales TPV</t>
  </si>
  <si>
    <t>KPI Sales HNK</t>
  </si>
  <si>
    <t>KPI Sales PRM</t>
  </si>
  <si>
    <t>Зеленский Станислав Олегович</t>
  </si>
  <si>
    <t>Дорогобед Алексей Игоревич</t>
  </si>
  <si>
    <t>Казелкин Владислав Валерьевич</t>
  </si>
  <si>
    <t>Васильев Максим Андреевич</t>
  </si>
  <si>
    <t>Слотин Сергей Владимирович</t>
  </si>
  <si>
    <t>Орлов Андрей Евгеньевич</t>
  </si>
  <si>
    <t>Алёхин Антон Андреевич</t>
  </si>
  <si>
    <t>Чачанидзе Роман Тариелевич</t>
  </si>
  <si>
    <t>Востров Иван Владимирович</t>
  </si>
  <si>
    <t>Овсепян Альберт Олегович</t>
  </si>
  <si>
    <t>Чуверов Александр Викторович</t>
  </si>
  <si>
    <t>Черныш Павел Иванович</t>
  </si>
  <si>
    <t>Дегтерев Руслан Геннадьевич</t>
  </si>
  <si>
    <t>Красюк Андрей Александрович</t>
  </si>
  <si>
    <t>Корякин Владимир Сергеевич</t>
  </si>
  <si>
    <t>Якобчук Анастасия Ярославовна</t>
  </si>
  <si>
    <t>Цыганов Александр Иванович</t>
  </si>
  <si>
    <t>Балаян Ираклий Эдикович</t>
  </si>
  <si>
    <t>Нагорных Василий Анатольевич</t>
  </si>
  <si>
    <t>Цыганов Алексей Иванович</t>
  </si>
  <si>
    <t>Сутыгина Надежда Александровна</t>
  </si>
  <si>
    <t>Гладкий Валерий Валентинович</t>
  </si>
  <si>
    <t>Пивнев Иван Сергеевич</t>
  </si>
  <si>
    <t>Попондуполо Николай Николаевич</t>
  </si>
  <si>
    <t>Татаров Павел Григорьевич</t>
  </si>
  <si>
    <t>Сиротин Дмитрий Аркадьевич</t>
  </si>
  <si>
    <t>BKV</t>
  </si>
  <si>
    <t>Прокупаемость Амстел 1,35</t>
  </si>
  <si>
    <t>Прокупаемость Гессер 1,35</t>
  </si>
  <si>
    <t>OKS+PIT</t>
  </si>
  <si>
    <t>OHT+3M+BKV+SR+OKS+PIT</t>
  </si>
  <si>
    <t>СБ</t>
  </si>
  <si>
    <t>ВС</t>
  </si>
  <si>
    <t xml:space="preserve"> 1 неделя</t>
  </si>
  <si>
    <t>2 неделя</t>
  </si>
  <si>
    <t>3 неделя</t>
  </si>
  <si>
    <t>4 неделя</t>
  </si>
  <si>
    <t>5 неделя</t>
  </si>
</sst>
</file>

<file path=xl/styles.xml><?xml version="1.0" encoding="utf-8"?>
<styleSheet xmlns="http://schemas.openxmlformats.org/spreadsheetml/2006/main">
  <numFmts count="1">
    <numFmt numFmtId="166" formatCode="[Red]&quot;?&quot;;;[Blue]&quot;?&quot;"/>
  </numFmts>
  <fonts count="3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</font>
    <font>
      <sz val="22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indexed="10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 Cyr"/>
      <charset val="204"/>
    </font>
    <font>
      <b/>
      <sz val="14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</font>
    <font>
      <sz val="11"/>
      <color indexed="8"/>
      <name val="Calibri"/>
      <family val="2"/>
      <charset val="204"/>
    </font>
    <font>
      <sz val="10"/>
      <name val="Calibri"/>
      <family val="2"/>
    </font>
    <font>
      <sz val="10"/>
      <name val="Helv"/>
      <charset val="204"/>
    </font>
    <font>
      <b/>
      <sz val="10"/>
      <name val="Helv"/>
      <charset val="204"/>
    </font>
    <font>
      <b/>
      <sz val="10"/>
      <name val="Arial"/>
      <family val="2"/>
      <charset val="204"/>
    </font>
    <font>
      <sz val="11"/>
      <name val="Calibri"/>
      <family val="2"/>
    </font>
    <font>
      <sz val="10"/>
      <name val="Arial"/>
      <family val="2"/>
    </font>
    <font>
      <sz val="8"/>
      <color indexed="8"/>
      <name val="Arial"/>
      <family val="2"/>
      <charset val="204"/>
    </font>
    <font>
      <b/>
      <sz val="12"/>
      <color indexed="8"/>
      <name val="Wingdings"/>
      <charset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</borders>
  <cellStyleXfs count="154">
    <xf numFmtId="0" fontId="0" fillId="0" borderId="0"/>
    <xf numFmtId="0" fontId="19" fillId="0" borderId="0"/>
    <xf numFmtId="0" fontId="17" fillId="0" borderId="0"/>
    <xf numFmtId="0" fontId="20" fillId="0" borderId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0"/>
    <xf numFmtId="0" fontId="29" fillId="6" borderId="36">
      <alignment horizontal="center" vertical="center"/>
      <protection locked="0"/>
    </xf>
    <xf numFmtId="0" fontId="29" fillId="6" borderId="36">
      <alignment horizontal="center" vertical="center"/>
      <protection locked="0"/>
    </xf>
    <xf numFmtId="0" fontId="29" fillId="6" borderId="36">
      <alignment horizontal="center" vertical="center"/>
      <protection locked="0"/>
    </xf>
    <xf numFmtId="0" fontId="29" fillId="6" borderId="36">
      <alignment horizontal="center" vertical="center"/>
      <protection locked="0"/>
    </xf>
    <xf numFmtId="0" fontId="29" fillId="6" borderId="36">
      <alignment horizontal="center" vertical="center"/>
      <protection locked="0"/>
    </xf>
    <xf numFmtId="0" fontId="29" fillId="6" borderId="36">
      <alignment horizontal="center" vertical="center"/>
      <protection locked="0"/>
    </xf>
    <xf numFmtId="38" fontId="19" fillId="6" borderId="0">
      <alignment horizontal="right" vertical="top"/>
      <protection locked="0"/>
    </xf>
    <xf numFmtId="38" fontId="19" fillId="6" borderId="0">
      <alignment horizontal="right" vertical="top"/>
      <protection locked="0"/>
    </xf>
    <xf numFmtId="38" fontId="19" fillId="6" borderId="0">
      <alignment horizontal="right" vertical="top"/>
      <protection locked="0"/>
    </xf>
    <xf numFmtId="38" fontId="19" fillId="6" borderId="0">
      <alignment horizontal="right" vertical="top"/>
      <protection locked="0"/>
    </xf>
    <xf numFmtId="38" fontId="19" fillId="6" borderId="0">
      <alignment horizontal="right" vertical="top"/>
      <protection locked="0"/>
    </xf>
    <xf numFmtId="38" fontId="19" fillId="6" borderId="0">
      <alignment horizontal="right" vertical="top"/>
      <protection locked="0"/>
    </xf>
    <xf numFmtId="166" fontId="30" fillId="7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9" fillId="0" borderId="0"/>
    <xf numFmtId="0" fontId="8" fillId="0" borderId="0"/>
    <xf numFmtId="9" fontId="9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36" fillId="0" borderId="0"/>
    <xf numFmtId="0" fontId="29" fillId="6" borderId="56">
      <alignment horizontal="center" vertical="center"/>
      <protection locked="0"/>
    </xf>
    <xf numFmtId="0" fontId="29" fillId="6" borderId="56">
      <alignment horizontal="center" vertical="center"/>
      <protection locked="0"/>
    </xf>
    <xf numFmtId="0" fontId="29" fillId="6" borderId="56">
      <alignment horizontal="center" vertical="center"/>
      <protection locked="0"/>
    </xf>
    <xf numFmtId="0" fontId="29" fillId="6" borderId="56">
      <alignment horizontal="center" vertical="center"/>
      <protection locked="0"/>
    </xf>
    <xf numFmtId="0" fontId="29" fillId="6" borderId="56">
      <alignment horizontal="center" vertical="center"/>
      <protection locked="0"/>
    </xf>
    <xf numFmtId="0" fontId="29" fillId="6" borderId="56">
      <alignment horizontal="center"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6" borderId="57">
      <alignment horizontal="center" vertical="center"/>
      <protection locked="0"/>
    </xf>
    <xf numFmtId="0" fontId="29" fillId="6" borderId="57">
      <alignment horizontal="center" vertical="center"/>
      <protection locked="0"/>
    </xf>
    <xf numFmtId="0" fontId="29" fillId="6" borderId="57">
      <alignment horizontal="center" vertical="center"/>
      <protection locked="0"/>
    </xf>
    <xf numFmtId="0" fontId="29" fillId="6" borderId="57">
      <alignment horizontal="center" vertical="center"/>
      <protection locked="0"/>
    </xf>
    <xf numFmtId="9" fontId="36" fillId="0" borderId="0" applyFont="0" applyFill="0" applyBorder="0" applyAlignment="0" applyProtection="0"/>
    <xf numFmtId="0" fontId="29" fillId="6" borderId="57">
      <alignment horizontal="center" vertical="center"/>
      <protection locked="0"/>
    </xf>
    <xf numFmtId="0" fontId="29" fillId="6" borderId="57">
      <alignment horizontal="center" vertical="center"/>
      <protection locked="0"/>
    </xf>
    <xf numFmtId="0" fontId="29" fillId="6" borderId="58">
      <alignment horizontal="center" vertical="center"/>
      <protection locked="0"/>
    </xf>
    <xf numFmtId="0" fontId="29" fillId="6" borderId="58">
      <alignment horizontal="center" vertical="center"/>
      <protection locked="0"/>
    </xf>
    <xf numFmtId="0" fontId="29" fillId="6" borderId="58">
      <alignment horizontal="center" vertical="center"/>
      <protection locked="0"/>
    </xf>
    <xf numFmtId="0" fontId="29" fillId="6" borderId="58">
      <alignment horizontal="center" vertical="center"/>
      <protection locked="0"/>
    </xf>
    <xf numFmtId="0" fontId="29" fillId="6" borderId="58">
      <alignment horizontal="center" vertical="center"/>
      <protection locked="0"/>
    </xf>
    <xf numFmtId="0" fontId="29" fillId="6" borderId="58">
      <alignment horizontal="center" vertical="center"/>
      <protection locked="0"/>
    </xf>
    <xf numFmtId="0" fontId="29" fillId="6" borderId="59">
      <alignment horizontal="center" vertical="center"/>
      <protection locked="0"/>
    </xf>
    <xf numFmtId="0" fontId="29" fillId="6" borderId="59">
      <alignment horizontal="center" vertical="center"/>
      <protection locked="0"/>
    </xf>
    <xf numFmtId="0" fontId="29" fillId="6" borderId="59">
      <alignment horizontal="center" vertical="center"/>
      <protection locked="0"/>
    </xf>
    <xf numFmtId="0" fontId="29" fillId="6" borderId="59">
      <alignment horizontal="center" vertical="center"/>
      <protection locked="0"/>
    </xf>
    <xf numFmtId="0" fontId="29" fillId="6" borderId="59">
      <alignment horizontal="center" vertical="center"/>
      <protection locked="0"/>
    </xf>
    <xf numFmtId="0" fontId="29" fillId="6" borderId="59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29" fillId="6" borderId="61">
      <alignment horizontal="center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</cellStyleXfs>
  <cellXfs count="184">
    <xf numFmtId="0" fontId="0" fillId="0" borderId="0" xfId="0"/>
    <xf numFmtId="0" fontId="12" fillId="0" borderId="0" xfId="0" applyFont="1" applyFill="1" applyProtection="1">
      <protection locked="0"/>
    </xf>
    <xf numFmtId="0" fontId="12" fillId="0" borderId="0" xfId="0" applyFont="1" applyFill="1" applyAlignment="1" applyProtection="1"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2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protection locked="0"/>
    </xf>
    <xf numFmtId="0" fontId="12" fillId="0" borderId="0" xfId="0" applyFont="1" applyFill="1" applyAlignment="1" applyProtection="1">
      <alignment wrapText="1"/>
      <protection locked="0"/>
    </xf>
    <xf numFmtId="0" fontId="14" fillId="0" borderId="0" xfId="0" applyFont="1" applyFill="1" applyAlignment="1" applyProtection="1">
      <alignment wrapText="1"/>
      <protection locked="0"/>
    </xf>
    <xf numFmtId="0" fontId="12" fillId="0" borderId="0" xfId="0" applyFont="1" applyFill="1" applyAlignment="1" applyProtection="1">
      <alignment horizontal="center"/>
      <protection locked="0"/>
    </xf>
    <xf numFmtId="1" fontId="12" fillId="0" borderId="12" xfId="0" applyNumberFormat="1" applyFont="1" applyFill="1" applyBorder="1" applyAlignment="1" applyProtection="1">
      <alignment horizontal="center"/>
      <protection locked="0"/>
    </xf>
    <xf numFmtId="2" fontId="16" fillId="0" borderId="1" xfId="0" applyNumberFormat="1" applyFont="1" applyFill="1" applyBorder="1" applyAlignment="1" applyProtection="1">
      <alignment horizontal="center"/>
      <protection locked="0"/>
    </xf>
    <xf numFmtId="0" fontId="12" fillId="0" borderId="15" xfId="0" applyFont="1" applyFill="1" applyBorder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1" fontId="16" fillId="0" borderId="14" xfId="0" applyNumberFormat="1" applyFont="1" applyFill="1" applyBorder="1" applyAlignment="1" applyProtection="1">
      <alignment horizontal="center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1" fontId="16" fillId="2" borderId="1" xfId="0" applyNumberFormat="1" applyFont="1" applyFill="1" applyBorder="1" applyAlignment="1" applyProtection="1">
      <alignment horizontal="center"/>
    </xf>
    <xf numFmtId="1" fontId="16" fillId="2" borderId="6" xfId="0" applyNumberFormat="1" applyFont="1" applyFill="1" applyBorder="1" applyAlignment="1" applyProtection="1">
      <alignment horizont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2" fontId="16" fillId="3" borderId="1" xfId="0" applyNumberFormat="1" applyFont="1" applyFill="1" applyBorder="1" applyAlignment="1" applyProtection="1">
      <alignment horizontal="center"/>
      <protection locked="0"/>
    </xf>
    <xf numFmtId="0" fontId="16" fillId="3" borderId="13" xfId="0" applyFont="1" applyFill="1" applyBorder="1" applyAlignment="1" applyProtection="1">
      <alignment horizontal="center" vertical="center" wrapText="1"/>
      <protection locked="0"/>
    </xf>
    <xf numFmtId="2" fontId="16" fillId="3" borderId="14" xfId="0" applyNumberFormat="1" applyFont="1" applyFill="1" applyBorder="1" applyAlignment="1" applyProtection="1">
      <alignment horizontal="center"/>
      <protection locked="0"/>
    </xf>
    <xf numFmtId="1" fontId="14" fillId="0" borderId="5" xfId="0" applyNumberFormat="1" applyFont="1" applyFill="1" applyBorder="1" applyAlignment="1" applyProtection="1">
      <alignment horizontal="center"/>
      <protection locked="0"/>
    </xf>
    <xf numFmtId="1" fontId="14" fillId="0" borderId="6" xfId="0" applyNumberFormat="1" applyFont="1" applyFill="1" applyBorder="1" applyAlignment="1" applyProtection="1">
      <alignment horizontal="center"/>
      <protection locked="0"/>
    </xf>
    <xf numFmtId="1" fontId="14" fillId="0" borderId="2" xfId="0" applyNumberFormat="1" applyFont="1" applyFill="1" applyBorder="1" applyAlignment="1" applyProtection="1">
      <alignment horizontal="center"/>
      <protection locked="0"/>
    </xf>
    <xf numFmtId="1" fontId="14" fillId="0" borderId="7" xfId="0" applyNumberFormat="1" applyFont="1" applyFill="1" applyBorder="1" applyAlignment="1" applyProtection="1">
      <alignment horizontal="center"/>
      <protection locked="0"/>
    </xf>
    <xf numFmtId="1" fontId="12" fillId="0" borderId="19" xfId="0" applyNumberFormat="1" applyFont="1" applyFill="1" applyBorder="1" applyAlignment="1" applyProtection="1">
      <alignment horizontal="center"/>
    </xf>
    <xf numFmtId="1" fontId="12" fillId="0" borderId="20" xfId="0" applyNumberFormat="1" applyFont="1" applyFill="1" applyBorder="1" applyAlignment="1" applyProtection="1">
      <alignment horizontal="center"/>
    </xf>
    <xf numFmtId="1" fontId="12" fillId="0" borderId="34" xfId="0" applyNumberFormat="1" applyFont="1" applyFill="1" applyBorder="1" applyAlignment="1" applyProtection="1">
      <alignment horizontal="center"/>
    </xf>
    <xf numFmtId="9" fontId="10" fillId="3" borderId="10" xfId="8" applyFont="1" applyFill="1" applyBorder="1" applyAlignment="1" applyProtection="1">
      <alignment wrapText="1"/>
    </xf>
    <xf numFmtId="1" fontId="15" fillId="3" borderId="10" xfId="8" applyNumberFormat="1" applyFont="1" applyFill="1" applyBorder="1" applyAlignment="1" applyProtection="1">
      <alignment horizontal="center"/>
    </xf>
    <xf numFmtId="9" fontId="15" fillId="3" borderId="9" xfId="8" applyFont="1" applyFill="1" applyBorder="1" applyAlignment="1" applyProtection="1"/>
    <xf numFmtId="9" fontId="15" fillId="3" borderId="9" xfId="8" applyFont="1" applyFill="1" applyBorder="1" applyAlignment="1" applyProtection="1">
      <alignment horizontal="center"/>
    </xf>
    <xf numFmtId="9" fontId="15" fillId="3" borderId="11" xfId="8" applyFont="1" applyFill="1" applyBorder="1" applyAlignment="1" applyProtection="1"/>
    <xf numFmtId="9" fontId="15" fillId="3" borderId="11" xfId="8" applyFont="1" applyFill="1" applyBorder="1" applyAlignment="1" applyProtection="1">
      <alignment horizontal="center"/>
    </xf>
    <xf numFmtId="1" fontId="12" fillId="0" borderId="6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1" fontId="12" fillId="0" borderId="5" xfId="0" applyNumberFormat="1" applyFont="1" applyFill="1" applyBorder="1" applyAlignment="1" applyProtection="1">
      <alignment horizontal="center"/>
      <protection locked="0"/>
    </xf>
    <xf numFmtId="1" fontId="14" fillId="0" borderId="1" xfId="0" applyNumberFormat="1" applyFont="1" applyFill="1" applyBorder="1" applyAlignment="1" applyProtection="1">
      <alignment horizontal="center"/>
      <protection locked="0"/>
    </xf>
    <xf numFmtId="1" fontId="14" fillId="0" borderId="19" xfId="0" applyNumberFormat="1" applyFont="1" applyFill="1" applyBorder="1" applyAlignment="1" applyProtection="1">
      <alignment horizontal="center"/>
      <protection locked="0"/>
    </xf>
    <xf numFmtId="1" fontId="14" fillId="0" borderId="18" xfId="0" applyNumberFormat="1" applyFont="1" applyFill="1" applyBorder="1" applyAlignment="1" applyProtection="1">
      <alignment horizontal="center"/>
      <protection locked="0"/>
    </xf>
    <xf numFmtId="1" fontId="14" fillId="0" borderId="4" xfId="0" applyNumberFormat="1" applyFont="1" applyFill="1" applyBorder="1" applyAlignment="1" applyProtection="1">
      <alignment horizontal="center"/>
      <protection locked="0"/>
    </xf>
    <xf numFmtId="0" fontId="24" fillId="0" borderId="39" xfId="0" applyFont="1" applyBorder="1" applyAlignment="1">
      <alignment horizontal="center"/>
    </xf>
    <xf numFmtId="9" fontId="0" fillId="0" borderId="40" xfId="32" applyFont="1" applyFill="1" applyBorder="1" applyAlignment="1">
      <alignment horizontal="center"/>
    </xf>
    <xf numFmtId="0" fontId="19" fillId="0" borderId="40" xfId="0" applyFont="1" applyBorder="1"/>
    <xf numFmtId="0" fontId="26" fillId="5" borderId="40" xfId="0" applyFont="1" applyFill="1" applyBorder="1"/>
    <xf numFmtId="0" fontId="25" fillId="5" borderId="39" xfId="0" applyFont="1" applyFill="1" applyBorder="1" applyAlignment="1">
      <alignment horizontal="center"/>
    </xf>
    <xf numFmtId="0" fontId="25" fillId="5" borderId="40" xfId="0" applyFont="1" applyFill="1" applyBorder="1" applyAlignment="1">
      <alignment horizontal="center"/>
    </xf>
    <xf numFmtId="9" fontId="26" fillId="5" borderId="40" xfId="32" applyFont="1" applyFill="1" applyBorder="1" applyAlignment="1">
      <alignment horizontal="center"/>
    </xf>
    <xf numFmtId="9" fontId="26" fillId="5" borderId="40" xfId="4" applyFont="1" applyFill="1" applyBorder="1" applyAlignment="1">
      <alignment horizontal="center"/>
    </xf>
    <xf numFmtId="9" fontId="0" fillId="0" borderId="40" xfId="39" applyFont="1" applyFill="1" applyBorder="1" applyAlignment="1">
      <alignment horizontal="center"/>
    </xf>
    <xf numFmtId="1" fontId="0" fillId="0" borderId="40" xfId="0" applyNumberFormat="1" applyFont="1" applyBorder="1" applyAlignment="1">
      <alignment horizontal="center"/>
    </xf>
    <xf numFmtId="1" fontId="28" fillId="0" borderId="40" xfId="0" applyNumberFormat="1" applyFont="1" applyBorder="1" applyAlignment="1">
      <alignment horizontal="center"/>
    </xf>
    <xf numFmtId="0" fontId="26" fillId="11" borderId="32" xfId="0" applyFont="1" applyFill="1" applyBorder="1" applyAlignment="1">
      <alignment horizontal="center" vertical="center"/>
    </xf>
    <xf numFmtId="0" fontId="26" fillId="11" borderId="41" xfId="0" applyFont="1" applyFill="1" applyBorder="1" applyAlignment="1">
      <alignment horizontal="center" vertical="center"/>
    </xf>
    <xf numFmtId="0" fontId="26" fillId="11" borderId="33" xfId="0" applyFont="1" applyFill="1" applyBorder="1" applyAlignment="1">
      <alignment horizontal="center" vertical="center"/>
    </xf>
    <xf numFmtId="0" fontId="26" fillId="11" borderId="42" xfId="0" applyFont="1" applyFill="1" applyBorder="1" applyAlignment="1">
      <alignment horizontal="center" vertical="center"/>
    </xf>
    <xf numFmtId="0" fontId="26" fillId="11" borderId="31" xfId="0" applyFont="1" applyFill="1" applyBorder="1" applyAlignment="1">
      <alignment vertical="center" wrapText="1"/>
    </xf>
    <xf numFmtId="0" fontId="26" fillId="11" borderId="43" xfId="0" applyFont="1" applyFill="1" applyBorder="1" applyAlignment="1">
      <alignment horizontal="center" vertical="center"/>
    </xf>
    <xf numFmtId="0" fontId="26" fillId="11" borderId="31" xfId="0" applyFont="1" applyFill="1" applyBorder="1" applyAlignment="1">
      <alignment horizontal="center" vertical="center"/>
    </xf>
    <xf numFmtId="0" fontId="19" fillId="0" borderId="37" xfId="0" applyFont="1" applyBorder="1"/>
    <xf numFmtId="0" fontId="19" fillId="0" borderId="44" xfId="0" applyFont="1" applyBorder="1"/>
    <xf numFmtId="0" fontId="24" fillId="0" borderId="38" xfId="0" applyFont="1" applyBorder="1" applyAlignment="1">
      <alignment horizontal="center"/>
    </xf>
    <xf numFmtId="1" fontId="0" fillId="0" borderId="44" xfId="0" applyNumberFormat="1" applyFont="1" applyBorder="1" applyAlignment="1">
      <alignment horizontal="center"/>
    </xf>
    <xf numFmtId="9" fontId="0" fillId="0" borderId="44" xfId="39" applyFont="1" applyFill="1" applyBorder="1" applyAlignment="1">
      <alignment horizontal="center"/>
    </xf>
    <xf numFmtId="9" fontId="0" fillId="0" borderId="45" xfId="4" applyFont="1" applyFill="1" applyBorder="1" applyAlignment="1">
      <alignment horizontal="center"/>
    </xf>
    <xf numFmtId="0" fontId="19" fillId="0" borderId="46" xfId="0" applyFont="1" applyBorder="1"/>
    <xf numFmtId="9" fontId="0" fillId="0" borderId="47" xfId="4" applyFont="1" applyFill="1" applyBorder="1" applyAlignment="1">
      <alignment horizontal="center"/>
    </xf>
    <xf numFmtId="0" fontId="26" fillId="5" borderId="46" xfId="0" applyFont="1" applyFill="1" applyBorder="1"/>
    <xf numFmtId="9" fontId="26" fillId="5" borderId="47" xfId="4" applyFont="1" applyFill="1" applyBorder="1" applyAlignment="1">
      <alignment horizontal="center"/>
    </xf>
    <xf numFmtId="0" fontId="26" fillId="4" borderId="48" xfId="0" applyFont="1" applyFill="1" applyBorder="1"/>
    <xf numFmtId="0" fontId="26" fillId="4" borderId="49" xfId="0" applyFont="1" applyFill="1" applyBorder="1"/>
    <xf numFmtId="0" fontId="25" fillId="4" borderId="50" xfId="0" applyFont="1" applyFill="1" applyBorder="1" applyAlignment="1">
      <alignment horizontal="center"/>
    </xf>
    <xf numFmtId="0" fontId="25" fillId="4" borderId="49" xfId="0" applyFont="1" applyFill="1" applyBorder="1" applyAlignment="1">
      <alignment horizontal="center"/>
    </xf>
    <xf numFmtId="9" fontId="26" fillId="4" borderId="49" xfId="4" applyFont="1" applyFill="1" applyBorder="1" applyAlignment="1">
      <alignment horizontal="center"/>
    </xf>
    <xf numFmtId="9" fontId="26" fillId="4" borderId="51" xfId="4" applyFont="1" applyFill="1" applyBorder="1" applyAlignment="1">
      <alignment horizontal="center"/>
    </xf>
    <xf numFmtId="0" fontId="32" fillId="8" borderId="37" xfId="0" applyFont="1" applyFill="1" applyBorder="1" applyAlignment="1">
      <alignment horizontal="center" vertical="center" wrapText="1"/>
    </xf>
    <xf numFmtId="0" fontId="32" fillId="8" borderId="45" xfId="0" applyFont="1" applyFill="1" applyBorder="1" applyAlignment="1">
      <alignment horizontal="center" vertical="center" wrapText="1"/>
    </xf>
    <xf numFmtId="1" fontId="0" fillId="9" borderId="46" xfId="0" applyNumberFormat="1" applyFont="1" applyFill="1" applyBorder="1" applyAlignment="1">
      <alignment horizontal="left"/>
    </xf>
    <xf numFmtId="1" fontId="7" fillId="9" borderId="47" xfId="0" applyNumberFormat="1" applyFont="1" applyFill="1" applyBorder="1" applyAlignment="1">
      <alignment horizontal="center"/>
    </xf>
    <xf numFmtId="1" fontId="0" fillId="9" borderId="46" xfId="0" applyNumberFormat="1" applyFont="1" applyFill="1" applyBorder="1"/>
    <xf numFmtId="1" fontId="33" fillId="10" borderId="46" xfId="0" applyNumberFormat="1" applyFont="1" applyFill="1" applyBorder="1"/>
    <xf numFmtId="1" fontId="33" fillId="10" borderId="47" xfId="0" applyNumberFormat="1" applyFont="1" applyFill="1" applyBorder="1" applyAlignment="1">
      <alignment horizontal="center"/>
    </xf>
    <xf numFmtId="0" fontId="0" fillId="9" borderId="46" xfId="0" applyFont="1" applyFill="1" applyBorder="1" applyAlignment="1">
      <alignment horizontal="left"/>
    </xf>
    <xf numFmtId="1" fontId="33" fillId="10" borderId="46" xfId="0" applyNumberFormat="1" applyFont="1" applyFill="1" applyBorder="1" applyAlignment="1">
      <alignment horizontal="left"/>
    </xf>
    <xf numFmtId="1" fontId="32" fillId="8" borderId="48" xfId="0" applyNumberFormat="1" applyFont="1" applyFill="1" applyBorder="1"/>
    <xf numFmtId="1" fontId="32" fillId="8" borderId="51" xfId="0" applyNumberFormat="1" applyFont="1" applyFill="1" applyBorder="1" applyAlignment="1">
      <alignment horizontal="center"/>
    </xf>
    <xf numFmtId="0" fontId="0" fillId="0" borderId="40" xfId="0" applyBorder="1"/>
    <xf numFmtId="0" fontId="34" fillId="0" borderId="40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0" fillId="0" borderId="0" xfId="0" applyBorder="1"/>
    <xf numFmtId="0" fontId="3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5" fillId="0" borderId="0" xfId="0" applyFont="1" applyFill="1" applyBorder="1"/>
    <xf numFmtId="0" fontId="34" fillId="0" borderId="0" xfId="0" applyFont="1" applyFill="1" applyBorder="1" applyAlignment="1">
      <alignment horizontal="center"/>
    </xf>
    <xf numFmtId="2" fontId="0" fillId="0" borderId="0" xfId="0" applyNumberFormat="1" applyFill="1" applyBorder="1"/>
    <xf numFmtId="0" fontId="0" fillId="12" borderId="42" xfId="0" applyFill="1" applyBorder="1"/>
    <xf numFmtId="0" fontId="0" fillId="12" borderId="31" xfId="0" applyFill="1" applyBorder="1"/>
    <xf numFmtId="0" fontId="0" fillId="12" borderId="52" xfId="0" applyFill="1" applyBorder="1"/>
    <xf numFmtId="0" fontId="0" fillId="0" borderId="37" xfId="0" applyBorder="1"/>
    <xf numFmtId="0" fontId="0" fillId="0" borderId="44" xfId="0" applyBorder="1"/>
    <xf numFmtId="0" fontId="34" fillId="0" borderId="44" xfId="0" applyFont="1" applyFill="1" applyBorder="1" applyAlignment="1">
      <alignment horizontal="center" vertical="center" wrapText="1"/>
    </xf>
    <xf numFmtId="0" fontId="0" fillId="0" borderId="46" xfId="0" applyBorder="1"/>
    <xf numFmtId="0" fontId="0" fillId="0" borderId="46" xfId="0" applyFill="1" applyBorder="1"/>
    <xf numFmtId="2" fontId="0" fillId="0" borderId="47" xfId="0" applyNumberFormat="1" applyFill="1" applyBorder="1"/>
    <xf numFmtId="0" fontId="0" fillId="0" borderId="48" xfId="0" applyFill="1" applyBorder="1"/>
    <xf numFmtId="0" fontId="0" fillId="0" borderId="49" xfId="0" applyFill="1" applyBorder="1"/>
    <xf numFmtId="0" fontId="34" fillId="0" borderId="49" xfId="0" applyFont="1" applyFill="1" applyBorder="1" applyAlignment="1">
      <alignment horizontal="center" vertical="center" wrapText="1"/>
    </xf>
    <xf numFmtId="2" fontId="0" fillId="0" borderId="45" xfId="0" applyNumberFormat="1" applyBorder="1"/>
    <xf numFmtId="2" fontId="0" fillId="0" borderId="47" xfId="0" applyNumberFormat="1" applyBorder="1"/>
    <xf numFmtId="2" fontId="0" fillId="0" borderId="51" xfId="0" applyNumberFormat="1" applyFill="1" applyBorder="1"/>
    <xf numFmtId="1" fontId="14" fillId="0" borderId="30" xfId="0" applyNumberFormat="1" applyFont="1" applyFill="1" applyBorder="1" applyAlignment="1" applyProtection="1">
      <alignment horizontal="center"/>
      <protection locked="0"/>
    </xf>
    <xf numFmtId="1" fontId="14" fillId="0" borderId="35" xfId="0" applyNumberFormat="1" applyFont="1" applyFill="1" applyBorder="1" applyAlignment="1" applyProtection="1">
      <alignment horizontal="center"/>
      <protection locked="0"/>
    </xf>
    <xf numFmtId="1" fontId="14" fillId="0" borderId="20" xfId="0" applyNumberFormat="1" applyFont="1" applyFill="1" applyBorder="1" applyAlignment="1" applyProtection="1">
      <alignment horizontal="center"/>
      <protection locked="0"/>
    </xf>
    <xf numFmtId="1" fontId="14" fillId="0" borderId="22" xfId="0" applyNumberFormat="1" applyFont="1" applyFill="1" applyBorder="1" applyAlignment="1" applyProtection="1">
      <alignment horizontal="center"/>
      <protection locked="0"/>
    </xf>
    <xf numFmtId="1" fontId="14" fillId="0" borderId="3" xfId="0" applyNumberFormat="1" applyFont="1" applyFill="1" applyBorder="1" applyAlignment="1" applyProtection="1">
      <alignment horizontal="center"/>
      <protection locked="0"/>
    </xf>
    <xf numFmtId="1" fontId="14" fillId="0" borderId="8" xfId="0" applyNumberFormat="1" applyFont="1" applyFill="1" applyBorder="1" applyAlignment="1" applyProtection="1">
      <alignment horizontal="center"/>
      <protection locked="0"/>
    </xf>
    <xf numFmtId="0" fontId="21" fillId="0" borderId="4" xfId="0" applyFont="1" applyFill="1" applyBorder="1" applyAlignment="1" applyProtection="1">
      <alignment horizontal="center"/>
      <protection locked="0"/>
    </xf>
    <xf numFmtId="1" fontId="14" fillId="0" borderId="27" xfId="0" applyNumberFormat="1" applyFont="1" applyFill="1" applyBorder="1" applyAlignment="1" applyProtection="1">
      <alignment horizontal="center"/>
      <protection locked="0"/>
    </xf>
    <xf numFmtId="1" fontId="14" fillId="0" borderId="53" xfId="0" applyNumberFormat="1" applyFont="1" applyFill="1" applyBorder="1" applyAlignment="1" applyProtection="1">
      <alignment horizontal="center"/>
      <protection locked="0"/>
    </xf>
    <xf numFmtId="0" fontId="16" fillId="14" borderId="5" xfId="0" applyFont="1" applyFill="1" applyBorder="1" applyAlignment="1" applyProtection="1">
      <alignment horizontal="center" vertical="center" wrapText="1"/>
      <protection locked="0"/>
    </xf>
    <xf numFmtId="2" fontId="16" fillId="14" borderId="6" xfId="0" applyNumberFormat="1" applyFont="1" applyFill="1" applyBorder="1" applyAlignment="1" applyProtection="1">
      <alignment horizontal="center"/>
      <protection locked="0"/>
    </xf>
    <xf numFmtId="1" fontId="12" fillId="0" borderId="27" xfId="0" applyNumberFormat="1" applyFont="1" applyFill="1" applyBorder="1" applyAlignment="1" applyProtection="1">
      <alignment horizontal="center"/>
    </xf>
    <xf numFmtId="1" fontId="21" fillId="3" borderId="55" xfId="0" applyNumberFormat="1" applyFont="1" applyFill="1" applyBorder="1" applyAlignment="1" applyProtection="1">
      <alignment horizontal="center"/>
      <protection locked="0"/>
    </xf>
    <xf numFmtId="2" fontId="27" fillId="3" borderId="55" xfId="0" applyNumberFormat="1" applyFont="1" applyFill="1" applyBorder="1" applyAlignment="1" applyProtection="1">
      <alignment horizontal="center"/>
    </xf>
    <xf numFmtId="2" fontId="27" fillId="0" borderId="55" xfId="0" applyNumberFormat="1" applyFont="1" applyFill="1" applyBorder="1" applyAlignment="1" applyProtection="1">
      <alignment horizontal="center"/>
    </xf>
    <xf numFmtId="2" fontId="27" fillId="14" borderId="55" xfId="0" applyNumberFormat="1" applyFont="1" applyFill="1" applyBorder="1" applyAlignment="1" applyProtection="1">
      <alignment horizontal="center"/>
    </xf>
    <xf numFmtId="1" fontId="12" fillId="0" borderId="18" xfId="0" applyNumberFormat="1" applyFont="1" applyFill="1" applyBorder="1" applyAlignment="1" applyProtection="1">
      <alignment horizontal="center"/>
    </xf>
    <xf numFmtId="9" fontId="16" fillId="0" borderId="29" xfId="8" applyFont="1" applyFill="1" applyBorder="1" applyAlignment="1" applyProtection="1">
      <alignment horizontal="center"/>
    </xf>
    <xf numFmtId="9" fontId="16" fillId="0" borderId="29" xfId="8" applyFont="1" applyFill="1" applyBorder="1" applyAlignment="1" applyProtection="1">
      <alignment wrapText="1"/>
    </xf>
    <xf numFmtId="0" fontId="21" fillId="4" borderId="55" xfId="0" applyFont="1" applyFill="1" applyBorder="1" applyAlignment="1" applyProtection="1">
      <alignment horizontal="center"/>
      <protection locked="0"/>
    </xf>
    <xf numFmtId="16" fontId="21" fillId="4" borderId="55" xfId="0" applyNumberFormat="1" applyFont="1" applyFill="1" applyBorder="1" applyAlignment="1" applyProtection="1">
      <alignment horizontal="center"/>
      <protection locked="0"/>
    </xf>
    <xf numFmtId="9" fontId="16" fillId="3" borderId="55" xfId="8" applyFont="1" applyFill="1" applyBorder="1" applyAlignment="1" applyProtection="1">
      <alignment horizontal="center" wrapText="1"/>
    </xf>
    <xf numFmtId="2" fontId="16" fillId="3" borderId="55" xfId="0" applyNumberFormat="1" applyFont="1" applyFill="1" applyBorder="1" applyAlignment="1" applyProtection="1">
      <alignment horizontal="right" wrapText="1"/>
      <protection locked="0"/>
    </xf>
    <xf numFmtId="9" fontId="12" fillId="3" borderId="55" xfId="4" applyFont="1" applyFill="1" applyBorder="1" applyProtection="1">
      <protection locked="0"/>
    </xf>
    <xf numFmtId="9" fontId="16" fillId="0" borderId="55" xfId="0" applyNumberFormat="1" applyFont="1" applyFill="1" applyBorder="1" applyAlignment="1" applyProtection="1">
      <alignment horizontal="center"/>
    </xf>
    <xf numFmtId="9" fontId="16" fillId="0" borderId="55" xfId="8" applyFont="1" applyFill="1" applyBorder="1" applyAlignment="1" applyProtection="1">
      <alignment horizontal="center"/>
    </xf>
    <xf numFmtId="2" fontId="16" fillId="0" borderId="55" xfId="8" applyNumberFormat="1" applyFont="1" applyFill="1" applyBorder="1" applyAlignment="1" applyProtection="1">
      <alignment horizontal="right"/>
      <protection locked="0"/>
    </xf>
    <xf numFmtId="9" fontId="16" fillId="3" borderId="55" xfId="8" applyFont="1" applyFill="1" applyBorder="1" applyAlignment="1" applyProtection="1">
      <alignment horizontal="center"/>
    </xf>
    <xf numFmtId="2" fontId="16" fillId="3" borderId="55" xfId="8" applyNumberFormat="1" applyFont="1" applyFill="1" applyBorder="1" applyAlignment="1" applyProtection="1">
      <alignment horizontal="right"/>
      <protection locked="0"/>
    </xf>
    <xf numFmtId="2" fontId="23" fillId="3" borderId="55" xfId="0" applyNumberFormat="1" applyFont="1" applyFill="1" applyBorder="1" applyAlignment="1" applyProtection="1">
      <alignment horizontal="center"/>
    </xf>
    <xf numFmtId="2" fontId="23" fillId="0" borderId="55" xfId="0" applyNumberFormat="1" applyFont="1" applyFill="1" applyBorder="1" applyAlignment="1" applyProtection="1">
      <alignment horizontal="center"/>
    </xf>
    <xf numFmtId="2" fontId="23" fillId="14" borderId="55" xfId="0" applyNumberFormat="1" applyFont="1" applyFill="1" applyBorder="1" applyAlignment="1" applyProtection="1">
      <alignment horizontal="center"/>
    </xf>
    <xf numFmtId="9" fontId="16" fillId="2" borderId="55" xfId="8" applyFont="1" applyFill="1" applyBorder="1" applyAlignment="1" applyProtection="1">
      <alignment horizontal="center"/>
    </xf>
    <xf numFmtId="2" fontId="16" fillId="2" borderId="55" xfId="8" applyNumberFormat="1" applyFont="1" applyFill="1" applyBorder="1" applyAlignment="1" applyProtection="1">
      <alignment horizontal="right"/>
      <protection locked="0"/>
    </xf>
    <xf numFmtId="2" fontId="23" fillId="0" borderId="60" xfId="0" applyNumberFormat="1" applyFont="1" applyFill="1" applyBorder="1" applyAlignment="1" applyProtection="1">
      <alignment horizontal="center"/>
    </xf>
    <xf numFmtId="2" fontId="23" fillId="3" borderId="60" xfId="0" applyNumberFormat="1" applyFont="1" applyFill="1" applyBorder="1" applyAlignment="1" applyProtection="1">
      <alignment horizontal="center"/>
    </xf>
    <xf numFmtId="2" fontId="23" fillId="0" borderId="60" xfId="0" applyNumberFormat="1" applyFont="1" applyFill="1" applyBorder="1" applyAlignment="1" applyProtection="1">
      <alignment horizontal="center"/>
    </xf>
    <xf numFmtId="0" fontId="21" fillId="15" borderId="55" xfId="0" applyFont="1" applyFill="1" applyBorder="1" applyAlignment="1" applyProtection="1">
      <alignment horizontal="center"/>
      <protection locked="0"/>
    </xf>
    <xf numFmtId="16" fontId="21" fillId="15" borderId="55" xfId="0" applyNumberFormat="1" applyFont="1" applyFill="1" applyBorder="1" applyAlignment="1" applyProtection="1">
      <alignment horizontal="center"/>
      <protection locked="0"/>
    </xf>
    <xf numFmtId="2" fontId="16" fillId="0" borderId="1" xfId="0" applyNumberFormat="1" applyFont="1" applyFill="1" applyBorder="1" applyAlignment="1" applyProtection="1">
      <alignment horizontal="center"/>
      <protection locked="0"/>
    </xf>
    <xf numFmtId="0" fontId="21" fillId="4" borderId="54" xfId="0" applyFont="1" applyFill="1" applyBorder="1" applyAlignment="1" applyProtection="1">
      <alignment horizontal="center"/>
      <protection locked="0"/>
    </xf>
    <xf numFmtId="0" fontId="21" fillId="14" borderId="55" xfId="0" applyFont="1" applyFill="1" applyBorder="1" applyAlignment="1" applyProtection="1">
      <alignment horizontal="center"/>
      <protection locked="0"/>
    </xf>
    <xf numFmtId="0" fontId="21" fillId="16" borderId="55" xfId="0" applyFont="1" applyFill="1" applyBorder="1" applyAlignment="1" applyProtection="1">
      <alignment horizontal="center"/>
      <protection locked="0"/>
    </xf>
    <xf numFmtId="16" fontId="21" fillId="16" borderId="55" xfId="0" applyNumberFormat="1" applyFont="1" applyFill="1" applyBorder="1" applyAlignment="1" applyProtection="1">
      <alignment horizontal="center"/>
      <protection locked="0"/>
    </xf>
    <xf numFmtId="16" fontId="21" fillId="17" borderId="55" xfId="0" applyNumberFormat="1" applyFont="1" applyFill="1" applyBorder="1" applyAlignment="1" applyProtection="1">
      <alignment horizontal="center"/>
      <protection locked="0"/>
    </xf>
    <xf numFmtId="0" fontId="21" fillId="13" borderId="54" xfId="0" applyFont="1" applyFill="1" applyBorder="1" applyAlignment="1" applyProtection="1">
      <alignment horizontal="center"/>
      <protection locked="0"/>
    </xf>
    <xf numFmtId="16" fontId="21" fillId="13" borderId="55" xfId="0" applyNumberFormat="1" applyFont="1" applyFill="1" applyBorder="1" applyAlignment="1" applyProtection="1">
      <alignment horizontal="center"/>
      <protection locked="0"/>
    </xf>
    <xf numFmtId="16" fontId="21" fillId="14" borderId="55" xfId="0" applyNumberFormat="1" applyFont="1" applyFill="1" applyBorder="1" applyAlignment="1" applyProtection="1">
      <alignment horizontal="center"/>
      <protection locked="0"/>
    </xf>
    <xf numFmtId="0" fontId="21" fillId="17" borderId="55" xfId="0" applyFont="1" applyFill="1" applyBorder="1" applyAlignment="1" applyProtection="1">
      <alignment horizontal="center"/>
      <protection locked="0"/>
    </xf>
    <xf numFmtId="1" fontId="16" fillId="3" borderId="55" xfId="0" applyNumberFormat="1" applyFont="1" applyFill="1" applyBorder="1" applyAlignment="1" applyProtection="1">
      <alignment horizontal="center" vertical="center" wrapText="1"/>
      <protection locked="0"/>
    </xf>
    <xf numFmtId="0" fontId="21" fillId="13" borderId="62" xfId="0" applyFont="1" applyFill="1" applyBorder="1" applyAlignment="1" applyProtection="1">
      <alignment horizontal="center" vertical="center" wrapText="1"/>
      <protection locked="0"/>
    </xf>
    <xf numFmtId="0" fontId="21" fillId="14" borderId="62" xfId="0" applyFont="1" applyFill="1" applyBorder="1" applyAlignment="1" applyProtection="1">
      <alignment horizontal="center" vertical="center"/>
      <protection locked="0"/>
    </xf>
    <xf numFmtId="0" fontId="21" fillId="16" borderId="62" xfId="0" applyFont="1" applyFill="1" applyBorder="1" applyAlignment="1" applyProtection="1">
      <alignment horizontal="center" vertical="center"/>
      <protection locked="0"/>
    </xf>
    <xf numFmtId="0" fontId="21" fillId="15" borderId="62" xfId="0" applyFont="1" applyFill="1" applyBorder="1" applyAlignment="1" applyProtection="1">
      <alignment horizontal="center" vertical="center"/>
      <protection locked="0"/>
    </xf>
    <xf numFmtId="0" fontId="21" fillId="17" borderId="62" xfId="0" applyFont="1" applyFill="1" applyBorder="1" applyAlignment="1" applyProtection="1">
      <alignment horizontal="center" vertical="center"/>
      <protection locked="0"/>
    </xf>
    <xf numFmtId="0" fontId="21" fillId="17" borderId="63" xfId="0" applyFont="1" applyFill="1" applyBorder="1" applyAlignment="1" applyProtection="1">
      <alignment horizontal="center" vertical="center"/>
      <protection locked="0"/>
    </xf>
    <xf numFmtId="0" fontId="13" fillId="3" borderId="55" xfId="0" applyFont="1" applyFill="1" applyBorder="1" applyAlignment="1" applyProtection="1">
      <alignment horizontal="center" vertical="center"/>
      <protection locked="0"/>
    </xf>
    <xf numFmtId="1" fontId="11" fillId="3" borderId="23" xfId="0" applyNumberFormat="1" applyFont="1" applyFill="1" applyBorder="1" applyAlignment="1" applyProtection="1">
      <alignment horizontal="center" vertical="center"/>
      <protection locked="0"/>
    </xf>
    <xf numFmtId="1" fontId="11" fillId="3" borderId="24" xfId="0" applyNumberFormat="1" applyFont="1" applyFill="1" applyBorder="1" applyAlignment="1" applyProtection="1">
      <alignment horizontal="center" vertical="center"/>
      <protection locked="0"/>
    </xf>
    <xf numFmtId="1" fontId="11" fillId="3" borderId="25" xfId="0" applyNumberFormat="1" applyFont="1" applyFill="1" applyBorder="1" applyAlignment="1" applyProtection="1">
      <alignment horizontal="center" vertical="center"/>
      <protection locked="0"/>
    </xf>
    <xf numFmtId="1" fontId="11" fillId="3" borderId="0" xfId="0" applyNumberFormat="1" applyFont="1" applyFill="1" applyBorder="1" applyAlignment="1" applyProtection="1">
      <alignment horizontal="center" vertical="center"/>
      <protection locked="0"/>
    </xf>
    <xf numFmtId="1" fontId="11" fillId="3" borderId="26" xfId="0" applyNumberFormat="1" applyFont="1" applyFill="1" applyBorder="1" applyAlignment="1" applyProtection="1">
      <alignment horizontal="center" vertical="center"/>
      <protection locked="0"/>
    </xf>
    <xf numFmtId="1" fontId="11" fillId="3" borderId="27" xfId="0" applyNumberFormat="1" applyFont="1" applyFill="1" applyBorder="1" applyAlignment="1" applyProtection="1">
      <alignment horizontal="center" vertical="center"/>
      <protection locked="0"/>
    </xf>
    <xf numFmtId="1" fontId="16" fillId="13" borderId="55" xfId="0" applyNumberFormat="1" applyFont="1" applyFill="1" applyBorder="1" applyAlignment="1" applyProtection="1">
      <alignment horizontal="center" vertical="center"/>
      <protection locked="0"/>
    </xf>
    <xf numFmtId="2" fontId="16" fillId="13" borderId="55" xfId="0" applyNumberFormat="1" applyFont="1" applyFill="1" applyBorder="1" applyAlignment="1" applyProtection="1">
      <alignment horizontal="center"/>
    </xf>
    <xf numFmtId="1" fontId="16" fillId="13" borderId="28" xfId="0" applyNumberFormat="1" applyFont="1" applyFill="1" applyBorder="1" applyAlignment="1" applyProtection="1">
      <alignment horizontal="center"/>
    </xf>
    <xf numFmtId="1" fontId="16" fillId="13" borderId="21" xfId="0" applyNumberFormat="1" applyFont="1" applyFill="1" applyBorder="1" applyAlignment="1" applyProtection="1">
      <alignment horizontal="center"/>
    </xf>
    <xf numFmtId="1" fontId="16" fillId="13" borderId="16" xfId="0" applyNumberFormat="1" applyFont="1" applyFill="1" applyBorder="1" applyAlignment="1" applyProtection="1">
      <alignment horizontal="center"/>
    </xf>
    <xf numFmtId="1" fontId="16" fillId="13" borderId="17" xfId="0" applyNumberFormat="1" applyFont="1" applyFill="1" applyBorder="1" applyAlignment="1" applyProtection="1">
      <alignment horizontal="center"/>
    </xf>
    <xf numFmtId="0" fontId="12" fillId="13" borderId="0" xfId="0" applyFont="1" applyFill="1" applyAlignment="1" applyProtection="1">
      <alignment horizontal="center"/>
      <protection locked="0"/>
    </xf>
  </cellXfs>
  <cellStyles count="154">
    <cellStyle name="i_ForeCastWeek" xfId="10"/>
    <cellStyle name="i_ForeCastWeek 2" xfId="49"/>
    <cellStyle name="i_ForeCastWeek 2 2" xfId="98"/>
    <cellStyle name="i_ForeCastWeek 3" xfId="70"/>
    <cellStyle name="i_ForeCastWeek 3 2" xfId="119"/>
    <cellStyle name="i_ForeCastWeek 4" xfId="74"/>
    <cellStyle name="i_ForeCastWeek 4 2" xfId="122"/>
    <cellStyle name="i_ForeCastWeek 5" xfId="80"/>
    <cellStyle name="i_ForeCastWeek 5 2" xfId="128"/>
    <cellStyle name="i_ForeCastWeek 6" xfId="86"/>
    <cellStyle name="i_ForeCastWeek_wAccuracyChart" xfId="11"/>
    <cellStyle name="i_ForeCastWeek_wAccuracyChart 2" xfId="50"/>
    <cellStyle name="i_ForeCastWeek_wAccuracyChart 2 2" xfId="99"/>
    <cellStyle name="i_ForeCastWeek_wAccuracyChart 3" xfId="69"/>
    <cellStyle name="i_ForeCastWeek_wAccuracyChart 3 2" xfId="118"/>
    <cellStyle name="i_ForeCastWeek_wAccuracyChart 4" xfId="75"/>
    <cellStyle name="i_ForeCastWeek_wAccuracyChart 4 2" xfId="123"/>
    <cellStyle name="i_ForeCastWeek_wAccuracyChart 5" xfId="81"/>
    <cellStyle name="i_ForeCastWeek_wAccuracyChart 5 2" xfId="129"/>
    <cellStyle name="i_ForeCastWeek_wAccuracyChart 6" xfId="87"/>
    <cellStyle name="i_ForeCastWeek_wFinal_Frct_Data" xfId="12"/>
    <cellStyle name="i_ForeCastWeek_wFinal_Frct_Data 2" xfId="51"/>
    <cellStyle name="i_ForeCastWeek_wFinal_Frct_Data 2 2" xfId="100"/>
    <cellStyle name="i_ForeCastWeek_wFinal_Frct_Data 3" xfId="68"/>
    <cellStyle name="i_ForeCastWeek_wFinal_Frct_Data 3 2" xfId="117"/>
    <cellStyle name="i_ForeCastWeek_wFinal_Frct_Data 4" xfId="76"/>
    <cellStyle name="i_ForeCastWeek_wFinal_Frct_Data 4 2" xfId="124"/>
    <cellStyle name="i_ForeCastWeek_wFinal_Frct_Data 5" xfId="82"/>
    <cellStyle name="i_ForeCastWeek_wFinal_Frct_Data 5 2" xfId="130"/>
    <cellStyle name="i_ForeCastWeek_wFinal_Frct_Data 6" xfId="88"/>
    <cellStyle name="i_ForeCastWeek_wHist_Data" xfId="13"/>
    <cellStyle name="i_ForeCastWeek_wHist_Data 2" xfId="52"/>
    <cellStyle name="i_ForeCastWeek_wHist_Data 2 2" xfId="101"/>
    <cellStyle name="i_ForeCastWeek_wHist_Data 3" xfId="67"/>
    <cellStyle name="i_ForeCastWeek_wHist_Data 3 2" xfId="116"/>
    <cellStyle name="i_ForeCastWeek_wHist_Data 4" xfId="77"/>
    <cellStyle name="i_ForeCastWeek_wHist_Data 4 2" xfId="125"/>
    <cellStyle name="i_ForeCastWeek_wHist_Data 5" xfId="83"/>
    <cellStyle name="i_ForeCastWeek_wHist_Data 5 2" xfId="131"/>
    <cellStyle name="i_ForeCastWeek_wHist_Data 6" xfId="89"/>
    <cellStyle name="i_ForeCastWeek_wInit_Frct_Data" xfId="14"/>
    <cellStyle name="i_ForeCastWeek_wInit_Frct_Data 2" xfId="53"/>
    <cellStyle name="i_ForeCastWeek_wInit_Frct_Data 2 2" xfId="102"/>
    <cellStyle name="i_ForeCastWeek_wInit_Frct_Data 3" xfId="72"/>
    <cellStyle name="i_ForeCastWeek_wInit_Frct_Data 3 2" xfId="120"/>
    <cellStyle name="i_ForeCastWeek_wInit_Frct_Data 4" xfId="78"/>
    <cellStyle name="i_ForeCastWeek_wInit_Frct_Data 4 2" xfId="126"/>
    <cellStyle name="i_ForeCastWeek_wInit_Frct_Data 5" xfId="84"/>
    <cellStyle name="i_ForeCastWeek_wInit_Frct_Data 5 2" xfId="132"/>
    <cellStyle name="i_ForeCastWeek_wInit_Frct_Data 6" xfId="90"/>
    <cellStyle name="i_ForeCastWeek_wSKU_Accuracy" xfId="15"/>
    <cellStyle name="i_ForeCastWeek_wSKU_Accuracy 2" xfId="54"/>
    <cellStyle name="i_ForeCastWeek_wSKU_Accuracy 2 2" xfId="103"/>
    <cellStyle name="i_ForeCastWeek_wSKU_Accuracy 3" xfId="73"/>
    <cellStyle name="i_ForeCastWeek_wSKU_Accuracy 3 2" xfId="121"/>
    <cellStyle name="i_ForeCastWeek_wSKU_Accuracy 4" xfId="79"/>
    <cellStyle name="i_ForeCastWeek_wSKU_Accuracy 4 2" xfId="127"/>
    <cellStyle name="i_ForeCastWeek_wSKU_Accuracy 5" xfId="85"/>
    <cellStyle name="i_ForeCastWeek_wSKU_Accuracy 5 2" xfId="133"/>
    <cellStyle name="i_ForeCastWeek_wSKU_Accuracy 6" xfId="91"/>
    <cellStyle name="i_GreyNum" xfId="16"/>
    <cellStyle name="i_GreyNum_wAccuracyChart" xfId="17"/>
    <cellStyle name="i_GreyNum_wFinal_Frct_Data" xfId="18"/>
    <cellStyle name="i_GreyNum_wHist_Data" xfId="19"/>
    <cellStyle name="i_GreyNum_wInit_Frct_Data" xfId="20"/>
    <cellStyle name="i_GreyNum_wSKU_Accuracy" xfId="21"/>
    <cellStyle name="m_FlagStyle" xfId="22"/>
    <cellStyle name="Normal 2" xfId="1"/>
    <cellStyle name="Обычный" xfId="0" builtinId="0"/>
    <cellStyle name="Обычный 10" xfId="9"/>
    <cellStyle name="Обычный 10 2" xfId="43"/>
    <cellStyle name="Обычный 11" xfId="48"/>
    <cellStyle name="Обычный 11 2" xfId="140"/>
    <cellStyle name="Обычный 2" xfId="2"/>
    <cellStyle name="Обычный 2 2" xfId="23"/>
    <cellStyle name="Обычный 2 3" xfId="40"/>
    <cellStyle name="Обычный 3" xfId="3"/>
    <cellStyle name="Обычный 3 2" xfId="24"/>
    <cellStyle name="Обычный 3 3" xfId="41"/>
    <cellStyle name="Обычный 3 3 2" xfId="45"/>
    <cellStyle name="Обычный 3 3 2 2" xfId="57"/>
    <cellStyle name="Обычный 3 3 2 2 2" xfId="106"/>
    <cellStyle name="Обычный 3 3 2 2 3" xfId="143"/>
    <cellStyle name="Обычный 3 3 2 3" xfId="63"/>
    <cellStyle name="Обычный 3 3 2 3 2" xfId="112"/>
    <cellStyle name="Обычный 3 3 2 3 3" xfId="149"/>
    <cellStyle name="Обычный 3 3 2 4" xfId="95"/>
    <cellStyle name="Обычный 3 3 2 5" xfId="137"/>
    <cellStyle name="Обычный 3 3 3" xfId="47"/>
    <cellStyle name="Обычный 3 3 3 2" xfId="58"/>
    <cellStyle name="Обычный 3 3 3 2 2" xfId="107"/>
    <cellStyle name="Обычный 3 3 3 2 3" xfId="144"/>
    <cellStyle name="Обычный 3 3 3 3" xfId="64"/>
    <cellStyle name="Обычный 3 3 3 3 2" xfId="113"/>
    <cellStyle name="Обычный 3 3 3 3 3" xfId="150"/>
    <cellStyle name="Обычный 3 3 3 4" xfId="97"/>
    <cellStyle name="Обычный 3 3 3 5" xfId="139"/>
    <cellStyle name="Обычный 3 3 4" xfId="56"/>
    <cellStyle name="Обычный 3 3 4 2" xfId="105"/>
    <cellStyle name="Обычный 3 3 4 3" xfId="142"/>
    <cellStyle name="Обычный 3 3 5" xfId="62"/>
    <cellStyle name="Обычный 3 3 5 2" xfId="111"/>
    <cellStyle name="Обычный 3 3 5 3" xfId="148"/>
    <cellStyle name="Обычный 3 3 6" xfId="93"/>
    <cellStyle name="Обычный 3 3 7" xfId="135"/>
    <cellStyle name="Обычный 3 4" xfId="44"/>
    <cellStyle name="Обычный 3 4 2" xfId="59"/>
    <cellStyle name="Обычный 3 4 2 2" xfId="108"/>
    <cellStyle name="Обычный 3 4 2 3" xfId="145"/>
    <cellStyle name="Обычный 3 4 3" xfId="65"/>
    <cellStyle name="Обычный 3 4 3 2" xfId="114"/>
    <cellStyle name="Обычный 3 4 3 3" xfId="151"/>
    <cellStyle name="Обычный 3 4 4" xfId="94"/>
    <cellStyle name="Обычный 3 4 5" xfId="136"/>
    <cellStyle name="Обычный 3 5" xfId="46"/>
    <cellStyle name="Обычный 3 5 2" xfId="60"/>
    <cellStyle name="Обычный 3 5 2 2" xfId="109"/>
    <cellStyle name="Обычный 3 5 2 3" xfId="146"/>
    <cellStyle name="Обычный 3 5 3" xfId="66"/>
    <cellStyle name="Обычный 3 5 3 2" xfId="115"/>
    <cellStyle name="Обычный 3 5 3 3" xfId="152"/>
    <cellStyle name="Обычный 3 5 4" xfId="96"/>
    <cellStyle name="Обычный 3 5 5" xfId="138"/>
    <cellStyle name="Обычный 3 6" xfId="55"/>
    <cellStyle name="Обычный 3 6 2" xfId="104"/>
    <cellStyle name="Обычный 3 6 3" xfId="141"/>
    <cellStyle name="Обычный 3 7" xfId="61"/>
    <cellStyle name="Обычный 3 7 2" xfId="110"/>
    <cellStyle name="Обычный 3 7 3" xfId="147"/>
    <cellStyle name="Обычный 3 8" xfId="92"/>
    <cellStyle name="Обычный 3 9" xfId="134"/>
    <cellStyle name="Обычный 4" xfId="25"/>
    <cellStyle name="Обычный 5" xfId="26"/>
    <cellStyle name="Обычный 6" xfId="27"/>
    <cellStyle name="Обычный 7" xfId="28"/>
    <cellStyle name="Обычный 8" xfId="29"/>
    <cellStyle name="Обычный 9" xfId="30"/>
    <cellStyle name="Процентный" xfId="4" builtinId="5"/>
    <cellStyle name="Процентный 10" xfId="31"/>
    <cellStyle name="Процентный 11" xfId="71"/>
    <cellStyle name="Процентный 11 2" xfId="153"/>
    <cellStyle name="Процентный 2" xfId="5"/>
    <cellStyle name="Процентный 2 2" xfId="8"/>
    <cellStyle name="Процентный 2 3" xfId="32"/>
    <cellStyle name="Процентный 3" xfId="6"/>
    <cellStyle name="Процентный 3 2" xfId="33"/>
    <cellStyle name="Процентный 3 3" xfId="42"/>
    <cellStyle name="Процентный 4" xfId="7"/>
    <cellStyle name="Процентный 4 2" xfId="34"/>
    <cellStyle name="Процентный 5" xfId="35"/>
    <cellStyle name="Процентный 6" xfId="36"/>
    <cellStyle name="Процентный 7" xfId="37"/>
    <cellStyle name="Процентный 8" xfId="38"/>
    <cellStyle name="Процентный 9" xfId="39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Стиль таблицы 1" pivot="0" count="0"/>
    <tableStyle name="Стиль таблицы 2" pivot="0" count="1">
      <tableStyleElement type="firstColumn" dxfId="10"/>
    </tableStyle>
    <tableStyle name="Стиль таблицы 3" pivot="0" count="0"/>
  </tableStyles>
  <colors>
    <mruColors>
      <color rgb="FF99FF66"/>
      <color rgb="FFFFFF66"/>
      <color rgb="FFFF3399"/>
      <color rgb="FF33CCFF"/>
      <color rgb="FF5DD5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L210"/>
  <sheetViews>
    <sheetView tabSelected="1" view="pageBreakPreview" zoomScale="85" zoomScaleNormal="70" zoomScaleSheetLayoutView="85" workbookViewId="0">
      <pane xSplit="2" ySplit="1" topLeftCell="Z2" activePane="bottomRight" state="frozen"/>
      <selection pane="topRight" activeCell="D1" sqref="D1"/>
      <selection pane="bottomLeft" activeCell="A2" sqref="A2"/>
      <selection pane="bottomRight" activeCell="AH11" sqref="AH11"/>
    </sheetView>
  </sheetViews>
  <sheetFormatPr defaultColWidth="9.140625" defaultRowHeight="12.75" outlineLevelRow="1"/>
  <cols>
    <col min="1" max="1" width="35.140625" style="1" customWidth="1"/>
    <col min="2" max="2" width="11.7109375" style="1" customWidth="1"/>
    <col min="3" max="3" width="9.5703125" style="9" customWidth="1"/>
    <col min="4" max="4" width="11.28515625" style="9" customWidth="1"/>
    <col min="5" max="5" width="10.85546875" style="39" customWidth="1"/>
    <col min="6" max="6" width="9.42578125" style="9" customWidth="1"/>
    <col min="7" max="7" width="10.42578125" style="9" customWidth="1"/>
    <col min="8" max="8" width="7.7109375" style="39" customWidth="1"/>
    <col min="9" max="9" width="7.85546875" style="39" customWidth="1"/>
    <col min="10" max="10" width="9.28515625" style="9" customWidth="1"/>
    <col min="11" max="11" width="9.42578125" style="9" customWidth="1"/>
    <col min="12" max="12" width="8.140625" style="39" customWidth="1"/>
    <col min="13" max="13" width="10.42578125" style="9" customWidth="1"/>
    <col min="14" max="14" width="8.85546875" style="9" customWidth="1"/>
    <col min="15" max="15" width="8.28515625" style="39" customWidth="1"/>
    <col min="16" max="16" width="8.140625" style="39" customWidth="1"/>
    <col min="17" max="17" width="9.7109375" style="9" customWidth="1"/>
    <col min="18" max="18" width="9.42578125" style="9" customWidth="1"/>
    <col min="19" max="21" width="8" style="9" customWidth="1"/>
    <col min="22" max="28" width="8" style="39" customWidth="1"/>
    <col min="29" max="29" width="7.85546875" style="39" customWidth="1"/>
    <col min="30" max="30" width="8" style="39" customWidth="1"/>
    <col min="31" max="31" width="8" style="9" customWidth="1"/>
    <col min="32" max="32" width="8" style="39" customWidth="1"/>
    <col min="33" max="33" width="8.5703125" style="9" customWidth="1"/>
    <col min="34" max="34" width="11.5703125" style="183" bestFit="1" customWidth="1"/>
    <col min="35" max="35" width="15.85546875" style="1" bestFit="1" customWidth="1"/>
    <col min="36" max="36" width="15.42578125" style="1" bestFit="1" customWidth="1"/>
    <col min="37" max="37" width="10.5703125" style="1" customWidth="1"/>
    <col min="38" max="16384" width="9.140625" style="1"/>
  </cols>
  <sheetData>
    <row r="1" spans="1:38" ht="13.5" customHeight="1" thickTop="1">
      <c r="A1" s="171">
        <v>111</v>
      </c>
      <c r="B1" s="172"/>
      <c r="C1" s="164" t="s">
        <v>127</v>
      </c>
      <c r="D1" s="164"/>
      <c r="E1" s="164"/>
      <c r="F1" s="164"/>
      <c r="G1" s="164"/>
      <c r="H1" s="164"/>
      <c r="I1" s="164"/>
      <c r="J1" s="165" t="s">
        <v>128</v>
      </c>
      <c r="K1" s="165"/>
      <c r="L1" s="165"/>
      <c r="M1" s="165"/>
      <c r="N1" s="165"/>
      <c r="O1" s="165"/>
      <c r="P1" s="165"/>
      <c r="Q1" s="166" t="s">
        <v>129</v>
      </c>
      <c r="R1" s="166"/>
      <c r="S1" s="166"/>
      <c r="T1" s="166"/>
      <c r="U1" s="166"/>
      <c r="V1" s="166"/>
      <c r="W1" s="166"/>
      <c r="X1" s="167" t="s">
        <v>130</v>
      </c>
      <c r="Y1" s="167"/>
      <c r="Z1" s="167"/>
      <c r="AA1" s="167"/>
      <c r="AB1" s="167"/>
      <c r="AC1" s="167"/>
      <c r="AD1" s="167"/>
      <c r="AE1" s="168" t="s">
        <v>131</v>
      </c>
      <c r="AF1" s="168"/>
      <c r="AG1" s="169"/>
      <c r="AH1" s="177" t="s">
        <v>1</v>
      </c>
      <c r="AI1" s="163" t="s">
        <v>13</v>
      </c>
      <c r="AJ1" s="163" t="s">
        <v>12</v>
      </c>
      <c r="AK1" s="163" t="s">
        <v>27</v>
      </c>
      <c r="AL1" s="170" t="s">
        <v>23</v>
      </c>
    </row>
    <row r="2" spans="1:38" ht="12.75" customHeight="1">
      <c r="A2" s="173"/>
      <c r="B2" s="174"/>
      <c r="C2" s="154" t="s">
        <v>7</v>
      </c>
      <c r="D2" s="154" t="s">
        <v>8</v>
      </c>
      <c r="E2" s="159" t="s">
        <v>9</v>
      </c>
      <c r="F2" s="159" t="s">
        <v>10</v>
      </c>
      <c r="G2" s="159" t="s">
        <v>6</v>
      </c>
      <c r="H2" s="154" t="s">
        <v>125</v>
      </c>
      <c r="I2" s="133" t="s">
        <v>126</v>
      </c>
      <c r="J2" s="155" t="s">
        <v>7</v>
      </c>
      <c r="K2" s="155" t="s">
        <v>8</v>
      </c>
      <c r="L2" s="155" t="s">
        <v>9</v>
      </c>
      <c r="M2" s="155" t="s">
        <v>10</v>
      </c>
      <c r="N2" s="155" t="s">
        <v>6</v>
      </c>
      <c r="O2" s="133" t="s">
        <v>125</v>
      </c>
      <c r="P2" s="133" t="s">
        <v>126</v>
      </c>
      <c r="Q2" s="156" t="s">
        <v>7</v>
      </c>
      <c r="R2" s="156" t="s">
        <v>8</v>
      </c>
      <c r="S2" s="156" t="s">
        <v>9</v>
      </c>
      <c r="T2" s="156" t="s">
        <v>10</v>
      </c>
      <c r="U2" s="156" t="s">
        <v>6</v>
      </c>
      <c r="V2" s="133" t="s">
        <v>125</v>
      </c>
      <c r="W2" s="133" t="s">
        <v>126</v>
      </c>
      <c r="X2" s="151" t="s">
        <v>7</v>
      </c>
      <c r="Y2" s="151" t="s">
        <v>8</v>
      </c>
      <c r="Z2" s="151" t="s">
        <v>9</v>
      </c>
      <c r="AA2" s="151" t="s">
        <v>10</v>
      </c>
      <c r="AB2" s="151" t="s">
        <v>6</v>
      </c>
      <c r="AC2" s="133" t="s">
        <v>125</v>
      </c>
      <c r="AD2" s="133" t="s">
        <v>126</v>
      </c>
      <c r="AE2" s="162" t="s">
        <v>7</v>
      </c>
      <c r="AF2" s="162" t="s">
        <v>8</v>
      </c>
      <c r="AG2" s="162" t="s">
        <v>9</v>
      </c>
      <c r="AH2" s="177"/>
      <c r="AI2" s="163"/>
      <c r="AJ2" s="163"/>
      <c r="AK2" s="163"/>
      <c r="AL2" s="170"/>
    </row>
    <row r="3" spans="1:38" ht="14.25" customHeight="1">
      <c r="A3" s="175"/>
      <c r="B3" s="176"/>
      <c r="C3" s="134">
        <v>43101</v>
      </c>
      <c r="D3" s="134">
        <v>43102</v>
      </c>
      <c r="E3" s="160">
        <v>43103</v>
      </c>
      <c r="F3" s="160">
        <v>43104</v>
      </c>
      <c r="G3" s="160">
        <v>43105</v>
      </c>
      <c r="H3" s="134">
        <v>43106</v>
      </c>
      <c r="I3" s="134">
        <v>43107</v>
      </c>
      <c r="J3" s="161">
        <v>43108</v>
      </c>
      <c r="K3" s="161">
        <v>43109</v>
      </c>
      <c r="L3" s="161">
        <v>43110</v>
      </c>
      <c r="M3" s="161">
        <v>43111</v>
      </c>
      <c r="N3" s="161">
        <v>43112</v>
      </c>
      <c r="O3" s="134">
        <v>43113</v>
      </c>
      <c r="P3" s="134">
        <v>43114</v>
      </c>
      <c r="Q3" s="157">
        <v>43115</v>
      </c>
      <c r="R3" s="157">
        <v>43116</v>
      </c>
      <c r="S3" s="157">
        <v>43117</v>
      </c>
      <c r="T3" s="157">
        <v>43118</v>
      </c>
      <c r="U3" s="157">
        <v>43119</v>
      </c>
      <c r="V3" s="134">
        <v>43120</v>
      </c>
      <c r="W3" s="134">
        <v>43121</v>
      </c>
      <c r="X3" s="152">
        <v>43122</v>
      </c>
      <c r="Y3" s="152">
        <v>43123</v>
      </c>
      <c r="Z3" s="152">
        <v>43124</v>
      </c>
      <c r="AA3" s="152">
        <v>43125</v>
      </c>
      <c r="AB3" s="152">
        <v>43126</v>
      </c>
      <c r="AC3" s="134">
        <v>43127</v>
      </c>
      <c r="AD3" s="134">
        <v>43128</v>
      </c>
      <c r="AE3" s="158">
        <v>43129</v>
      </c>
      <c r="AF3" s="158">
        <v>43130</v>
      </c>
      <c r="AG3" s="158">
        <v>43131</v>
      </c>
      <c r="AH3" s="177"/>
      <c r="AI3" s="163"/>
      <c r="AJ3" s="163"/>
      <c r="AK3" s="163"/>
      <c r="AL3" s="170"/>
    </row>
    <row r="4" spans="1:38" ht="13.5" customHeight="1" thickBot="1">
      <c r="A4" s="12"/>
      <c r="B4" s="10" t="s">
        <v>0</v>
      </c>
      <c r="C4" s="126">
        <v>1</v>
      </c>
      <c r="D4" s="126">
        <v>2</v>
      </c>
      <c r="E4" s="126">
        <v>3</v>
      </c>
      <c r="F4" s="126">
        <v>4</v>
      </c>
      <c r="G4" s="126">
        <v>5</v>
      </c>
      <c r="H4" s="126">
        <v>6</v>
      </c>
      <c r="I4" s="126">
        <v>7</v>
      </c>
      <c r="J4" s="126">
        <v>8</v>
      </c>
      <c r="K4" s="126">
        <v>9</v>
      </c>
      <c r="L4" s="126">
        <v>10</v>
      </c>
      <c r="M4" s="126">
        <v>11</v>
      </c>
      <c r="N4" s="126">
        <v>12</v>
      </c>
      <c r="O4" s="126">
        <v>13</v>
      </c>
      <c r="P4" s="126">
        <v>14</v>
      </c>
      <c r="Q4" s="126">
        <v>15</v>
      </c>
      <c r="R4" s="126">
        <v>16</v>
      </c>
      <c r="S4" s="126">
        <v>17</v>
      </c>
      <c r="T4" s="126">
        <v>18</v>
      </c>
      <c r="U4" s="126">
        <v>19</v>
      </c>
      <c r="V4" s="126">
        <v>20</v>
      </c>
      <c r="W4" s="126">
        <v>21</v>
      </c>
      <c r="X4" s="126">
        <v>22</v>
      </c>
      <c r="Y4" s="126">
        <v>23</v>
      </c>
      <c r="Z4" s="126">
        <v>24</v>
      </c>
      <c r="AA4" s="126">
        <v>25</v>
      </c>
      <c r="AB4" s="126">
        <v>26</v>
      </c>
      <c r="AC4" s="126">
        <v>27</v>
      </c>
      <c r="AD4" s="126">
        <v>28</v>
      </c>
      <c r="AE4" s="126">
        <v>29</v>
      </c>
      <c r="AF4" s="126">
        <v>30</v>
      </c>
      <c r="AG4" s="126">
        <v>31</v>
      </c>
      <c r="AH4" s="177"/>
      <c r="AI4" s="163"/>
      <c r="AJ4" s="163"/>
      <c r="AK4" s="163"/>
      <c r="AL4" s="170"/>
    </row>
    <row r="5" spans="1:38" ht="16.5" thickTop="1">
      <c r="A5" s="23" t="s">
        <v>2</v>
      </c>
      <c r="B5" s="24">
        <v>1.45</v>
      </c>
      <c r="C5" s="149">
        <v>0</v>
      </c>
      <c r="D5" s="149">
        <v>0</v>
      </c>
      <c r="E5" s="149">
        <v>0</v>
      </c>
      <c r="F5" s="149">
        <v>0</v>
      </c>
      <c r="G5" s="149">
        <v>0.17699999999999999</v>
      </c>
      <c r="H5" s="149">
        <v>0</v>
      </c>
      <c r="I5" s="149">
        <v>0</v>
      </c>
      <c r="J5" s="149">
        <v>0</v>
      </c>
      <c r="K5" s="149">
        <v>2.5000000000000001E-2</v>
      </c>
      <c r="L5" s="149">
        <v>0.1</v>
      </c>
      <c r="M5" s="149">
        <v>0</v>
      </c>
      <c r="N5" s="149">
        <v>0.1</v>
      </c>
      <c r="O5" s="149">
        <v>0</v>
      </c>
      <c r="P5" s="149">
        <v>0</v>
      </c>
      <c r="Q5" s="149">
        <v>0</v>
      </c>
      <c r="R5" s="149">
        <v>2.7000000000000003E-2</v>
      </c>
      <c r="S5" s="149">
        <v>7.4999999999999997E-2</v>
      </c>
      <c r="T5" s="149">
        <v>4.2999999999999997E-2</v>
      </c>
      <c r="U5" s="149">
        <v>2.5000000000000001E-2</v>
      </c>
      <c r="V5" s="149">
        <v>0.05</v>
      </c>
      <c r="W5" s="149">
        <v>0</v>
      </c>
      <c r="X5" s="149">
        <v>0</v>
      </c>
      <c r="Y5" s="143">
        <v>2.5000000000000001E-2</v>
      </c>
      <c r="Z5" s="143"/>
      <c r="AA5" s="143"/>
      <c r="AB5" s="143"/>
      <c r="AC5" s="143"/>
      <c r="AD5" s="143"/>
      <c r="AE5" s="127"/>
      <c r="AF5" s="127"/>
      <c r="AG5" s="127"/>
      <c r="AH5" s="178">
        <f t="shared" ref="AH5:AH10" si="0">SUM(C5:AG5)</f>
        <v>0.64700000000000013</v>
      </c>
      <c r="AI5" s="135">
        <f>IF(B5&gt;0,AH5/B5, " ")</f>
        <v>0.44620689655172424</v>
      </c>
      <c r="AJ5" s="135" t="e">
        <f>IF(B5&gt;0,AH5/#REF!*#REF!/B5," ")</f>
        <v>#REF!</v>
      </c>
      <c r="AK5" s="136">
        <f>B5-AH5</f>
        <v>0.80299999999999983</v>
      </c>
      <c r="AL5" s="137">
        <f>AH5/AH21</f>
        <v>1.0834943782215957E-2</v>
      </c>
    </row>
    <row r="6" spans="1:38" ht="13.5" customHeight="1">
      <c r="A6" s="3" t="s">
        <v>14</v>
      </c>
      <c r="B6" s="11">
        <v>3.22</v>
      </c>
      <c r="C6" s="150">
        <v>0</v>
      </c>
      <c r="D6" s="150">
        <v>0</v>
      </c>
      <c r="E6" s="150">
        <v>0</v>
      </c>
      <c r="F6" s="150">
        <v>0</v>
      </c>
      <c r="G6" s="150">
        <v>0.14399999999999999</v>
      </c>
      <c r="H6" s="150">
        <v>0</v>
      </c>
      <c r="I6" s="150">
        <v>0</v>
      </c>
      <c r="J6" s="150">
        <v>0</v>
      </c>
      <c r="K6" s="150">
        <v>0</v>
      </c>
      <c r="L6" s="150">
        <v>0</v>
      </c>
      <c r="M6" s="150">
        <v>0.12150000000000001</v>
      </c>
      <c r="N6" s="150">
        <v>0</v>
      </c>
      <c r="O6" s="150">
        <v>0</v>
      </c>
      <c r="P6" s="150">
        <v>0</v>
      </c>
      <c r="Q6" s="150">
        <v>0</v>
      </c>
      <c r="R6" s="150">
        <v>0.10349999999999999</v>
      </c>
      <c r="S6" s="150">
        <v>0.17099999999999999</v>
      </c>
      <c r="T6" s="150">
        <v>0.1845</v>
      </c>
      <c r="U6" s="150">
        <v>7.6499999999999999E-2</v>
      </c>
      <c r="V6" s="150">
        <v>8.1000000000000003E-2</v>
      </c>
      <c r="W6" s="150">
        <v>0</v>
      </c>
      <c r="X6" s="150">
        <v>0</v>
      </c>
      <c r="Y6" s="144">
        <v>0.31950000000000001</v>
      </c>
      <c r="Z6" s="144"/>
      <c r="AA6" s="144"/>
      <c r="AB6" s="144"/>
      <c r="AC6" s="144"/>
      <c r="AD6" s="144"/>
      <c r="AE6" s="128"/>
      <c r="AF6" s="128"/>
      <c r="AG6" s="128"/>
      <c r="AH6" s="178">
        <f t="shared" si="0"/>
        <v>1.2015</v>
      </c>
      <c r="AI6" s="138">
        <f>IF(B6&gt;0,AH6/B6, " ")</f>
        <v>0.37313664596273288</v>
      </c>
      <c r="AJ6" s="139" t="e">
        <f>IF(B6&gt;0,AH6/#REF!*#REF!/B6," ")</f>
        <v>#REF!</v>
      </c>
      <c r="AK6" s="140">
        <f>B6-AH6</f>
        <v>2.0185000000000004</v>
      </c>
      <c r="AL6" s="137">
        <f>AH6/AH21</f>
        <v>2.0120842278720973E-2</v>
      </c>
    </row>
    <row r="7" spans="1:38" ht="13.5" customHeight="1">
      <c r="A7" s="4" t="s">
        <v>24</v>
      </c>
      <c r="B7" s="11">
        <v>1.2</v>
      </c>
      <c r="C7" s="150">
        <v>0</v>
      </c>
      <c r="D7" s="150">
        <v>0</v>
      </c>
      <c r="E7" s="150">
        <v>0</v>
      </c>
      <c r="F7" s="150">
        <v>0</v>
      </c>
      <c r="G7" s="150">
        <v>0.25</v>
      </c>
      <c r="H7" s="150">
        <v>0</v>
      </c>
      <c r="I7" s="150">
        <v>0</v>
      </c>
      <c r="J7" s="150">
        <v>0</v>
      </c>
      <c r="K7" s="150">
        <v>0</v>
      </c>
      <c r="L7" s="150">
        <v>2.5000000000000001E-2</v>
      </c>
      <c r="M7" s="150">
        <v>0.03</v>
      </c>
      <c r="N7" s="150">
        <v>0</v>
      </c>
      <c r="O7" s="150">
        <v>0</v>
      </c>
      <c r="P7" s="150">
        <v>0</v>
      </c>
      <c r="Q7" s="150">
        <v>0</v>
      </c>
      <c r="R7" s="150">
        <v>7.9000000000000001E-2</v>
      </c>
      <c r="S7" s="150">
        <v>0.10800000000000001</v>
      </c>
      <c r="T7" s="150">
        <v>7.6999999999999999E-2</v>
      </c>
      <c r="U7" s="150">
        <v>2.5000000000000001E-2</v>
      </c>
      <c r="V7" s="150">
        <v>0.05</v>
      </c>
      <c r="W7" s="150">
        <v>0</v>
      </c>
      <c r="X7" s="150">
        <v>0</v>
      </c>
      <c r="Y7" s="144">
        <v>0.1</v>
      </c>
      <c r="Z7" s="144"/>
      <c r="AA7" s="144"/>
      <c r="AB7" s="144"/>
      <c r="AC7" s="144"/>
      <c r="AD7" s="144"/>
      <c r="AE7" s="128"/>
      <c r="AF7" s="128"/>
      <c r="AG7" s="128"/>
      <c r="AH7" s="178">
        <f t="shared" si="0"/>
        <v>0.74400000000000011</v>
      </c>
      <c r="AI7" s="138">
        <f>IF(B7&gt;0,AH7/B7, " ")</f>
        <v>0.62000000000000011</v>
      </c>
      <c r="AJ7" s="139" t="e">
        <f>IF(B7&gt;0,AH7/#REF!*#REF!/B7," ")</f>
        <v>#REF!</v>
      </c>
      <c r="AK7" s="140">
        <f>B7-AH7</f>
        <v>0.45599999999999985</v>
      </c>
      <c r="AL7" s="137">
        <f>AH7/AH21</f>
        <v>1.245934802777229E-2</v>
      </c>
    </row>
    <row r="8" spans="1:38" ht="13.5" customHeight="1">
      <c r="A8" s="4" t="s">
        <v>25</v>
      </c>
      <c r="B8" s="11">
        <v>0.1</v>
      </c>
      <c r="C8" s="150">
        <v>0</v>
      </c>
      <c r="D8" s="150">
        <v>0</v>
      </c>
      <c r="E8" s="150">
        <v>0</v>
      </c>
      <c r="F8" s="150">
        <v>0</v>
      </c>
      <c r="G8" s="150">
        <v>0</v>
      </c>
      <c r="H8" s="150">
        <v>0</v>
      </c>
      <c r="I8" s="150">
        <v>0</v>
      </c>
      <c r="J8" s="150">
        <v>0</v>
      </c>
      <c r="K8" s="150">
        <v>0</v>
      </c>
      <c r="L8" s="150">
        <v>0</v>
      </c>
      <c r="M8" s="150">
        <v>0</v>
      </c>
      <c r="N8" s="150">
        <v>0.13799999999999998</v>
      </c>
      <c r="O8" s="150">
        <v>0</v>
      </c>
      <c r="P8" s="150">
        <v>0</v>
      </c>
      <c r="Q8" s="150">
        <v>0</v>
      </c>
      <c r="R8" s="150">
        <v>0</v>
      </c>
      <c r="S8" s="150">
        <v>0</v>
      </c>
      <c r="T8" s="150">
        <v>0</v>
      </c>
      <c r="U8" s="150">
        <v>0</v>
      </c>
      <c r="V8" s="150">
        <v>0</v>
      </c>
      <c r="W8" s="150">
        <v>0</v>
      </c>
      <c r="X8" s="150">
        <v>0</v>
      </c>
      <c r="Y8" s="144">
        <v>0</v>
      </c>
      <c r="Z8" s="144"/>
      <c r="AA8" s="144"/>
      <c r="AB8" s="144"/>
      <c r="AC8" s="144"/>
      <c r="AD8" s="144"/>
      <c r="AE8" s="128"/>
      <c r="AF8" s="128"/>
      <c r="AG8" s="128"/>
      <c r="AH8" s="178">
        <f t="shared" si="0"/>
        <v>0.13799999999999998</v>
      </c>
      <c r="AI8" s="138">
        <f>IF(B8&gt;0,AH8/B8, " ")</f>
        <v>1.3799999999999997</v>
      </c>
      <c r="AJ8" s="139" t="e">
        <f>IF(B8&gt;0,AH8/#REF!*#REF!/B8," ")</f>
        <v>#REF!</v>
      </c>
      <c r="AK8" s="140">
        <f>B8-AH8</f>
        <v>-3.7999999999999978E-2</v>
      </c>
      <c r="AL8" s="137">
        <f>AH8/AH21</f>
        <v>2.3110081019255047E-3</v>
      </c>
    </row>
    <row r="9" spans="1:38" ht="13.5" customHeight="1">
      <c r="A9" s="120" t="s">
        <v>31</v>
      </c>
      <c r="B9" s="11">
        <v>1.36</v>
      </c>
      <c r="C9" s="150">
        <v>0</v>
      </c>
      <c r="D9" s="150">
        <v>0</v>
      </c>
      <c r="E9" s="150">
        <v>0</v>
      </c>
      <c r="F9" s="150">
        <v>0</v>
      </c>
      <c r="G9" s="150">
        <v>0.30149999999999999</v>
      </c>
      <c r="H9" s="150">
        <v>0</v>
      </c>
      <c r="I9" s="150">
        <v>0</v>
      </c>
      <c r="J9" s="150">
        <v>0</v>
      </c>
      <c r="K9" s="150">
        <v>0</v>
      </c>
      <c r="L9" s="150">
        <v>0.126</v>
      </c>
      <c r="M9" s="150">
        <v>0</v>
      </c>
      <c r="N9" s="150">
        <v>4.4999999999999998E-2</v>
      </c>
      <c r="O9" s="150">
        <v>0</v>
      </c>
      <c r="P9" s="150">
        <v>0</v>
      </c>
      <c r="Q9" s="150">
        <v>0</v>
      </c>
      <c r="R9" s="150">
        <v>0.09</v>
      </c>
      <c r="S9" s="150">
        <v>6.7500000000000004E-2</v>
      </c>
      <c r="T9" s="150">
        <v>0.11699999999999999</v>
      </c>
      <c r="U9" s="150">
        <v>2.2499999999999999E-2</v>
      </c>
      <c r="V9" s="150">
        <v>0</v>
      </c>
      <c r="W9" s="150">
        <v>0</v>
      </c>
      <c r="X9" s="150">
        <v>0</v>
      </c>
      <c r="Y9" s="144">
        <v>0.1575</v>
      </c>
      <c r="Z9" s="144"/>
      <c r="AA9" s="144"/>
      <c r="AB9" s="144"/>
      <c r="AC9" s="144"/>
      <c r="AD9" s="144"/>
      <c r="AE9" s="128"/>
      <c r="AF9" s="128"/>
      <c r="AG9" s="128"/>
      <c r="AH9" s="178">
        <f t="shared" si="0"/>
        <v>0.92699999999999994</v>
      </c>
      <c r="AI9" s="138">
        <f>IF(B9&gt;0,AH9/B9, " ")</f>
        <v>0.68161764705882344</v>
      </c>
      <c r="AJ9" s="139" t="e">
        <f>IF(B9&gt;0,AH9/#REF!*#REF!/B9," ")</f>
        <v>#REF!</v>
      </c>
      <c r="AK9" s="140">
        <f>B9-AH9</f>
        <v>0.43300000000000016</v>
      </c>
      <c r="AL9" s="137">
        <f>AH9/AH21</f>
        <v>1.552394572815176E-2</v>
      </c>
    </row>
    <row r="10" spans="1:38" ht="13.5" customHeight="1">
      <c r="A10" s="120" t="s">
        <v>35</v>
      </c>
      <c r="B10" s="11">
        <v>0.25</v>
      </c>
      <c r="C10" s="150">
        <v>0</v>
      </c>
      <c r="D10" s="150">
        <v>0</v>
      </c>
      <c r="E10" s="150">
        <v>0</v>
      </c>
      <c r="F10" s="150">
        <v>0</v>
      </c>
      <c r="G10" s="150">
        <v>0</v>
      </c>
      <c r="H10" s="150">
        <v>0</v>
      </c>
      <c r="I10" s="150">
        <v>0</v>
      </c>
      <c r="J10" s="150">
        <v>0</v>
      </c>
      <c r="K10" s="150">
        <v>0</v>
      </c>
      <c r="L10" s="150">
        <v>0</v>
      </c>
      <c r="M10" s="150">
        <v>0</v>
      </c>
      <c r="N10" s="150">
        <v>0</v>
      </c>
      <c r="O10" s="150">
        <v>0</v>
      </c>
      <c r="P10" s="150">
        <v>0</v>
      </c>
      <c r="Q10" s="150">
        <v>0</v>
      </c>
      <c r="R10" s="150">
        <v>0</v>
      </c>
      <c r="S10" s="150">
        <v>0</v>
      </c>
      <c r="T10" s="150">
        <v>2.1999999999999999E-2</v>
      </c>
      <c r="U10" s="150">
        <v>0</v>
      </c>
      <c r="V10" s="150">
        <v>0</v>
      </c>
      <c r="W10" s="150">
        <v>0</v>
      </c>
      <c r="X10" s="150">
        <v>0</v>
      </c>
      <c r="Y10" s="144">
        <v>0</v>
      </c>
      <c r="Z10" s="144"/>
      <c r="AA10" s="144"/>
      <c r="AB10" s="144"/>
      <c r="AC10" s="144"/>
      <c r="AD10" s="144"/>
      <c r="AE10" s="128"/>
      <c r="AF10" s="128"/>
      <c r="AG10" s="128"/>
      <c r="AH10" s="178">
        <f t="shared" si="0"/>
        <v>2.1999999999999999E-2</v>
      </c>
      <c r="AI10" s="138">
        <f>IF(B10&gt;0,AH10/B10, " ")</f>
        <v>8.7999999999999995E-2</v>
      </c>
      <c r="AJ10" s="139" t="e">
        <f>IF(B10&gt;0,AH10/#REF!*#REF!/B10," ")</f>
        <v>#REF!</v>
      </c>
      <c r="AK10" s="140">
        <f>B10-AH10</f>
        <v>0.22800000000000001</v>
      </c>
      <c r="AL10" s="137">
        <f>AH10/AH21</f>
        <v>3.6842158146638482E-4</v>
      </c>
    </row>
    <row r="11" spans="1:38" ht="13.5" customHeight="1" outlineLevel="1">
      <c r="A11" s="3" t="s">
        <v>16</v>
      </c>
      <c r="B11" s="11">
        <v>0.02</v>
      </c>
      <c r="C11" s="148">
        <v>0</v>
      </c>
      <c r="D11" s="148">
        <v>0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/>
      <c r="AA11" s="144"/>
      <c r="AB11" s="144"/>
      <c r="AC11" s="144"/>
      <c r="AD11" s="144"/>
      <c r="AE11" s="128"/>
      <c r="AF11" s="128"/>
      <c r="AG11" s="128"/>
      <c r="AH11" s="178">
        <f t="shared" ref="AH11:AH21" si="1">SUM(C11:AG11)</f>
        <v>0</v>
      </c>
      <c r="AI11" s="138">
        <f>IF(B11&gt;0,AH11/B11, " ")</f>
        <v>0</v>
      </c>
      <c r="AJ11" s="139" t="e">
        <f>IF(B11&gt;0,AH11/#REF!*#REF!/B11," ")</f>
        <v>#REF!</v>
      </c>
      <c r="AK11" s="140">
        <f>B11-AH11</f>
        <v>0.02</v>
      </c>
      <c r="AL11" s="137">
        <f>AH11/AH21</f>
        <v>0</v>
      </c>
    </row>
    <row r="12" spans="1:38" ht="13.5" customHeight="1" outlineLevel="1">
      <c r="A12" s="3" t="s">
        <v>17</v>
      </c>
      <c r="B12" s="11">
        <v>1.0900000000000001</v>
      </c>
      <c r="C12" s="150">
        <v>0</v>
      </c>
      <c r="D12" s="150">
        <v>0</v>
      </c>
      <c r="E12" s="150">
        <v>0</v>
      </c>
      <c r="F12" s="150">
        <v>0</v>
      </c>
      <c r="G12" s="150">
        <v>9.6000000000000002E-2</v>
      </c>
      <c r="H12" s="150">
        <v>0</v>
      </c>
      <c r="I12" s="150">
        <v>0</v>
      </c>
      <c r="J12" s="150">
        <v>0</v>
      </c>
      <c r="K12" s="150">
        <v>0</v>
      </c>
      <c r="L12" s="150">
        <v>2.4E-2</v>
      </c>
      <c r="M12" s="150">
        <v>4.8000000000000001E-2</v>
      </c>
      <c r="N12" s="150">
        <v>0</v>
      </c>
      <c r="O12" s="150">
        <v>0</v>
      </c>
      <c r="P12" s="150">
        <v>0</v>
      </c>
      <c r="Q12" s="150">
        <v>0</v>
      </c>
      <c r="R12" s="150">
        <v>2.4E-2</v>
      </c>
      <c r="S12" s="150">
        <v>2.4E-2</v>
      </c>
      <c r="T12" s="150">
        <v>2.4E-2</v>
      </c>
      <c r="U12" s="150">
        <v>0</v>
      </c>
      <c r="V12" s="150">
        <v>0</v>
      </c>
      <c r="W12" s="150">
        <v>0</v>
      </c>
      <c r="X12" s="150">
        <v>0</v>
      </c>
      <c r="Y12" s="144">
        <v>2.4E-2</v>
      </c>
      <c r="Z12" s="144"/>
      <c r="AA12" s="144"/>
      <c r="AB12" s="144"/>
      <c r="AC12" s="144"/>
      <c r="AD12" s="144"/>
      <c r="AE12" s="128"/>
      <c r="AF12" s="128"/>
      <c r="AG12" s="128"/>
      <c r="AH12" s="178">
        <f>SUM(C12:AG12)</f>
        <v>0.26399999999999996</v>
      </c>
      <c r="AI12" s="138">
        <f>IF(B12&gt;0,AH12/B12, " ")</f>
        <v>0.24220183486238525</v>
      </c>
      <c r="AJ12" s="139" t="e">
        <f>IF(B12&gt;0,AH12/#REF!*#REF!/B12," ")</f>
        <v>#REF!</v>
      </c>
      <c r="AK12" s="140">
        <f>B12-AH12</f>
        <v>0.82600000000000007</v>
      </c>
      <c r="AL12" s="137">
        <f>AH12/AH21</f>
        <v>4.4210589775966177E-3</v>
      </c>
    </row>
    <row r="13" spans="1:38" ht="13.5" customHeight="1" outlineLevel="1">
      <c r="A13" s="4" t="s">
        <v>18</v>
      </c>
      <c r="B13" s="11">
        <v>0.02</v>
      </c>
      <c r="C13" s="148">
        <v>0</v>
      </c>
      <c r="D13" s="148">
        <v>0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/>
      <c r="AA13" s="144"/>
      <c r="AB13" s="144"/>
      <c r="AC13" s="144"/>
      <c r="AD13" s="144"/>
      <c r="AE13" s="128"/>
      <c r="AF13" s="128"/>
      <c r="AG13" s="128"/>
      <c r="AH13" s="178">
        <f t="shared" si="1"/>
        <v>0</v>
      </c>
      <c r="AI13" s="138">
        <f>IF(B13&gt;0,AH13/B13, " ")</f>
        <v>0</v>
      </c>
      <c r="AJ13" s="139" t="e">
        <f>IF(B13&gt;0,AH13/#REF!*#REF!/B13," ")</f>
        <v>#REF!</v>
      </c>
      <c r="AK13" s="140">
        <f>B13-AH13</f>
        <v>0.02</v>
      </c>
      <c r="AL13" s="137">
        <f>AH13/AH21</f>
        <v>0</v>
      </c>
    </row>
    <row r="14" spans="1:38" ht="13.5" customHeight="1">
      <c r="A14" s="21" t="s">
        <v>26</v>
      </c>
      <c r="B14" s="22">
        <f>SUM(B5:B13)</f>
        <v>8.7099999999999991</v>
      </c>
      <c r="C14" s="143">
        <f t="shared" ref="C14:X14" si="2">SUM(C5:C13)</f>
        <v>0</v>
      </c>
      <c r="D14" s="143">
        <f t="shared" si="2"/>
        <v>0</v>
      </c>
      <c r="E14" s="143">
        <f t="shared" si="2"/>
        <v>0</v>
      </c>
      <c r="F14" s="143">
        <f t="shared" si="2"/>
        <v>0</v>
      </c>
      <c r="G14" s="143">
        <f t="shared" si="2"/>
        <v>0.96849999999999992</v>
      </c>
      <c r="H14" s="143">
        <f t="shared" si="2"/>
        <v>0</v>
      </c>
      <c r="I14" s="143">
        <f t="shared" si="2"/>
        <v>0</v>
      </c>
      <c r="J14" s="143">
        <f t="shared" si="2"/>
        <v>0</v>
      </c>
      <c r="K14" s="143">
        <f t="shared" si="2"/>
        <v>2.5000000000000001E-2</v>
      </c>
      <c r="L14" s="143">
        <f t="shared" si="2"/>
        <v>0.27500000000000002</v>
      </c>
      <c r="M14" s="143">
        <f t="shared" si="2"/>
        <v>0.19950000000000001</v>
      </c>
      <c r="N14" s="143">
        <f t="shared" si="2"/>
        <v>0.28299999999999997</v>
      </c>
      <c r="O14" s="143">
        <f t="shared" si="2"/>
        <v>0</v>
      </c>
      <c r="P14" s="143">
        <f t="shared" si="2"/>
        <v>0</v>
      </c>
      <c r="Q14" s="143">
        <f t="shared" si="2"/>
        <v>0</v>
      </c>
      <c r="R14" s="143">
        <f t="shared" si="2"/>
        <v>0.32350000000000001</v>
      </c>
      <c r="S14" s="143">
        <f t="shared" si="2"/>
        <v>0.44550000000000001</v>
      </c>
      <c r="T14" s="143">
        <f t="shared" si="2"/>
        <v>0.46750000000000003</v>
      </c>
      <c r="U14" s="143">
        <f t="shared" si="2"/>
        <v>0.14899999999999999</v>
      </c>
      <c r="V14" s="143">
        <f t="shared" si="2"/>
        <v>0.18099999999999999</v>
      </c>
      <c r="W14" s="143">
        <f t="shared" si="2"/>
        <v>0</v>
      </c>
      <c r="X14" s="143">
        <f t="shared" si="2"/>
        <v>0</v>
      </c>
      <c r="Y14" s="143">
        <f t="shared" ref="Y14:AG14" si="3">SUM(Y5:Y13)</f>
        <v>0.626</v>
      </c>
      <c r="Z14" s="143">
        <f t="shared" si="3"/>
        <v>0</v>
      </c>
      <c r="AA14" s="143">
        <f t="shared" si="3"/>
        <v>0</v>
      </c>
      <c r="AB14" s="143">
        <f t="shared" si="3"/>
        <v>0</v>
      </c>
      <c r="AC14" s="143">
        <f t="shared" si="3"/>
        <v>0</v>
      </c>
      <c r="AD14" s="143">
        <f t="shared" si="3"/>
        <v>0</v>
      </c>
      <c r="AE14" s="127">
        <f t="shared" si="3"/>
        <v>0</v>
      </c>
      <c r="AF14" s="127">
        <f t="shared" si="3"/>
        <v>0</v>
      </c>
      <c r="AG14" s="127">
        <f t="shared" si="3"/>
        <v>0</v>
      </c>
      <c r="AH14" s="178">
        <f t="shared" si="1"/>
        <v>3.9434999999999998</v>
      </c>
      <c r="AI14" s="141">
        <f>IF(B14&gt;0,AH14/B14, " ")</f>
        <v>0.45275545350172219</v>
      </c>
      <c r="AJ14" s="141" t="e">
        <f>IF(B14&gt;0,AH14/#REF!*#REF!/B14," ")</f>
        <v>#REF!</v>
      </c>
      <c r="AK14" s="142">
        <f>B14-AH14</f>
        <v>4.7664999999999988</v>
      </c>
      <c r="AL14" s="137">
        <f>AH14/AH21</f>
        <v>6.6039568477849475E-2</v>
      </c>
    </row>
    <row r="15" spans="1:38" ht="13.5" customHeight="1">
      <c r="A15" s="5" t="s">
        <v>3</v>
      </c>
      <c r="B15" s="153">
        <v>6.69</v>
      </c>
      <c r="C15" s="150">
        <v>0</v>
      </c>
      <c r="D15" s="150">
        <v>0</v>
      </c>
      <c r="E15" s="150">
        <v>0</v>
      </c>
      <c r="F15" s="150">
        <v>5.4000000000000006E-2</v>
      </c>
      <c r="G15" s="150">
        <v>0.61199999999999999</v>
      </c>
      <c r="H15" s="150">
        <v>0</v>
      </c>
      <c r="I15" s="150">
        <v>0</v>
      </c>
      <c r="J15" s="150">
        <v>0</v>
      </c>
      <c r="K15" s="150">
        <v>8.3999999999999991E-2</v>
      </c>
      <c r="L15" s="150">
        <v>0.26</v>
      </c>
      <c r="M15" s="150">
        <v>5.4000000000000006E-2</v>
      </c>
      <c r="N15" s="150">
        <v>0.495</v>
      </c>
      <c r="O15" s="150">
        <v>0.17099999999999999</v>
      </c>
      <c r="P15" s="150">
        <v>0</v>
      </c>
      <c r="Q15" s="150">
        <v>0</v>
      </c>
      <c r="R15" s="150">
        <v>0.2205</v>
      </c>
      <c r="S15" s="150">
        <v>0.11499999999999999</v>
      </c>
      <c r="T15" s="150">
        <v>9.1499999999999998E-2</v>
      </c>
      <c r="U15" s="150">
        <v>0.24900000000000003</v>
      </c>
      <c r="V15" s="150">
        <v>0.18</v>
      </c>
      <c r="W15" s="150">
        <v>0</v>
      </c>
      <c r="X15" s="150">
        <v>0</v>
      </c>
      <c r="Y15" s="144">
        <v>0.59599999999999997</v>
      </c>
      <c r="Z15" s="144"/>
      <c r="AA15" s="144"/>
      <c r="AB15" s="144"/>
      <c r="AC15" s="144"/>
      <c r="AD15" s="144"/>
      <c r="AE15" s="128"/>
      <c r="AF15" s="128"/>
      <c r="AG15" s="128"/>
      <c r="AH15" s="178">
        <f>SUM(C15:AG15)</f>
        <v>3.1820000000000004</v>
      </c>
      <c r="AI15" s="139">
        <f>IF(B15&gt;0,AH15/B15, " ")</f>
        <v>0.47563527653213755</v>
      </c>
      <c r="AJ15" s="139" t="e">
        <f>IF(B15&gt;0,AH15/#REF!*#REF!/B15," ")</f>
        <v>#REF!</v>
      </c>
      <c r="AK15" s="140">
        <f>B15-AH15</f>
        <v>3.508</v>
      </c>
      <c r="AL15" s="137">
        <f>AH15/AH21</f>
        <v>5.3287157828456215E-2</v>
      </c>
    </row>
    <row r="16" spans="1:38" ht="13.5" customHeight="1">
      <c r="A16" s="4" t="s">
        <v>5</v>
      </c>
      <c r="B16" s="153">
        <v>1.87</v>
      </c>
      <c r="C16" s="150">
        <v>0</v>
      </c>
      <c r="D16" s="150">
        <v>0</v>
      </c>
      <c r="E16" s="150">
        <v>0</v>
      </c>
      <c r="F16" s="150">
        <v>0.126</v>
      </c>
      <c r="G16" s="150">
        <v>4.4999999999999998E-2</v>
      </c>
      <c r="H16" s="150">
        <v>0</v>
      </c>
      <c r="I16" s="150">
        <v>0</v>
      </c>
      <c r="J16" s="150">
        <v>0</v>
      </c>
      <c r="K16" s="150">
        <v>0</v>
      </c>
      <c r="L16" s="150">
        <v>0.18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0.27900000000000003</v>
      </c>
      <c r="S16" s="150">
        <v>4.1999999999999996E-2</v>
      </c>
      <c r="T16" s="150">
        <v>0</v>
      </c>
      <c r="U16" s="150">
        <v>0</v>
      </c>
      <c r="V16" s="150">
        <v>0</v>
      </c>
      <c r="W16" s="150">
        <v>0</v>
      </c>
      <c r="X16" s="150">
        <v>0</v>
      </c>
      <c r="Y16" s="144">
        <v>0.182</v>
      </c>
      <c r="Z16" s="144"/>
      <c r="AA16" s="144"/>
      <c r="AB16" s="144"/>
      <c r="AC16" s="144"/>
      <c r="AD16" s="144"/>
      <c r="AE16" s="128"/>
      <c r="AF16" s="128"/>
      <c r="AG16" s="128"/>
      <c r="AH16" s="178">
        <f>SUM(C16:AG16)</f>
        <v>0.85400000000000009</v>
      </c>
      <c r="AI16" s="139">
        <f>IF(B16&gt;0,AH16/B16, " ")</f>
        <v>0.45668449197860966</v>
      </c>
      <c r="AJ16" s="139" t="e">
        <f>IF(B16&gt;0,AH16/#REF!*#REF!/B16," ")</f>
        <v>#REF!</v>
      </c>
      <c r="AK16" s="140">
        <f>B16-AH16</f>
        <v>1.016</v>
      </c>
      <c r="AL16" s="137">
        <f>AH16/AH21</f>
        <v>1.4301455935104214E-2</v>
      </c>
    </row>
    <row r="17" spans="1:38" ht="13.5" customHeight="1">
      <c r="A17" s="4" t="s">
        <v>42</v>
      </c>
      <c r="B17" s="153">
        <v>22.36</v>
      </c>
      <c r="C17" s="150">
        <v>0</v>
      </c>
      <c r="D17" s="150">
        <v>0</v>
      </c>
      <c r="E17" s="150">
        <v>0</v>
      </c>
      <c r="F17" s="150">
        <v>1.0261</v>
      </c>
      <c r="G17" s="150">
        <v>4.6712000000000007</v>
      </c>
      <c r="H17" s="150">
        <v>0</v>
      </c>
      <c r="I17" s="150">
        <v>0</v>
      </c>
      <c r="J17" s="150">
        <v>0.27</v>
      </c>
      <c r="K17" s="150">
        <v>1.5795999999999999</v>
      </c>
      <c r="L17" s="150">
        <v>1.9126000000000001</v>
      </c>
      <c r="M17" s="150">
        <v>0.45450000000000002</v>
      </c>
      <c r="N17" s="150">
        <v>2.7315999999999998</v>
      </c>
      <c r="O17" s="150">
        <v>4.1311999999999998</v>
      </c>
      <c r="P17" s="150">
        <v>0</v>
      </c>
      <c r="Q17" s="150">
        <v>0</v>
      </c>
      <c r="R17" s="150">
        <v>3.0017</v>
      </c>
      <c r="S17" s="150">
        <v>3.1545999999999998</v>
      </c>
      <c r="T17" s="150">
        <v>0.38250000000000001</v>
      </c>
      <c r="U17" s="150">
        <v>3.0467</v>
      </c>
      <c r="V17" s="150">
        <v>0.91799999999999993</v>
      </c>
      <c r="W17" s="150">
        <v>0</v>
      </c>
      <c r="X17" s="150">
        <v>0.18</v>
      </c>
      <c r="Y17" s="144">
        <v>3.5057</v>
      </c>
      <c r="Z17" s="144"/>
      <c r="AA17" s="144"/>
      <c r="AB17" s="144"/>
      <c r="AC17" s="144"/>
      <c r="AD17" s="144"/>
      <c r="AE17" s="128"/>
      <c r="AF17" s="128"/>
      <c r="AG17" s="128"/>
      <c r="AH17" s="178">
        <f>SUM(C17:AG17)</f>
        <v>30.966000000000001</v>
      </c>
      <c r="AI17" s="139">
        <f>IF(B17&gt;0,AH17/B17, " ")</f>
        <v>1.3848837209302327</v>
      </c>
      <c r="AJ17" s="139" t="e">
        <f>IF(B17&gt;0,AH17/#REF!*#REF!/B17," ")</f>
        <v>#REF!</v>
      </c>
      <c r="AK17" s="140">
        <f>B17-AH17</f>
        <v>-8.6060000000000016</v>
      </c>
      <c r="AL17" s="137">
        <f>AH17/AH21</f>
        <v>0.51857012234945787</v>
      </c>
    </row>
    <row r="18" spans="1:38" ht="13.5" customHeight="1">
      <c r="A18" s="4" t="s">
        <v>123</v>
      </c>
      <c r="B18" s="153">
        <v>11.72</v>
      </c>
      <c r="C18" s="150">
        <v>0</v>
      </c>
      <c r="D18" s="150">
        <v>0</v>
      </c>
      <c r="E18" s="150">
        <v>0</v>
      </c>
      <c r="F18" s="150">
        <v>0.35399999999999998</v>
      </c>
      <c r="G18" s="150">
        <v>0.22200000000000003</v>
      </c>
      <c r="H18" s="150">
        <v>0</v>
      </c>
      <c r="I18" s="150">
        <v>0</v>
      </c>
      <c r="J18" s="150">
        <v>0</v>
      </c>
      <c r="K18" s="150">
        <v>2.7000000000000003E-2</v>
      </c>
      <c r="L18" s="150">
        <v>5.4000000000000006E-2</v>
      </c>
      <c r="M18" s="150">
        <v>0</v>
      </c>
      <c r="N18" s="150">
        <v>4.8000000000000001E-2</v>
      </c>
      <c r="O18" s="150">
        <v>0.18</v>
      </c>
      <c r="P18" s="150">
        <v>0</v>
      </c>
      <c r="Q18" s="150">
        <v>0</v>
      </c>
      <c r="R18" s="150">
        <v>0.30599999999999999</v>
      </c>
      <c r="S18" s="150">
        <v>0.182</v>
      </c>
      <c r="T18" s="150">
        <v>0.13500000000000001</v>
      </c>
      <c r="U18" s="150">
        <v>0.309</v>
      </c>
      <c r="V18" s="150">
        <v>0</v>
      </c>
      <c r="W18" s="150">
        <v>0</v>
      </c>
      <c r="X18" s="150">
        <v>0</v>
      </c>
      <c r="Y18" s="144">
        <v>0.33400000000000002</v>
      </c>
      <c r="Z18" s="144"/>
      <c r="AA18" s="144"/>
      <c r="AB18" s="144"/>
      <c r="AC18" s="144"/>
      <c r="AD18" s="144"/>
      <c r="AE18" s="128"/>
      <c r="AF18" s="128"/>
      <c r="AG18" s="128"/>
      <c r="AH18" s="178">
        <f>SUM(C18:AG18)</f>
        <v>2.1510000000000002</v>
      </c>
      <c r="AI18" s="139">
        <f>IF(B18&gt;0,AH18/B18, " ")</f>
        <v>0.18353242320819113</v>
      </c>
      <c r="AJ18" s="139" t="e">
        <f>IF(B18&gt;0,AH18/#REF!*#REF!/B18," ")</f>
        <v>#REF!</v>
      </c>
      <c r="AK18" s="140">
        <f>B18-AH18</f>
        <v>9.5690000000000008</v>
      </c>
      <c r="AL18" s="137">
        <f>AH18/AH21</f>
        <v>3.6021582806099725E-2</v>
      </c>
    </row>
    <row r="19" spans="1:38" ht="13.5" customHeight="1">
      <c r="A19" s="4" t="s">
        <v>120</v>
      </c>
      <c r="B19" s="153">
        <v>24.12</v>
      </c>
      <c r="C19" s="150">
        <v>0</v>
      </c>
      <c r="D19" s="150">
        <v>0</v>
      </c>
      <c r="E19" s="150">
        <v>0</v>
      </c>
      <c r="F19" s="150">
        <v>0.97209999999999996</v>
      </c>
      <c r="G19" s="150">
        <v>3.2807000000000004</v>
      </c>
      <c r="H19" s="150">
        <v>0</v>
      </c>
      <c r="I19" s="150">
        <v>0</v>
      </c>
      <c r="J19" s="150">
        <v>0</v>
      </c>
      <c r="K19" s="150">
        <v>0</v>
      </c>
      <c r="L19" s="150">
        <v>0.36449999999999999</v>
      </c>
      <c r="M19" s="150">
        <v>1.6065999999999998</v>
      </c>
      <c r="N19" s="150">
        <v>2.0655999999999999</v>
      </c>
      <c r="O19" s="150">
        <v>1.8226</v>
      </c>
      <c r="P19" s="150">
        <v>0</v>
      </c>
      <c r="Q19" s="150">
        <v>0</v>
      </c>
      <c r="R19" s="150">
        <v>1.9440999999999999</v>
      </c>
      <c r="S19" s="150">
        <v>1.5795999999999999</v>
      </c>
      <c r="T19" s="150">
        <v>0.48600000000000004</v>
      </c>
      <c r="U19" s="150">
        <v>1.9440999999999999</v>
      </c>
      <c r="V19" s="150">
        <v>0.12150000000000001</v>
      </c>
      <c r="W19" s="150">
        <v>0</v>
      </c>
      <c r="X19" s="150">
        <v>0.60750000000000004</v>
      </c>
      <c r="Y19" s="144">
        <v>1.8228</v>
      </c>
      <c r="Z19" s="144"/>
      <c r="AA19" s="144"/>
      <c r="AB19" s="144"/>
      <c r="AC19" s="144"/>
      <c r="AD19" s="144"/>
      <c r="AE19" s="128"/>
      <c r="AF19" s="128"/>
      <c r="AG19" s="128"/>
      <c r="AH19" s="178">
        <f>SUM(C19:AG19)</f>
        <v>18.617700000000003</v>
      </c>
      <c r="AI19" s="139">
        <f>IF(B19&gt;0,AH19/B19, " ")</f>
        <v>0.77187810945273638</v>
      </c>
      <c r="AJ19" s="139" t="e">
        <f>IF(B19&gt;0,AH19/#REF!*#REF!/B19," ")</f>
        <v>#REF!</v>
      </c>
      <c r="AK19" s="140">
        <f>B19-AH19</f>
        <v>5.5022999999999982</v>
      </c>
      <c r="AL19" s="137">
        <f>AH19/AH21</f>
        <v>0.31178011260303246</v>
      </c>
    </row>
    <row r="20" spans="1:38" ht="13.5" customHeight="1">
      <c r="A20" s="21" t="s">
        <v>124</v>
      </c>
      <c r="B20" s="22">
        <f t="shared" ref="B20" si="4">SUM(B15:B19)</f>
        <v>66.760000000000005</v>
      </c>
      <c r="C20" s="143">
        <f t="shared" ref="C20:X20" si="5">SUM(C15:C19)</f>
        <v>0</v>
      </c>
      <c r="D20" s="143">
        <f t="shared" si="5"/>
        <v>0</v>
      </c>
      <c r="E20" s="143">
        <f t="shared" si="5"/>
        <v>0</v>
      </c>
      <c r="F20" s="143">
        <f t="shared" si="5"/>
        <v>2.5321999999999996</v>
      </c>
      <c r="G20" s="143">
        <f t="shared" si="5"/>
        <v>8.8309000000000015</v>
      </c>
      <c r="H20" s="143">
        <f t="shared" si="5"/>
        <v>0</v>
      </c>
      <c r="I20" s="143">
        <f t="shared" si="5"/>
        <v>0</v>
      </c>
      <c r="J20" s="143">
        <f t="shared" si="5"/>
        <v>0.27</v>
      </c>
      <c r="K20" s="143">
        <f t="shared" si="5"/>
        <v>1.6905999999999999</v>
      </c>
      <c r="L20" s="143">
        <f t="shared" si="5"/>
        <v>2.7711000000000001</v>
      </c>
      <c r="M20" s="143">
        <f t="shared" si="5"/>
        <v>2.1151</v>
      </c>
      <c r="N20" s="143">
        <f t="shared" si="5"/>
        <v>5.3401999999999994</v>
      </c>
      <c r="O20" s="143">
        <f t="shared" si="5"/>
        <v>6.3048000000000002</v>
      </c>
      <c r="P20" s="143">
        <f t="shared" si="5"/>
        <v>0</v>
      </c>
      <c r="Q20" s="143">
        <f t="shared" si="5"/>
        <v>0</v>
      </c>
      <c r="R20" s="143">
        <f t="shared" si="5"/>
        <v>5.7512999999999996</v>
      </c>
      <c r="S20" s="143">
        <f t="shared" si="5"/>
        <v>5.0731999999999999</v>
      </c>
      <c r="T20" s="143">
        <f t="shared" si="5"/>
        <v>1.095</v>
      </c>
      <c r="U20" s="143">
        <f t="shared" si="5"/>
        <v>5.5488</v>
      </c>
      <c r="V20" s="143">
        <f t="shared" si="5"/>
        <v>1.2194999999999998</v>
      </c>
      <c r="W20" s="143">
        <f t="shared" si="5"/>
        <v>0</v>
      </c>
      <c r="X20" s="143">
        <f t="shared" si="5"/>
        <v>0.78750000000000009</v>
      </c>
      <c r="Y20" s="143">
        <f t="shared" ref="Y20:AG20" si="6">SUM(Y15:Y19)</f>
        <v>6.4404999999999992</v>
      </c>
      <c r="Z20" s="143">
        <f t="shared" si="6"/>
        <v>0</v>
      </c>
      <c r="AA20" s="143">
        <f t="shared" si="6"/>
        <v>0</v>
      </c>
      <c r="AB20" s="143">
        <f t="shared" si="6"/>
        <v>0</v>
      </c>
      <c r="AC20" s="143">
        <f t="shared" si="6"/>
        <v>0</v>
      </c>
      <c r="AD20" s="143">
        <f t="shared" si="6"/>
        <v>0</v>
      </c>
      <c r="AE20" s="127">
        <f t="shared" si="6"/>
        <v>0</v>
      </c>
      <c r="AF20" s="127">
        <f t="shared" si="6"/>
        <v>0</v>
      </c>
      <c r="AG20" s="127">
        <f t="shared" si="6"/>
        <v>0</v>
      </c>
      <c r="AH20" s="178">
        <f t="shared" si="1"/>
        <v>55.770699999999991</v>
      </c>
      <c r="AI20" s="146">
        <f>IF(B20&gt;0,AH20/B20, " ")</f>
        <v>0.83539095266626706</v>
      </c>
      <c r="AJ20" s="146" t="e">
        <f>IF(B20&gt;0,AH20/#REF!*#REF!/B20," ")</f>
        <v>#REF!</v>
      </c>
      <c r="AK20" s="147">
        <f>B20-AH20</f>
        <v>10.989300000000014</v>
      </c>
      <c r="AL20" s="137">
        <f>AH20/AH21</f>
        <v>0.93396043152215025</v>
      </c>
    </row>
    <row r="21" spans="1:38" ht="13.5" customHeight="1" thickBot="1">
      <c r="A21" s="123" t="s">
        <v>4</v>
      </c>
      <c r="B21" s="124">
        <f>B14+B20</f>
        <v>75.47</v>
      </c>
      <c r="C21" s="145">
        <f t="shared" ref="C21:I21" si="7">C14+C20</f>
        <v>0</v>
      </c>
      <c r="D21" s="145">
        <f t="shared" si="7"/>
        <v>0</v>
      </c>
      <c r="E21" s="145">
        <f t="shared" si="7"/>
        <v>0</v>
      </c>
      <c r="F21" s="145">
        <f t="shared" si="7"/>
        <v>2.5321999999999996</v>
      </c>
      <c r="G21" s="145">
        <f t="shared" si="7"/>
        <v>9.7994000000000021</v>
      </c>
      <c r="H21" s="145">
        <f t="shared" si="7"/>
        <v>0</v>
      </c>
      <c r="I21" s="145">
        <f t="shared" si="7"/>
        <v>0</v>
      </c>
      <c r="J21" s="145">
        <f t="shared" ref="J21:AG21" si="8">J14+J20</f>
        <v>0.27</v>
      </c>
      <c r="K21" s="145">
        <f t="shared" si="8"/>
        <v>1.7155999999999998</v>
      </c>
      <c r="L21" s="145">
        <f t="shared" ref="L21" si="9">L14+L20</f>
        <v>3.0461</v>
      </c>
      <c r="M21" s="145">
        <f t="shared" si="8"/>
        <v>2.3146</v>
      </c>
      <c r="N21" s="145">
        <f t="shared" si="8"/>
        <v>5.6231999999999998</v>
      </c>
      <c r="O21" s="145">
        <f t="shared" si="8"/>
        <v>6.3048000000000002</v>
      </c>
      <c r="P21" s="145">
        <f t="shared" si="8"/>
        <v>0</v>
      </c>
      <c r="Q21" s="145">
        <f t="shared" si="8"/>
        <v>0</v>
      </c>
      <c r="R21" s="145">
        <f t="shared" si="8"/>
        <v>6.0747999999999998</v>
      </c>
      <c r="S21" s="145">
        <f t="shared" si="8"/>
        <v>5.5186999999999999</v>
      </c>
      <c r="T21" s="145">
        <f t="shared" si="8"/>
        <v>1.5625</v>
      </c>
      <c r="U21" s="145">
        <f t="shared" si="8"/>
        <v>5.6978</v>
      </c>
      <c r="V21" s="145">
        <f t="shared" si="8"/>
        <v>1.4004999999999999</v>
      </c>
      <c r="W21" s="145">
        <f t="shared" si="8"/>
        <v>0</v>
      </c>
      <c r="X21" s="145">
        <f t="shared" si="8"/>
        <v>0.78750000000000009</v>
      </c>
      <c r="Y21" s="145">
        <f t="shared" si="8"/>
        <v>7.0664999999999996</v>
      </c>
      <c r="Z21" s="145">
        <f t="shared" si="8"/>
        <v>0</v>
      </c>
      <c r="AA21" s="145">
        <f t="shared" si="8"/>
        <v>0</v>
      </c>
      <c r="AB21" s="145">
        <f t="shared" si="8"/>
        <v>0</v>
      </c>
      <c r="AC21" s="145">
        <f t="shared" si="8"/>
        <v>0</v>
      </c>
      <c r="AD21" s="145">
        <f t="shared" si="8"/>
        <v>0</v>
      </c>
      <c r="AE21" s="129">
        <f t="shared" si="8"/>
        <v>0</v>
      </c>
      <c r="AF21" s="129">
        <f t="shared" si="8"/>
        <v>0</v>
      </c>
      <c r="AG21" s="129">
        <f t="shared" si="8"/>
        <v>0</v>
      </c>
      <c r="AH21" s="178">
        <f t="shared" si="1"/>
        <v>59.714200000000005</v>
      </c>
      <c r="AI21" s="141">
        <f>IF(B21&gt;0,AH21/B21, " ")</f>
        <v>0.79123095269643573</v>
      </c>
      <c r="AJ21" s="141" t="e">
        <f>IF(B21&gt;0,AH21/#REF!*#REF!/B21," ")</f>
        <v>#REF!</v>
      </c>
      <c r="AK21" s="142">
        <f>B21-AH21</f>
        <v>15.755799999999994</v>
      </c>
      <c r="AL21" s="137">
        <f>AH21/AH21</f>
        <v>1</v>
      </c>
    </row>
    <row r="22" spans="1:38" s="7" customFormat="1" ht="13.5" customHeight="1" thickTop="1" thickBot="1">
      <c r="A22" s="14"/>
      <c r="B22" s="15"/>
      <c r="C22" s="29"/>
      <c r="D22" s="29"/>
      <c r="E22" s="29"/>
      <c r="F22" s="29"/>
      <c r="G22" s="30"/>
      <c r="H22" s="125"/>
      <c r="I22" s="125"/>
      <c r="J22" s="130"/>
      <c r="K22" s="29"/>
      <c r="L22" s="29"/>
      <c r="M22" s="29"/>
      <c r="N22" s="30"/>
      <c r="O22" s="125"/>
      <c r="P22" s="125"/>
      <c r="Q22" s="130"/>
      <c r="R22" s="31"/>
      <c r="S22" s="31"/>
      <c r="T22" s="29"/>
      <c r="U22" s="30"/>
      <c r="V22" s="125"/>
      <c r="W22" s="125"/>
      <c r="X22" s="130"/>
      <c r="Y22" s="31"/>
      <c r="Z22" s="31"/>
      <c r="AA22" s="29"/>
      <c r="AB22" s="30"/>
      <c r="AC22" s="125"/>
      <c r="AD22" s="125"/>
      <c r="AE22" s="130"/>
      <c r="AF22" s="125"/>
      <c r="AG22" s="30"/>
      <c r="AH22" s="179"/>
      <c r="AI22" s="131"/>
      <c r="AJ22" s="132"/>
      <c r="AK22" s="6"/>
    </row>
    <row r="23" spans="1:38" s="8" customFormat="1" ht="19.5" thickTop="1">
      <c r="A23" s="18" t="s">
        <v>11</v>
      </c>
      <c r="B23" s="19" t="e">
        <f>#REF!</f>
        <v>#REF!</v>
      </c>
      <c r="C23" s="42"/>
      <c r="D23" s="42"/>
      <c r="E23" s="42"/>
      <c r="F23" s="42"/>
      <c r="G23" s="116"/>
      <c r="H23" s="121"/>
      <c r="I23" s="121"/>
      <c r="J23" s="43"/>
      <c r="K23" s="42"/>
      <c r="L23" s="42"/>
      <c r="M23" s="42"/>
      <c r="N23" s="116"/>
      <c r="O23" s="121"/>
      <c r="P23" s="121"/>
      <c r="Q23" s="44"/>
      <c r="R23" s="27"/>
      <c r="S23" s="27"/>
      <c r="T23" s="41"/>
      <c r="U23" s="116"/>
      <c r="V23" s="121"/>
      <c r="W23" s="121"/>
      <c r="X23" s="44"/>
      <c r="Y23" s="27"/>
      <c r="Z23" s="27"/>
      <c r="AA23" s="41"/>
      <c r="AB23" s="116"/>
      <c r="AC23" s="121"/>
      <c r="AD23" s="121"/>
      <c r="AE23" s="44"/>
      <c r="AF23" s="114"/>
      <c r="AG23" s="118"/>
      <c r="AH23" s="180" t="e">
        <f>#REF!</f>
        <v>#REF!</v>
      </c>
      <c r="AI23" s="37" t="e">
        <f>IF(B23&gt;0,AH23/B23, " ")</f>
        <v>#REF!</v>
      </c>
      <c r="AJ23" s="36" t="e">
        <f>IF(B23&gt;0,AH23/#REF!*#REF!/B23," ")</f>
        <v>#REF!</v>
      </c>
      <c r="AK23" s="13"/>
    </row>
    <row r="24" spans="1:38" s="8" customFormat="1" ht="15.75" hidden="1">
      <c r="A24" s="16" t="s">
        <v>121</v>
      </c>
      <c r="B24" s="19">
        <v>25</v>
      </c>
      <c r="C24" s="41"/>
      <c r="D24" s="41"/>
      <c r="E24" s="41"/>
      <c r="F24" s="41"/>
      <c r="G24" s="116"/>
      <c r="H24" s="121"/>
      <c r="I24" s="121"/>
      <c r="J24" s="44"/>
      <c r="K24" s="41"/>
      <c r="L24" s="41"/>
      <c r="M24" s="41"/>
      <c r="N24" s="116"/>
      <c r="O24" s="121"/>
      <c r="P24" s="121"/>
      <c r="Q24" s="44"/>
      <c r="R24" s="27"/>
      <c r="S24" s="27"/>
      <c r="T24" s="41"/>
      <c r="U24" s="116"/>
      <c r="V24" s="121"/>
      <c r="W24" s="121"/>
      <c r="X24" s="44"/>
      <c r="Y24" s="27"/>
      <c r="Z24" s="27"/>
      <c r="AA24" s="41"/>
      <c r="AB24" s="116"/>
      <c r="AC24" s="121"/>
      <c r="AD24" s="121"/>
      <c r="AE24" s="44"/>
      <c r="AF24" s="114"/>
      <c r="AG24" s="118"/>
      <c r="AH24" s="181" t="e">
        <f>#REF!</f>
        <v>#REF!</v>
      </c>
      <c r="AI24" s="35" t="e">
        <f>IF(B24&gt;0,AH24/B24, " ")</f>
        <v>#REF!</v>
      </c>
      <c r="AJ24" s="34" t="e">
        <f>IF(B24&gt;0,AH24/#REF!*#REF!/B24," ")</f>
        <v>#REF!</v>
      </c>
      <c r="AK24" s="13"/>
    </row>
    <row r="25" spans="1:38" s="8" customFormat="1" ht="15.75" hidden="1">
      <c r="A25" s="16" t="s">
        <v>122</v>
      </c>
      <c r="B25" s="19">
        <v>25</v>
      </c>
      <c r="C25" s="41"/>
      <c r="D25" s="41"/>
      <c r="E25" s="41"/>
      <c r="F25" s="41"/>
      <c r="G25" s="116"/>
      <c r="H25" s="121"/>
      <c r="I25" s="121"/>
      <c r="J25" s="44"/>
      <c r="K25" s="41"/>
      <c r="L25" s="41"/>
      <c r="M25" s="41"/>
      <c r="N25" s="116"/>
      <c r="O25" s="121"/>
      <c r="P25" s="121"/>
      <c r="Q25" s="44"/>
      <c r="R25" s="27"/>
      <c r="S25" s="27"/>
      <c r="T25" s="41"/>
      <c r="U25" s="116"/>
      <c r="V25" s="121"/>
      <c r="W25" s="121"/>
      <c r="X25" s="44"/>
      <c r="Y25" s="27"/>
      <c r="Z25" s="27"/>
      <c r="AA25" s="41"/>
      <c r="AB25" s="116"/>
      <c r="AC25" s="121"/>
      <c r="AD25" s="121"/>
      <c r="AE25" s="44"/>
      <c r="AF25" s="114"/>
      <c r="AG25" s="118"/>
      <c r="AH25" s="181" t="e">
        <f>#REF!</f>
        <v>#REF!</v>
      </c>
      <c r="AI25" s="35" t="e">
        <f>IF(B25&gt;0,AH25/B25, " ")</f>
        <v>#REF!</v>
      </c>
      <c r="AJ25" s="34" t="e">
        <f>IF(B25&gt;0,AH25/#REF!*#REF!/B25," ")</f>
        <v>#REF!</v>
      </c>
      <c r="AK25" s="13"/>
    </row>
    <row r="26" spans="1:38" ht="16.5" thickBot="1">
      <c r="A26" s="17"/>
      <c r="B26" s="20"/>
      <c r="C26" s="38"/>
      <c r="D26" s="38"/>
      <c r="E26" s="38"/>
      <c r="F26" s="38"/>
      <c r="G26" s="117"/>
      <c r="H26" s="122"/>
      <c r="I26" s="122"/>
      <c r="J26" s="40"/>
      <c r="K26" s="38"/>
      <c r="L26" s="38"/>
      <c r="M26" s="38"/>
      <c r="N26" s="117"/>
      <c r="O26" s="122"/>
      <c r="P26" s="122"/>
      <c r="Q26" s="25"/>
      <c r="R26" s="28"/>
      <c r="S26" s="28"/>
      <c r="T26" s="26"/>
      <c r="U26" s="117"/>
      <c r="V26" s="122"/>
      <c r="W26" s="122"/>
      <c r="X26" s="25"/>
      <c r="Y26" s="28"/>
      <c r="Z26" s="28"/>
      <c r="AA26" s="26"/>
      <c r="AB26" s="117"/>
      <c r="AC26" s="122"/>
      <c r="AD26" s="122"/>
      <c r="AE26" s="25"/>
      <c r="AF26" s="115"/>
      <c r="AG26" s="119"/>
      <c r="AH26" s="182"/>
      <c r="AI26" s="33"/>
      <c r="AJ26" s="32"/>
      <c r="AK26" s="6"/>
    </row>
    <row r="27" spans="1:38" ht="13.5" thickTop="1">
      <c r="A27" s="2"/>
      <c r="B27" s="2"/>
      <c r="AI27" s="2"/>
      <c r="AJ27" s="2"/>
      <c r="AK27" s="2"/>
    </row>
    <row r="28" spans="1:38">
      <c r="A28" s="2"/>
      <c r="B28" s="2"/>
      <c r="AI28" s="2"/>
      <c r="AJ28" s="2"/>
      <c r="AK28" s="2"/>
    </row>
    <row r="29" spans="1:38">
      <c r="A29" s="2"/>
      <c r="B29" s="2"/>
      <c r="AI29" s="2"/>
      <c r="AJ29" s="2"/>
      <c r="AK29" s="2"/>
    </row>
    <row r="30" spans="1:38">
      <c r="A30" s="2"/>
      <c r="B30" s="2"/>
      <c r="AI30" s="2"/>
      <c r="AJ30" s="2"/>
      <c r="AK30" s="2"/>
    </row>
    <row r="31" spans="1:38">
      <c r="A31" s="2"/>
      <c r="B31" s="2"/>
      <c r="AI31" s="2"/>
      <c r="AJ31" s="2"/>
      <c r="AK31" s="2"/>
    </row>
    <row r="32" spans="1:38">
      <c r="A32" s="2"/>
      <c r="B32" s="2"/>
      <c r="AI32" s="2"/>
      <c r="AJ32" s="2"/>
      <c r="AK32" s="2"/>
    </row>
    <row r="33" spans="1:37">
      <c r="A33" s="2"/>
      <c r="B33" s="2"/>
      <c r="AI33" s="2"/>
      <c r="AJ33" s="2"/>
      <c r="AK33" s="2"/>
    </row>
    <row r="34" spans="1:37">
      <c r="A34" s="2"/>
      <c r="B34" s="2"/>
      <c r="AI34" s="2"/>
      <c r="AJ34" s="2"/>
      <c r="AK34" s="2"/>
    </row>
    <row r="35" spans="1:37">
      <c r="A35" s="2"/>
      <c r="B35" s="2"/>
      <c r="AI35" s="2"/>
      <c r="AJ35" s="2"/>
      <c r="AK35" s="2"/>
    </row>
    <row r="36" spans="1:37">
      <c r="A36" s="2"/>
      <c r="B36" s="2"/>
      <c r="AI36" s="2"/>
      <c r="AJ36" s="2"/>
      <c r="AK36" s="2"/>
    </row>
    <row r="37" spans="1:37">
      <c r="A37" s="2"/>
      <c r="B37" s="2"/>
      <c r="AI37" s="2"/>
      <c r="AJ37" s="2"/>
      <c r="AK37" s="2"/>
    </row>
    <row r="38" spans="1:37">
      <c r="A38" s="2"/>
      <c r="B38" s="2"/>
      <c r="AI38" s="2"/>
      <c r="AJ38" s="2"/>
      <c r="AK38" s="2"/>
    </row>
    <row r="39" spans="1:37">
      <c r="A39" s="2"/>
      <c r="B39" s="2"/>
      <c r="AI39" s="2"/>
      <c r="AJ39" s="2"/>
      <c r="AK39" s="2"/>
    </row>
    <row r="40" spans="1:37">
      <c r="A40" s="2"/>
      <c r="B40" s="2"/>
      <c r="AI40" s="2"/>
      <c r="AJ40" s="2"/>
      <c r="AK40" s="2"/>
    </row>
    <row r="41" spans="1:37">
      <c r="A41" s="2"/>
      <c r="B41" s="2"/>
      <c r="AI41" s="2"/>
      <c r="AJ41" s="2"/>
      <c r="AK41" s="2"/>
    </row>
    <row r="42" spans="1:37">
      <c r="A42" s="2"/>
      <c r="B42" s="2"/>
      <c r="AI42" s="2"/>
      <c r="AJ42" s="2"/>
      <c r="AK42" s="2"/>
    </row>
    <row r="43" spans="1:37">
      <c r="A43" s="2"/>
      <c r="B43" s="2"/>
      <c r="AI43" s="2"/>
      <c r="AJ43" s="2"/>
      <c r="AK43" s="2"/>
    </row>
    <row r="44" spans="1:37">
      <c r="A44" s="2"/>
      <c r="B44" s="2"/>
      <c r="AI44" s="2"/>
      <c r="AJ44" s="2"/>
      <c r="AK44" s="2"/>
    </row>
    <row r="45" spans="1:37">
      <c r="A45" s="2"/>
      <c r="B45" s="2"/>
      <c r="AI45" s="2"/>
      <c r="AJ45" s="2"/>
      <c r="AK45" s="2"/>
    </row>
    <row r="46" spans="1:37">
      <c r="A46" s="2"/>
      <c r="B46" s="2"/>
      <c r="AI46" s="2"/>
      <c r="AJ46" s="2"/>
      <c r="AK46" s="2"/>
    </row>
    <row r="47" spans="1:37">
      <c r="A47" s="2"/>
      <c r="B47" s="2"/>
      <c r="AI47" s="2"/>
      <c r="AJ47" s="2"/>
      <c r="AK47" s="2"/>
    </row>
    <row r="48" spans="1:37">
      <c r="A48" s="2"/>
      <c r="B48" s="2"/>
      <c r="AI48" s="2"/>
      <c r="AJ48" s="2"/>
      <c r="AK48" s="2"/>
    </row>
    <row r="49" spans="1:37">
      <c r="A49" s="2"/>
      <c r="B49" s="2"/>
      <c r="AI49" s="2"/>
      <c r="AJ49" s="2"/>
      <c r="AK49" s="2"/>
    </row>
    <row r="50" spans="1:37">
      <c r="A50" s="2"/>
      <c r="B50" s="2"/>
      <c r="AI50" s="2"/>
      <c r="AJ50" s="2"/>
      <c r="AK50" s="2"/>
    </row>
    <row r="51" spans="1:37">
      <c r="A51" s="2"/>
      <c r="B51" s="2"/>
      <c r="AI51" s="2"/>
      <c r="AJ51" s="2"/>
      <c r="AK51" s="2"/>
    </row>
    <row r="52" spans="1:37">
      <c r="A52" s="2"/>
      <c r="B52" s="2"/>
      <c r="AI52" s="2"/>
      <c r="AJ52" s="2"/>
      <c r="AK52" s="2"/>
    </row>
    <row r="53" spans="1:37">
      <c r="A53" s="2"/>
      <c r="B53" s="2"/>
      <c r="AI53" s="2"/>
      <c r="AJ53" s="2"/>
      <c r="AK53" s="2"/>
    </row>
    <row r="54" spans="1:37">
      <c r="A54" s="2"/>
      <c r="B54" s="2"/>
      <c r="AI54" s="2"/>
      <c r="AJ54" s="2"/>
      <c r="AK54" s="2"/>
    </row>
    <row r="55" spans="1:37">
      <c r="A55" s="2"/>
      <c r="B55" s="2"/>
      <c r="AI55" s="2"/>
      <c r="AJ55" s="2"/>
      <c r="AK55" s="2"/>
    </row>
    <row r="56" spans="1:37">
      <c r="A56" s="2"/>
      <c r="B56" s="2"/>
      <c r="AI56" s="2"/>
      <c r="AJ56" s="2"/>
      <c r="AK56" s="2"/>
    </row>
    <row r="57" spans="1:37">
      <c r="A57" s="2"/>
      <c r="B57" s="2"/>
      <c r="AI57" s="2"/>
      <c r="AJ57" s="2"/>
      <c r="AK57" s="2"/>
    </row>
    <row r="58" spans="1:37">
      <c r="A58" s="2"/>
      <c r="B58" s="2"/>
      <c r="AI58" s="2"/>
      <c r="AJ58" s="2"/>
      <c r="AK58" s="2"/>
    </row>
    <row r="59" spans="1:37">
      <c r="A59" s="2"/>
      <c r="B59" s="2"/>
      <c r="AI59" s="2"/>
      <c r="AJ59" s="2"/>
      <c r="AK59" s="2"/>
    </row>
    <row r="60" spans="1:37">
      <c r="A60" s="2"/>
      <c r="B60" s="2"/>
      <c r="AI60" s="2"/>
      <c r="AJ60" s="2"/>
      <c r="AK60" s="2"/>
    </row>
    <row r="61" spans="1:37">
      <c r="A61" s="2"/>
      <c r="B61" s="2"/>
      <c r="AI61" s="2"/>
      <c r="AJ61" s="2"/>
      <c r="AK61" s="2"/>
    </row>
    <row r="62" spans="1:37">
      <c r="A62" s="2"/>
      <c r="B62" s="2"/>
      <c r="AI62" s="2"/>
      <c r="AJ62" s="2"/>
      <c r="AK62" s="2"/>
    </row>
    <row r="63" spans="1:37">
      <c r="A63" s="2"/>
      <c r="B63" s="2"/>
      <c r="AI63" s="2"/>
      <c r="AJ63" s="2"/>
      <c r="AK63" s="2"/>
    </row>
    <row r="64" spans="1:37">
      <c r="A64" s="2"/>
      <c r="B64" s="2"/>
      <c r="AI64" s="2"/>
      <c r="AJ64" s="2"/>
      <c r="AK64" s="2"/>
    </row>
    <row r="65" spans="1:37">
      <c r="A65" s="2"/>
      <c r="B65" s="2"/>
      <c r="AI65" s="2"/>
      <c r="AJ65" s="2"/>
      <c r="AK65" s="2"/>
    </row>
    <row r="66" spans="1:37">
      <c r="A66" s="2"/>
      <c r="B66" s="2"/>
      <c r="AI66" s="2"/>
      <c r="AJ66" s="2"/>
      <c r="AK66" s="2"/>
    </row>
    <row r="67" spans="1:37">
      <c r="A67" s="2"/>
      <c r="B67" s="2"/>
      <c r="AI67" s="2"/>
      <c r="AJ67" s="2"/>
      <c r="AK67" s="2"/>
    </row>
    <row r="68" spans="1:37">
      <c r="A68" s="2"/>
      <c r="B68" s="2"/>
      <c r="AI68" s="2"/>
      <c r="AJ68" s="2"/>
      <c r="AK68" s="2"/>
    </row>
    <row r="69" spans="1:37">
      <c r="A69" s="2"/>
      <c r="B69" s="2"/>
      <c r="AI69" s="2"/>
      <c r="AJ69" s="2"/>
      <c r="AK69" s="2"/>
    </row>
    <row r="70" spans="1:37">
      <c r="A70" s="2"/>
      <c r="B70" s="2"/>
      <c r="AI70" s="2"/>
      <c r="AJ70" s="2"/>
      <c r="AK70" s="2"/>
    </row>
    <row r="71" spans="1:37">
      <c r="A71" s="2"/>
      <c r="B71" s="2"/>
      <c r="AI71" s="2"/>
      <c r="AJ71" s="2"/>
      <c r="AK71" s="2"/>
    </row>
    <row r="72" spans="1:37">
      <c r="A72" s="2"/>
      <c r="B72" s="2"/>
      <c r="AI72" s="2"/>
      <c r="AJ72" s="2"/>
      <c r="AK72" s="2"/>
    </row>
    <row r="73" spans="1:37">
      <c r="A73" s="2"/>
      <c r="B73" s="2"/>
      <c r="AI73" s="2"/>
      <c r="AJ73" s="2"/>
      <c r="AK73" s="2"/>
    </row>
    <row r="74" spans="1:37">
      <c r="A74" s="2"/>
      <c r="B74" s="2"/>
      <c r="AI74" s="2"/>
      <c r="AJ74" s="2"/>
      <c r="AK74" s="2"/>
    </row>
    <row r="75" spans="1:37">
      <c r="A75" s="2"/>
      <c r="B75" s="2"/>
      <c r="AI75" s="2"/>
      <c r="AJ75" s="2"/>
      <c r="AK75" s="2"/>
    </row>
    <row r="76" spans="1:37">
      <c r="A76" s="2"/>
      <c r="B76" s="2"/>
      <c r="AI76" s="2"/>
      <c r="AJ76" s="2"/>
      <c r="AK76" s="2"/>
    </row>
    <row r="77" spans="1:37">
      <c r="A77" s="2"/>
      <c r="B77" s="2"/>
      <c r="AI77" s="2"/>
      <c r="AJ77" s="2"/>
      <c r="AK77" s="2"/>
    </row>
    <row r="78" spans="1:37">
      <c r="A78" s="2"/>
      <c r="B78" s="2"/>
      <c r="AI78" s="2"/>
      <c r="AJ78" s="2"/>
      <c r="AK78" s="2"/>
    </row>
    <row r="79" spans="1:37">
      <c r="A79" s="2"/>
      <c r="B79" s="2"/>
      <c r="AI79" s="2"/>
      <c r="AJ79" s="2"/>
      <c r="AK79" s="2"/>
    </row>
    <row r="80" spans="1:37">
      <c r="A80" s="2"/>
      <c r="B80" s="2"/>
      <c r="AI80" s="2"/>
      <c r="AJ80" s="2"/>
      <c r="AK80" s="2"/>
    </row>
    <row r="81" spans="1:37">
      <c r="A81" s="2"/>
      <c r="B81" s="2"/>
      <c r="AI81" s="2"/>
      <c r="AJ81" s="2"/>
      <c r="AK81" s="2"/>
    </row>
    <row r="82" spans="1:37">
      <c r="A82" s="2"/>
      <c r="B82" s="2"/>
      <c r="AI82" s="2"/>
      <c r="AJ82" s="2"/>
      <c r="AK82" s="2"/>
    </row>
    <row r="83" spans="1:37">
      <c r="A83" s="2"/>
      <c r="B83" s="2"/>
      <c r="AI83" s="2"/>
      <c r="AJ83" s="2"/>
      <c r="AK83" s="2"/>
    </row>
    <row r="84" spans="1:37">
      <c r="A84" s="2"/>
      <c r="B84" s="2"/>
      <c r="AI84" s="2"/>
      <c r="AJ84" s="2"/>
      <c r="AK84" s="2"/>
    </row>
    <row r="85" spans="1:37">
      <c r="A85" s="2"/>
      <c r="B85" s="2"/>
      <c r="AI85" s="2"/>
      <c r="AJ85" s="2"/>
      <c r="AK85" s="2"/>
    </row>
    <row r="86" spans="1:37">
      <c r="A86" s="2"/>
      <c r="B86" s="2"/>
      <c r="AI86" s="2"/>
      <c r="AJ86" s="2"/>
      <c r="AK86" s="2"/>
    </row>
    <row r="87" spans="1:37">
      <c r="A87" s="2"/>
      <c r="B87" s="2"/>
      <c r="AI87" s="2"/>
      <c r="AJ87" s="2"/>
      <c r="AK87" s="2"/>
    </row>
    <row r="88" spans="1:37">
      <c r="A88" s="2"/>
      <c r="B88" s="2"/>
      <c r="AI88" s="2"/>
      <c r="AJ88" s="2"/>
      <c r="AK88" s="2"/>
    </row>
    <row r="89" spans="1:37">
      <c r="A89" s="2"/>
      <c r="B89" s="2"/>
      <c r="AI89" s="2"/>
      <c r="AJ89" s="2"/>
      <c r="AK89" s="2"/>
    </row>
    <row r="90" spans="1:37">
      <c r="A90" s="2"/>
      <c r="B90" s="2"/>
      <c r="AI90" s="2"/>
      <c r="AJ90" s="2"/>
      <c r="AK90" s="2"/>
    </row>
    <row r="91" spans="1:37">
      <c r="A91" s="2"/>
      <c r="B91" s="2"/>
      <c r="AI91" s="2"/>
      <c r="AJ91" s="2"/>
      <c r="AK91" s="2"/>
    </row>
    <row r="92" spans="1:37">
      <c r="A92" s="2"/>
      <c r="B92" s="2"/>
      <c r="AI92" s="2"/>
      <c r="AJ92" s="2"/>
      <c r="AK92" s="2"/>
    </row>
    <row r="93" spans="1:37">
      <c r="A93" s="2"/>
      <c r="B93" s="2"/>
      <c r="AI93" s="2"/>
      <c r="AJ93" s="2"/>
      <c r="AK93" s="2"/>
    </row>
    <row r="94" spans="1:37">
      <c r="A94" s="2"/>
      <c r="B94" s="2"/>
      <c r="AI94" s="2"/>
      <c r="AJ94" s="2"/>
      <c r="AK94" s="2"/>
    </row>
    <row r="95" spans="1:37">
      <c r="A95" s="2"/>
      <c r="B95" s="2"/>
      <c r="AI95" s="2"/>
      <c r="AJ95" s="2"/>
      <c r="AK95" s="2"/>
    </row>
    <row r="96" spans="1:37">
      <c r="A96" s="2"/>
      <c r="B96" s="2"/>
      <c r="AI96" s="2"/>
      <c r="AJ96" s="2"/>
      <c r="AK96" s="2"/>
    </row>
    <row r="97" spans="1:37">
      <c r="A97" s="2"/>
      <c r="B97" s="2"/>
      <c r="AI97" s="2"/>
      <c r="AJ97" s="2"/>
      <c r="AK97" s="2"/>
    </row>
    <row r="98" spans="1:37">
      <c r="A98" s="2"/>
      <c r="B98" s="2"/>
      <c r="AI98" s="2"/>
      <c r="AJ98" s="2"/>
      <c r="AK98" s="2"/>
    </row>
    <row r="99" spans="1:37">
      <c r="A99" s="2"/>
      <c r="B99" s="2"/>
      <c r="AI99" s="2"/>
      <c r="AJ99" s="2"/>
      <c r="AK99" s="2"/>
    </row>
    <row r="100" spans="1:37">
      <c r="A100" s="2"/>
      <c r="B100" s="2"/>
      <c r="AI100" s="2"/>
      <c r="AJ100" s="2"/>
      <c r="AK100" s="2"/>
    </row>
    <row r="101" spans="1:37">
      <c r="A101" s="2"/>
      <c r="B101" s="2"/>
      <c r="AI101" s="2"/>
      <c r="AJ101" s="2"/>
      <c r="AK101" s="2"/>
    </row>
    <row r="102" spans="1:37">
      <c r="A102" s="2"/>
      <c r="B102" s="2"/>
      <c r="AI102" s="2"/>
      <c r="AJ102" s="2"/>
      <c r="AK102" s="2"/>
    </row>
    <row r="103" spans="1:37">
      <c r="A103" s="2"/>
      <c r="B103" s="2"/>
      <c r="AI103" s="2"/>
      <c r="AJ103" s="2"/>
      <c r="AK103" s="2"/>
    </row>
    <row r="104" spans="1:37">
      <c r="A104" s="2"/>
      <c r="B104" s="2"/>
      <c r="AI104" s="2"/>
      <c r="AJ104" s="2"/>
      <c r="AK104" s="2"/>
    </row>
    <row r="105" spans="1:37">
      <c r="A105" s="2"/>
      <c r="B105" s="2"/>
      <c r="AI105" s="2"/>
      <c r="AJ105" s="2"/>
      <c r="AK105" s="2"/>
    </row>
    <row r="106" spans="1:37">
      <c r="A106" s="2"/>
      <c r="B106" s="2"/>
      <c r="AI106" s="2"/>
      <c r="AJ106" s="2"/>
      <c r="AK106" s="2"/>
    </row>
    <row r="107" spans="1:37">
      <c r="A107" s="2"/>
      <c r="B107" s="2"/>
      <c r="AI107" s="2"/>
      <c r="AJ107" s="2"/>
      <c r="AK107" s="2"/>
    </row>
    <row r="108" spans="1:37">
      <c r="A108" s="2"/>
      <c r="B108" s="2"/>
      <c r="AI108" s="2"/>
      <c r="AJ108" s="2"/>
      <c r="AK108" s="2"/>
    </row>
    <row r="109" spans="1:37">
      <c r="A109" s="2"/>
      <c r="B109" s="2"/>
      <c r="AI109" s="2"/>
      <c r="AJ109" s="2"/>
      <c r="AK109" s="2"/>
    </row>
    <row r="110" spans="1:37">
      <c r="A110" s="2"/>
      <c r="B110" s="2"/>
      <c r="AI110" s="2"/>
      <c r="AJ110" s="2"/>
      <c r="AK110" s="2"/>
    </row>
    <row r="111" spans="1:37">
      <c r="A111" s="2"/>
      <c r="B111" s="2"/>
      <c r="AI111" s="2"/>
      <c r="AJ111" s="2"/>
      <c r="AK111" s="2"/>
    </row>
    <row r="112" spans="1:37">
      <c r="A112" s="2"/>
      <c r="B112" s="2"/>
      <c r="AI112" s="2"/>
      <c r="AJ112" s="2"/>
      <c r="AK112" s="2"/>
    </row>
    <row r="113" spans="1:37">
      <c r="A113" s="2"/>
      <c r="B113" s="2"/>
      <c r="AI113" s="2"/>
      <c r="AJ113" s="2"/>
      <c r="AK113" s="2"/>
    </row>
    <row r="114" spans="1:37">
      <c r="A114" s="2"/>
      <c r="B114" s="2"/>
      <c r="AI114" s="2"/>
      <c r="AJ114" s="2"/>
      <c r="AK114" s="2"/>
    </row>
    <row r="115" spans="1:37">
      <c r="A115" s="2"/>
      <c r="B115" s="2"/>
      <c r="AI115" s="2"/>
      <c r="AJ115" s="2"/>
      <c r="AK115" s="2"/>
    </row>
    <row r="116" spans="1:37">
      <c r="A116" s="2"/>
      <c r="B116" s="2"/>
      <c r="AI116" s="2"/>
      <c r="AJ116" s="2"/>
      <c r="AK116" s="2"/>
    </row>
    <row r="117" spans="1:37">
      <c r="A117" s="2"/>
      <c r="B117" s="2"/>
      <c r="AI117" s="2"/>
      <c r="AJ117" s="2"/>
      <c r="AK117" s="2"/>
    </row>
    <row r="118" spans="1:37">
      <c r="A118" s="2"/>
      <c r="B118" s="2"/>
      <c r="AI118" s="2"/>
      <c r="AJ118" s="2"/>
      <c r="AK118" s="2"/>
    </row>
    <row r="119" spans="1:37">
      <c r="A119" s="2"/>
      <c r="B119" s="2"/>
      <c r="AI119" s="2"/>
      <c r="AJ119" s="2"/>
      <c r="AK119" s="2"/>
    </row>
    <row r="120" spans="1:37">
      <c r="A120" s="2"/>
      <c r="B120" s="2"/>
      <c r="AI120" s="2"/>
      <c r="AJ120" s="2"/>
      <c r="AK120" s="2"/>
    </row>
    <row r="121" spans="1:37">
      <c r="A121" s="2"/>
      <c r="B121" s="2"/>
      <c r="AI121" s="2"/>
      <c r="AJ121" s="2"/>
      <c r="AK121" s="2"/>
    </row>
    <row r="122" spans="1:37">
      <c r="A122" s="2"/>
      <c r="B122" s="2"/>
      <c r="AI122" s="2"/>
      <c r="AJ122" s="2"/>
      <c r="AK122" s="2"/>
    </row>
    <row r="123" spans="1:37">
      <c r="A123" s="2"/>
      <c r="B123" s="2"/>
      <c r="AI123" s="2"/>
      <c r="AJ123" s="2"/>
      <c r="AK123" s="2"/>
    </row>
    <row r="124" spans="1:37">
      <c r="A124" s="2"/>
      <c r="B124" s="2"/>
      <c r="AI124" s="2"/>
      <c r="AJ124" s="2"/>
      <c r="AK124" s="2"/>
    </row>
    <row r="125" spans="1:37">
      <c r="A125" s="2"/>
      <c r="B125" s="2"/>
      <c r="AI125" s="2"/>
      <c r="AJ125" s="2"/>
      <c r="AK125" s="2"/>
    </row>
    <row r="126" spans="1:37">
      <c r="A126" s="2"/>
      <c r="B126" s="2"/>
      <c r="AI126" s="2"/>
      <c r="AJ126" s="2"/>
      <c r="AK126" s="2"/>
    </row>
    <row r="127" spans="1:37">
      <c r="A127" s="2"/>
      <c r="B127" s="2"/>
      <c r="AI127" s="2"/>
      <c r="AJ127" s="2"/>
      <c r="AK127" s="2"/>
    </row>
    <row r="128" spans="1:37">
      <c r="A128" s="2"/>
      <c r="B128" s="2"/>
      <c r="AI128" s="2"/>
      <c r="AJ128" s="2"/>
      <c r="AK128" s="2"/>
    </row>
    <row r="129" spans="1:37">
      <c r="A129" s="2"/>
      <c r="B129" s="2"/>
      <c r="AI129" s="2"/>
      <c r="AJ129" s="2"/>
      <c r="AK129" s="2"/>
    </row>
    <row r="130" spans="1:37">
      <c r="A130" s="2"/>
      <c r="B130" s="2"/>
      <c r="AI130" s="2"/>
      <c r="AJ130" s="2"/>
      <c r="AK130" s="2"/>
    </row>
    <row r="131" spans="1:37">
      <c r="A131" s="2"/>
      <c r="B131" s="2"/>
      <c r="AI131" s="2"/>
      <c r="AJ131" s="2"/>
      <c r="AK131" s="2"/>
    </row>
    <row r="132" spans="1:37">
      <c r="A132" s="2"/>
      <c r="B132" s="2"/>
      <c r="AI132" s="2"/>
      <c r="AJ132" s="2"/>
      <c r="AK132" s="2"/>
    </row>
    <row r="133" spans="1:37">
      <c r="A133" s="2"/>
      <c r="B133" s="2"/>
      <c r="AI133" s="2"/>
      <c r="AJ133" s="2"/>
      <c r="AK133" s="2"/>
    </row>
    <row r="134" spans="1:37">
      <c r="A134" s="2"/>
      <c r="B134" s="2"/>
      <c r="AI134" s="2"/>
      <c r="AJ134" s="2"/>
      <c r="AK134" s="2"/>
    </row>
    <row r="135" spans="1:37">
      <c r="A135" s="2"/>
      <c r="B135" s="2"/>
      <c r="AI135" s="2"/>
      <c r="AJ135" s="2"/>
      <c r="AK135" s="2"/>
    </row>
    <row r="136" spans="1:37">
      <c r="A136" s="2"/>
      <c r="B136" s="2"/>
      <c r="AI136" s="2"/>
      <c r="AJ136" s="2"/>
      <c r="AK136" s="2"/>
    </row>
    <row r="137" spans="1:37">
      <c r="A137" s="2"/>
      <c r="B137" s="2"/>
      <c r="AI137" s="2"/>
      <c r="AJ137" s="2"/>
      <c r="AK137" s="2"/>
    </row>
    <row r="138" spans="1:37">
      <c r="A138" s="2"/>
      <c r="B138" s="2"/>
      <c r="AI138" s="2"/>
      <c r="AJ138" s="2"/>
      <c r="AK138" s="2"/>
    </row>
    <row r="139" spans="1:37">
      <c r="A139" s="2"/>
      <c r="B139" s="2"/>
      <c r="AI139" s="2"/>
      <c r="AJ139" s="2"/>
      <c r="AK139" s="2"/>
    </row>
    <row r="140" spans="1:37">
      <c r="A140" s="2"/>
      <c r="B140" s="2"/>
      <c r="AI140" s="2"/>
      <c r="AJ140" s="2"/>
      <c r="AK140" s="2"/>
    </row>
    <row r="141" spans="1:37">
      <c r="A141" s="2"/>
      <c r="B141" s="2"/>
      <c r="AI141" s="2"/>
      <c r="AJ141" s="2"/>
      <c r="AK141" s="2"/>
    </row>
    <row r="142" spans="1:37">
      <c r="A142" s="2"/>
      <c r="B142" s="2"/>
      <c r="AI142" s="2"/>
      <c r="AJ142" s="2"/>
      <c r="AK142" s="2"/>
    </row>
    <row r="143" spans="1:37">
      <c r="A143" s="2"/>
      <c r="B143" s="2"/>
      <c r="AI143" s="2"/>
      <c r="AJ143" s="2"/>
      <c r="AK143" s="2"/>
    </row>
    <row r="144" spans="1:37">
      <c r="A144" s="2"/>
      <c r="B144" s="2"/>
      <c r="AI144" s="2"/>
      <c r="AJ144" s="2"/>
      <c r="AK144" s="2"/>
    </row>
    <row r="145" spans="1:37">
      <c r="A145" s="2"/>
      <c r="B145" s="2"/>
      <c r="AI145" s="2"/>
      <c r="AJ145" s="2"/>
      <c r="AK145" s="2"/>
    </row>
    <row r="146" spans="1:37">
      <c r="A146" s="2"/>
      <c r="B146" s="2"/>
      <c r="AI146" s="2"/>
      <c r="AJ146" s="2"/>
      <c r="AK146" s="2"/>
    </row>
    <row r="147" spans="1:37">
      <c r="A147" s="2"/>
      <c r="B147" s="2"/>
      <c r="AI147" s="2"/>
      <c r="AJ147" s="2"/>
      <c r="AK147" s="2"/>
    </row>
    <row r="148" spans="1:37">
      <c r="A148" s="2"/>
      <c r="B148" s="2"/>
      <c r="AI148" s="2"/>
      <c r="AJ148" s="2"/>
      <c r="AK148" s="2"/>
    </row>
    <row r="149" spans="1:37">
      <c r="A149" s="2"/>
      <c r="B149" s="2"/>
      <c r="AI149" s="2"/>
      <c r="AJ149" s="2"/>
      <c r="AK149" s="2"/>
    </row>
    <row r="150" spans="1:37">
      <c r="A150" s="2"/>
      <c r="B150" s="2"/>
      <c r="AI150" s="2"/>
      <c r="AJ150" s="2"/>
      <c r="AK150" s="2"/>
    </row>
    <row r="151" spans="1:37">
      <c r="A151" s="2"/>
      <c r="B151" s="2"/>
      <c r="AI151" s="2"/>
      <c r="AJ151" s="2"/>
      <c r="AK151" s="2"/>
    </row>
    <row r="152" spans="1:37">
      <c r="A152" s="2"/>
      <c r="B152" s="2"/>
      <c r="AI152" s="2"/>
      <c r="AJ152" s="2"/>
      <c r="AK152" s="2"/>
    </row>
    <row r="153" spans="1:37">
      <c r="A153" s="2"/>
      <c r="B153" s="2"/>
      <c r="AI153" s="2"/>
      <c r="AJ153" s="2"/>
      <c r="AK153" s="2"/>
    </row>
    <row r="154" spans="1:37">
      <c r="A154" s="2"/>
      <c r="B154" s="2"/>
      <c r="AI154" s="2"/>
      <c r="AJ154" s="2"/>
      <c r="AK154" s="2"/>
    </row>
    <row r="155" spans="1:37">
      <c r="A155" s="2"/>
      <c r="B155" s="2"/>
      <c r="AI155" s="2"/>
      <c r="AJ155" s="2"/>
      <c r="AK155" s="2"/>
    </row>
    <row r="156" spans="1:37">
      <c r="A156" s="2"/>
      <c r="B156" s="2"/>
      <c r="AI156" s="2"/>
      <c r="AJ156" s="2"/>
      <c r="AK156" s="2"/>
    </row>
    <row r="157" spans="1:37">
      <c r="A157" s="2"/>
      <c r="B157" s="2"/>
      <c r="AI157" s="2"/>
      <c r="AJ157" s="2"/>
      <c r="AK157" s="2"/>
    </row>
    <row r="158" spans="1:37">
      <c r="A158" s="2"/>
      <c r="B158" s="2"/>
      <c r="AI158" s="2"/>
      <c r="AJ158" s="2"/>
      <c r="AK158" s="2"/>
    </row>
    <row r="159" spans="1:37">
      <c r="A159" s="2"/>
      <c r="B159" s="2"/>
      <c r="AI159" s="2"/>
      <c r="AJ159" s="2"/>
      <c r="AK159" s="2"/>
    </row>
    <row r="160" spans="1:37">
      <c r="A160" s="2"/>
      <c r="B160" s="2"/>
      <c r="AI160" s="2"/>
      <c r="AJ160" s="2"/>
      <c r="AK160" s="2"/>
    </row>
    <row r="161" spans="1:37">
      <c r="A161" s="2"/>
      <c r="B161" s="2"/>
      <c r="AI161" s="2"/>
      <c r="AJ161" s="2"/>
      <c r="AK161" s="2"/>
    </row>
    <row r="162" spans="1:37">
      <c r="A162" s="2"/>
      <c r="B162" s="2"/>
      <c r="AI162" s="2"/>
      <c r="AJ162" s="2"/>
      <c r="AK162" s="2"/>
    </row>
    <row r="163" spans="1:37">
      <c r="A163" s="2"/>
      <c r="B163" s="2"/>
      <c r="AI163" s="2"/>
      <c r="AJ163" s="2"/>
      <c r="AK163" s="2"/>
    </row>
    <row r="164" spans="1:37">
      <c r="A164" s="2"/>
      <c r="B164" s="2"/>
      <c r="AI164" s="2"/>
      <c r="AJ164" s="2"/>
      <c r="AK164" s="2"/>
    </row>
    <row r="165" spans="1:37">
      <c r="A165" s="2"/>
      <c r="B165" s="2"/>
      <c r="AI165" s="2"/>
      <c r="AJ165" s="2"/>
      <c r="AK165" s="2"/>
    </row>
    <row r="166" spans="1:37">
      <c r="A166" s="2"/>
      <c r="B166" s="2"/>
      <c r="AI166" s="2"/>
      <c r="AJ166" s="2"/>
      <c r="AK166" s="2"/>
    </row>
    <row r="167" spans="1:37">
      <c r="A167" s="2"/>
      <c r="B167" s="2"/>
      <c r="AI167" s="2"/>
      <c r="AJ167" s="2"/>
      <c r="AK167" s="2"/>
    </row>
    <row r="168" spans="1:37">
      <c r="A168" s="2"/>
      <c r="B168" s="2"/>
      <c r="AI168" s="2"/>
      <c r="AJ168" s="2"/>
      <c r="AK168" s="2"/>
    </row>
    <row r="169" spans="1:37">
      <c r="A169" s="2"/>
      <c r="B169" s="2"/>
      <c r="AI169" s="2"/>
      <c r="AJ169" s="2"/>
      <c r="AK169" s="2"/>
    </row>
    <row r="170" spans="1:37">
      <c r="A170" s="2"/>
      <c r="B170" s="2"/>
      <c r="AI170" s="2"/>
      <c r="AJ170" s="2"/>
      <c r="AK170" s="2"/>
    </row>
    <row r="171" spans="1:37">
      <c r="A171" s="2"/>
      <c r="B171" s="2"/>
      <c r="AI171" s="2"/>
      <c r="AJ171" s="2"/>
      <c r="AK171" s="2"/>
    </row>
    <row r="172" spans="1:37">
      <c r="A172" s="2"/>
      <c r="B172" s="2"/>
      <c r="AI172" s="2"/>
      <c r="AJ172" s="2"/>
      <c r="AK172" s="2"/>
    </row>
    <row r="173" spans="1:37">
      <c r="A173" s="2"/>
      <c r="B173" s="2"/>
      <c r="AI173" s="2"/>
      <c r="AJ173" s="2"/>
      <c r="AK173" s="2"/>
    </row>
    <row r="174" spans="1:37">
      <c r="A174" s="2"/>
      <c r="B174" s="2"/>
      <c r="AI174" s="2"/>
      <c r="AJ174" s="2"/>
      <c r="AK174" s="2"/>
    </row>
    <row r="175" spans="1:37">
      <c r="A175" s="2"/>
      <c r="B175" s="2"/>
      <c r="AI175" s="2"/>
      <c r="AJ175" s="2"/>
      <c r="AK175" s="2"/>
    </row>
    <row r="176" spans="1:37">
      <c r="A176" s="2"/>
      <c r="B176" s="2"/>
      <c r="AI176" s="2"/>
      <c r="AJ176" s="2"/>
      <c r="AK176" s="2"/>
    </row>
    <row r="177" spans="1:37">
      <c r="A177" s="2"/>
      <c r="B177" s="2"/>
      <c r="AI177" s="2"/>
      <c r="AJ177" s="2"/>
      <c r="AK177" s="2"/>
    </row>
    <row r="178" spans="1:37">
      <c r="A178" s="2"/>
      <c r="B178" s="2"/>
      <c r="AI178" s="2"/>
      <c r="AJ178" s="2"/>
      <c r="AK178" s="2"/>
    </row>
    <row r="179" spans="1:37">
      <c r="A179" s="2"/>
      <c r="B179" s="2"/>
      <c r="AI179" s="2"/>
      <c r="AJ179" s="2"/>
      <c r="AK179" s="2"/>
    </row>
    <row r="180" spans="1:37">
      <c r="A180" s="2"/>
      <c r="B180" s="2"/>
      <c r="AI180" s="2"/>
      <c r="AJ180" s="2"/>
      <c r="AK180" s="2"/>
    </row>
    <row r="181" spans="1:37">
      <c r="A181" s="2"/>
      <c r="B181" s="2"/>
      <c r="AI181" s="2"/>
      <c r="AJ181" s="2"/>
      <c r="AK181" s="2"/>
    </row>
    <row r="182" spans="1:37">
      <c r="A182" s="2"/>
      <c r="B182" s="2"/>
      <c r="AI182" s="2"/>
      <c r="AJ182" s="2"/>
      <c r="AK182" s="2"/>
    </row>
    <row r="183" spans="1:37">
      <c r="A183" s="2"/>
      <c r="B183" s="2"/>
      <c r="AI183" s="2"/>
      <c r="AJ183" s="2"/>
      <c r="AK183" s="2"/>
    </row>
    <row r="184" spans="1:37">
      <c r="A184" s="2"/>
      <c r="B184" s="2"/>
      <c r="AI184" s="2"/>
      <c r="AJ184" s="2"/>
      <c r="AK184" s="2"/>
    </row>
    <row r="185" spans="1:37">
      <c r="A185" s="2"/>
      <c r="B185" s="2"/>
      <c r="AI185" s="2"/>
      <c r="AJ185" s="2"/>
      <c r="AK185" s="2"/>
    </row>
    <row r="186" spans="1:37">
      <c r="A186" s="2"/>
      <c r="B186" s="2"/>
      <c r="AI186" s="2"/>
      <c r="AJ186" s="2"/>
      <c r="AK186" s="2"/>
    </row>
    <row r="187" spans="1:37">
      <c r="A187" s="2"/>
      <c r="B187" s="2"/>
      <c r="AI187" s="2"/>
      <c r="AJ187" s="2"/>
      <c r="AK187" s="2"/>
    </row>
    <row r="188" spans="1:37">
      <c r="A188" s="2"/>
      <c r="B188" s="2"/>
      <c r="AI188" s="2"/>
      <c r="AJ188" s="2"/>
      <c r="AK188" s="2"/>
    </row>
    <row r="189" spans="1:37">
      <c r="A189" s="2"/>
      <c r="B189" s="2"/>
      <c r="AI189" s="2"/>
      <c r="AJ189" s="2"/>
      <c r="AK189" s="2"/>
    </row>
    <row r="190" spans="1:37">
      <c r="A190" s="2"/>
      <c r="B190" s="2"/>
      <c r="AI190" s="2"/>
      <c r="AJ190" s="2"/>
      <c r="AK190" s="2"/>
    </row>
    <row r="191" spans="1:37">
      <c r="A191" s="2"/>
      <c r="B191" s="2"/>
      <c r="AI191" s="2"/>
      <c r="AJ191" s="2"/>
      <c r="AK191" s="2"/>
    </row>
    <row r="192" spans="1:37">
      <c r="A192" s="2"/>
      <c r="B192" s="2"/>
      <c r="AI192" s="2"/>
      <c r="AJ192" s="2"/>
      <c r="AK192" s="2"/>
    </row>
    <row r="193" spans="1:37">
      <c r="A193" s="2"/>
      <c r="B193" s="2"/>
      <c r="AI193" s="2"/>
      <c r="AJ193" s="2"/>
      <c r="AK193" s="2"/>
    </row>
    <row r="194" spans="1:37">
      <c r="A194" s="2"/>
      <c r="B194" s="2"/>
      <c r="AI194" s="2"/>
      <c r="AJ194" s="2"/>
      <c r="AK194" s="2"/>
    </row>
    <row r="195" spans="1:37">
      <c r="A195" s="2"/>
      <c r="B195" s="2"/>
      <c r="AI195" s="2"/>
      <c r="AJ195" s="2"/>
      <c r="AK195" s="2"/>
    </row>
    <row r="196" spans="1:37">
      <c r="A196" s="2"/>
      <c r="B196" s="2"/>
      <c r="AI196" s="2"/>
      <c r="AJ196" s="2"/>
      <c r="AK196" s="2"/>
    </row>
    <row r="197" spans="1:37">
      <c r="A197" s="2"/>
      <c r="B197" s="2"/>
      <c r="AI197" s="2"/>
      <c r="AJ197" s="2"/>
      <c r="AK197" s="2"/>
    </row>
    <row r="198" spans="1:37">
      <c r="A198" s="2"/>
      <c r="B198" s="2"/>
      <c r="AI198" s="2"/>
      <c r="AJ198" s="2"/>
      <c r="AK198" s="2"/>
    </row>
    <row r="199" spans="1:37">
      <c r="A199" s="2"/>
      <c r="B199" s="2"/>
      <c r="AI199" s="2"/>
      <c r="AJ199" s="2"/>
      <c r="AK199" s="2"/>
    </row>
    <row r="200" spans="1:37">
      <c r="A200" s="2"/>
      <c r="B200" s="2"/>
      <c r="AI200" s="2"/>
      <c r="AJ200" s="2"/>
      <c r="AK200" s="2"/>
    </row>
    <row r="201" spans="1:37">
      <c r="A201" s="2"/>
      <c r="B201" s="2"/>
      <c r="AI201" s="2"/>
      <c r="AJ201" s="2"/>
      <c r="AK201" s="2"/>
    </row>
    <row r="202" spans="1:37">
      <c r="A202" s="2"/>
      <c r="B202" s="2"/>
      <c r="AI202" s="2"/>
      <c r="AJ202" s="2"/>
      <c r="AK202" s="2"/>
    </row>
    <row r="203" spans="1:37">
      <c r="A203" s="2"/>
      <c r="B203" s="2"/>
      <c r="AI203" s="2"/>
      <c r="AJ203" s="2"/>
      <c r="AK203" s="2"/>
    </row>
    <row r="204" spans="1:37">
      <c r="A204" s="2"/>
      <c r="B204" s="2"/>
      <c r="AI204" s="2"/>
      <c r="AJ204" s="2"/>
      <c r="AK204" s="2"/>
    </row>
    <row r="205" spans="1:37">
      <c r="A205" s="2"/>
      <c r="B205" s="2"/>
      <c r="AI205" s="2"/>
      <c r="AJ205" s="2"/>
      <c r="AK205" s="2"/>
    </row>
    <row r="206" spans="1:37">
      <c r="A206" s="2"/>
      <c r="B206" s="2"/>
      <c r="AI206" s="2"/>
      <c r="AJ206" s="2"/>
      <c r="AK206" s="2"/>
    </row>
    <row r="207" spans="1:37">
      <c r="A207" s="2"/>
      <c r="B207" s="2"/>
      <c r="AI207" s="2"/>
      <c r="AJ207" s="2"/>
      <c r="AK207" s="2"/>
    </row>
    <row r="208" spans="1:37">
      <c r="A208" s="2"/>
      <c r="B208" s="2"/>
      <c r="AI208" s="2"/>
      <c r="AJ208" s="2"/>
      <c r="AK208" s="2"/>
    </row>
    <row r="209" spans="1:37">
      <c r="A209" s="2"/>
      <c r="B209" s="2"/>
      <c r="AI209" s="2"/>
      <c r="AJ209" s="2"/>
      <c r="AK209" s="2"/>
    </row>
    <row r="210" spans="1:37">
      <c r="A210" s="2"/>
      <c r="B210" s="2"/>
      <c r="AI210" s="2"/>
      <c r="AJ210" s="2"/>
      <c r="AK210" s="2"/>
    </row>
  </sheetData>
  <sheetProtection formatColumns="0" formatRows="0" deleteColumns="0" deleteRows="0" autoFilter="0" pivotTables="0"/>
  <mergeCells count="11">
    <mergeCell ref="C1:I1"/>
    <mergeCell ref="J1:P1"/>
    <mergeCell ref="Q1:W1"/>
    <mergeCell ref="X1:AD1"/>
    <mergeCell ref="AE1:AG1"/>
    <mergeCell ref="A1:B3"/>
    <mergeCell ref="AL1:AL4"/>
    <mergeCell ref="AH1:AH4"/>
    <mergeCell ref="AI1:AI4"/>
    <mergeCell ref="AJ1:AJ4"/>
    <mergeCell ref="AK1:AK4"/>
  </mergeCells>
  <conditionalFormatting sqref="C1">
    <cfRule type="timePeriod" dxfId="0" priority="3" timePeriod="yesterday">
      <formula>FLOOR(C1,1)=TODAY()-1</formula>
    </cfRule>
  </conditionalFormatting>
  <pageMargins left="0.75" right="0.75" top="1" bottom="1" header="0.5" footer="0.5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8"/>
  <sheetViews>
    <sheetView workbookViewId="0">
      <selection activeCell="D20" sqref="D20:D100"/>
    </sheetView>
  </sheetViews>
  <sheetFormatPr defaultRowHeight="12.75"/>
  <cols>
    <col min="1" max="1" width="32" bestFit="1" customWidth="1"/>
    <col min="3" max="4" width="15.28515625" bestFit="1" customWidth="1"/>
    <col min="6" max="6" width="24.42578125" bestFit="1" customWidth="1"/>
    <col min="7" max="7" width="20.42578125" bestFit="1" customWidth="1"/>
    <col min="8" max="8" width="10.28515625" bestFit="1" customWidth="1"/>
    <col min="9" max="9" width="18.28515625" bestFit="1" customWidth="1"/>
    <col min="10" max="10" width="7.85546875" bestFit="1" customWidth="1"/>
    <col min="11" max="11" width="19.28515625" bestFit="1" customWidth="1"/>
    <col min="12" max="12" width="4.7109375" bestFit="1" customWidth="1"/>
  </cols>
  <sheetData>
    <row r="1" spans="1:12" ht="45.75" thickBot="1">
      <c r="A1" s="79" t="s">
        <v>41</v>
      </c>
      <c r="B1" s="80" t="s">
        <v>83</v>
      </c>
      <c r="F1" s="56" t="s">
        <v>41</v>
      </c>
      <c r="G1" s="59" t="s">
        <v>42</v>
      </c>
      <c r="H1" s="60" t="s">
        <v>43</v>
      </c>
      <c r="I1" s="61" t="s">
        <v>84</v>
      </c>
      <c r="J1" s="62" t="s">
        <v>33</v>
      </c>
      <c r="K1" s="57" t="s">
        <v>85</v>
      </c>
      <c r="L1" s="58" t="s">
        <v>33</v>
      </c>
    </row>
    <row r="2" spans="1:12" ht="15.75" customHeight="1">
      <c r="A2" s="81" t="s">
        <v>69</v>
      </c>
      <c r="B2" s="82" t="e">
        <f>#REF!</f>
        <v>#REF!</v>
      </c>
      <c r="F2" s="63" t="s">
        <v>28</v>
      </c>
      <c r="G2" s="64" t="s">
        <v>29</v>
      </c>
      <c r="H2" s="65"/>
      <c r="I2" s="66" t="e">
        <f>#REF!</f>
        <v>#REF!</v>
      </c>
      <c r="J2" s="67" t="e">
        <f t="shared" ref="J2:J34" si="0">I2/H2</f>
        <v>#REF!</v>
      </c>
      <c r="K2" s="66" t="e">
        <f>#REF!</f>
        <v>#REF!</v>
      </c>
      <c r="L2" s="68" t="e">
        <f t="shared" ref="L2:L35" si="1">K2/H2</f>
        <v>#REF!</v>
      </c>
    </row>
    <row r="3" spans="1:12" ht="15">
      <c r="A3" s="81" t="s">
        <v>70</v>
      </c>
      <c r="B3" s="82" t="e">
        <f>#REF!</f>
        <v>#REF!</v>
      </c>
      <c r="F3" s="69" t="s">
        <v>28</v>
      </c>
      <c r="G3" s="47" t="s">
        <v>40</v>
      </c>
      <c r="H3" s="45"/>
      <c r="I3" s="54" t="e">
        <f>#REF!</f>
        <v>#REF!</v>
      </c>
      <c r="J3" s="46" t="e">
        <f t="shared" si="0"/>
        <v>#REF!</v>
      </c>
      <c r="K3" s="54" t="e">
        <f>#REF!</f>
        <v>#REF!</v>
      </c>
      <c r="L3" s="70" t="e">
        <f>K3/H3</f>
        <v>#REF!</v>
      </c>
    </row>
    <row r="4" spans="1:12" ht="15">
      <c r="A4" s="81" t="s">
        <v>71</v>
      </c>
      <c r="B4" s="82" t="e">
        <f>#REF!</f>
        <v>#REF!</v>
      </c>
      <c r="F4" s="69" t="s">
        <v>28</v>
      </c>
      <c r="G4" s="47" t="s">
        <v>39</v>
      </c>
      <c r="H4" s="45"/>
      <c r="I4" s="54" t="e">
        <f>#REF!</f>
        <v>#REF!</v>
      </c>
      <c r="J4" s="46" t="e">
        <f t="shared" si="0"/>
        <v>#REF!</v>
      </c>
      <c r="K4" s="54" t="e">
        <f>#REF!</f>
        <v>#REF!</v>
      </c>
      <c r="L4" s="70" t="e">
        <f>K4/H4</f>
        <v>#REF!</v>
      </c>
    </row>
    <row r="5" spans="1:12" ht="15">
      <c r="A5" s="81" t="s">
        <v>72</v>
      </c>
      <c r="B5" s="82" t="e">
        <f>#REF!</f>
        <v>#REF!</v>
      </c>
      <c r="F5" s="69" t="s">
        <v>28</v>
      </c>
      <c r="G5" s="47" t="s">
        <v>38</v>
      </c>
      <c r="H5" s="45"/>
      <c r="I5" s="54" t="e">
        <f>#REF!</f>
        <v>#REF!</v>
      </c>
      <c r="J5" s="46" t="e">
        <f t="shared" si="0"/>
        <v>#REF!</v>
      </c>
      <c r="K5" s="54" t="e">
        <f>#REF!</f>
        <v>#REF!</v>
      </c>
      <c r="L5" s="70" t="e">
        <f>K5/H5</f>
        <v>#REF!</v>
      </c>
    </row>
    <row r="6" spans="1:12" ht="15">
      <c r="A6" s="83" t="s">
        <v>73</v>
      </c>
      <c r="B6" s="82" t="e">
        <f>#REF!</f>
        <v>#REF!</v>
      </c>
      <c r="F6" s="69" t="s">
        <v>28</v>
      </c>
      <c r="G6" s="47" t="s">
        <v>30</v>
      </c>
      <c r="H6" s="45"/>
      <c r="I6" s="54" t="e">
        <f>#REF!</f>
        <v>#REF!</v>
      </c>
      <c r="J6" s="46" t="e">
        <f t="shared" si="0"/>
        <v>#REF!</v>
      </c>
      <c r="K6" s="54" t="e">
        <f>#REF!</f>
        <v>#REF!</v>
      </c>
      <c r="L6" s="70" t="e">
        <f>K6/H6</f>
        <v>#REF!</v>
      </c>
    </row>
    <row r="7" spans="1:12" ht="15">
      <c r="A7" s="83" t="s">
        <v>15</v>
      </c>
      <c r="B7" s="82" t="e">
        <f>#REF!</f>
        <v>#REF!</v>
      </c>
      <c r="F7" s="71" t="s">
        <v>36</v>
      </c>
      <c r="G7" s="48"/>
      <c r="H7" s="49"/>
      <c r="I7" s="50" t="e">
        <f>SUM(I2:I6)</f>
        <v>#REF!</v>
      </c>
      <c r="J7" s="51" t="e">
        <f t="shared" si="0"/>
        <v>#REF!</v>
      </c>
      <c r="K7" s="50" t="e">
        <f>SUM(K2:K6)</f>
        <v>#REF!</v>
      </c>
      <c r="L7" s="72" t="e">
        <f t="shared" si="1"/>
        <v>#REF!</v>
      </c>
    </row>
    <row r="8" spans="1:12" ht="15">
      <c r="A8" s="84" t="s">
        <v>74</v>
      </c>
      <c r="B8" s="85" t="e">
        <f>SUM(B2:B7)</f>
        <v>#REF!</v>
      </c>
      <c r="F8" s="69" t="s">
        <v>45</v>
      </c>
      <c r="G8" s="47" t="s">
        <v>47</v>
      </c>
      <c r="H8" s="45"/>
      <c r="I8" s="54" t="e">
        <f>#REF!</f>
        <v>#REF!</v>
      </c>
      <c r="J8" s="46" t="e">
        <f t="shared" si="0"/>
        <v>#REF!</v>
      </c>
      <c r="K8" s="54" t="e">
        <f>#REF!</f>
        <v>#REF!</v>
      </c>
      <c r="L8" s="70" t="e">
        <f t="shared" si="1"/>
        <v>#REF!</v>
      </c>
    </row>
    <row r="9" spans="1:12" ht="15">
      <c r="A9" s="81" t="s">
        <v>75</v>
      </c>
      <c r="B9" s="82" t="e">
        <f>'111'!#REF!</f>
        <v>#REF!</v>
      </c>
      <c r="F9" s="69" t="s">
        <v>45</v>
      </c>
      <c r="G9" s="47" t="s">
        <v>46</v>
      </c>
      <c r="H9" s="45"/>
      <c r="I9" s="54" t="e">
        <f>#REF!</f>
        <v>#REF!</v>
      </c>
      <c r="J9" s="46" t="e">
        <f t="shared" si="0"/>
        <v>#REF!</v>
      </c>
      <c r="K9" s="54" t="e">
        <f>#REF!</f>
        <v>#REF!</v>
      </c>
      <c r="L9" s="70" t="e">
        <f t="shared" si="1"/>
        <v>#REF!</v>
      </c>
    </row>
    <row r="10" spans="1:12" ht="15">
      <c r="A10" s="83" t="s">
        <v>76</v>
      </c>
      <c r="B10" s="82" t="e">
        <f>#REF!</f>
        <v>#REF!</v>
      </c>
      <c r="F10" s="69" t="s">
        <v>45</v>
      </c>
      <c r="G10" s="47" t="s">
        <v>68</v>
      </c>
      <c r="H10" s="45"/>
      <c r="I10" s="54" t="e">
        <f>#REF!</f>
        <v>#REF!</v>
      </c>
      <c r="J10" s="46" t="e">
        <f t="shared" si="0"/>
        <v>#REF!</v>
      </c>
      <c r="K10" s="54" t="e">
        <f>#REF!</f>
        <v>#REF!</v>
      </c>
      <c r="L10" s="70" t="e">
        <f t="shared" si="1"/>
        <v>#REF!</v>
      </c>
    </row>
    <row r="11" spans="1:12" ht="15">
      <c r="A11" s="81" t="s">
        <v>77</v>
      </c>
      <c r="B11" s="82" t="e">
        <f>#REF!</f>
        <v>#REF!</v>
      </c>
      <c r="F11" s="69" t="s">
        <v>45</v>
      </c>
      <c r="G11" s="47" t="s">
        <v>48</v>
      </c>
      <c r="H11" s="45"/>
      <c r="I11" s="54" t="e">
        <f>#REF!</f>
        <v>#REF!</v>
      </c>
      <c r="J11" s="46" t="e">
        <f t="shared" si="0"/>
        <v>#REF!</v>
      </c>
      <c r="K11" s="54" t="e">
        <f>#REF!</f>
        <v>#REF!</v>
      </c>
      <c r="L11" s="70" t="e">
        <f t="shared" si="1"/>
        <v>#REF!</v>
      </c>
    </row>
    <row r="12" spans="1:12" ht="15">
      <c r="A12" s="86" t="s">
        <v>78</v>
      </c>
      <c r="B12" s="82" t="e">
        <f>#REF!</f>
        <v>#REF!</v>
      </c>
      <c r="F12" s="71" t="s">
        <v>86</v>
      </c>
      <c r="G12" s="48"/>
      <c r="H12" s="49"/>
      <c r="I12" s="50" t="e">
        <f>SUM(I8:I11)</f>
        <v>#REF!</v>
      </c>
      <c r="J12" s="51" t="e">
        <f t="shared" si="0"/>
        <v>#REF!</v>
      </c>
      <c r="K12" s="50" t="e">
        <f>SUM(K8:K11)</f>
        <v>#REF!</v>
      </c>
      <c r="L12" s="72" t="e">
        <f t="shared" si="1"/>
        <v>#REF!</v>
      </c>
    </row>
    <row r="13" spans="1:12" ht="15">
      <c r="A13" s="86" t="s">
        <v>79</v>
      </c>
      <c r="B13" s="82" t="e">
        <f>#REF!</f>
        <v>#REF!</v>
      </c>
      <c r="F13" s="69" t="s">
        <v>34</v>
      </c>
      <c r="G13" s="47" t="s">
        <v>32</v>
      </c>
      <c r="H13" s="45"/>
      <c r="I13" s="54" t="e">
        <f>#REF!</f>
        <v>#REF!</v>
      </c>
      <c r="J13" s="46" t="e">
        <f t="shared" si="0"/>
        <v>#REF!</v>
      </c>
      <c r="K13" s="55" t="e">
        <f>#REF!</f>
        <v>#REF!</v>
      </c>
      <c r="L13" s="70" t="e">
        <f t="shared" si="1"/>
        <v>#REF!</v>
      </c>
    </row>
    <row r="14" spans="1:12" ht="15">
      <c r="A14" s="81" t="s">
        <v>80</v>
      </c>
      <c r="B14" s="82" t="e">
        <f>#REF!</f>
        <v>#REF!</v>
      </c>
      <c r="F14" s="69" t="s">
        <v>34</v>
      </c>
      <c r="G14" s="47" t="s">
        <v>21</v>
      </c>
      <c r="H14" s="45"/>
      <c r="I14" s="54" t="e">
        <f>#REF!</f>
        <v>#REF!</v>
      </c>
      <c r="J14" s="46" t="e">
        <f t="shared" si="0"/>
        <v>#REF!</v>
      </c>
      <c r="K14" s="54" t="e">
        <f>#REF!</f>
        <v>#REF!</v>
      </c>
      <c r="L14" s="70" t="e">
        <f t="shared" si="1"/>
        <v>#REF!</v>
      </c>
    </row>
    <row r="15" spans="1:12" ht="15">
      <c r="A15" s="87" t="s">
        <v>81</v>
      </c>
      <c r="B15" s="85" t="e">
        <f>SUM(B9:B14)</f>
        <v>#REF!</v>
      </c>
      <c r="F15" s="69" t="s">
        <v>34</v>
      </c>
      <c r="G15" s="47" t="s">
        <v>22</v>
      </c>
      <c r="H15" s="45"/>
      <c r="I15" s="54" t="e">
        <f>#REF!</f>
        <v>#REF!</v>
      </c>
      <c r="J15" s="46" t="e">
        <f t="shared" si="0"/>
        <v>#REF!</v>
      </c>
      <c r="K15" s="54" t="e">
        <f>#REF!</f>
        <v>#REF!</v>
      </c>
      <c r="L15" s="70" t="e">
        <f t="shared" si="1"/>
        <v>#REF!</v>
      </c>
    </row>
    <row r="16" spans="1:12" ht="15.75" thickBot="1">
      <c r="A16" s="88" t="s">
        <v>82</v>
      </c>
      <c r="B16" s="89" t="e">
        <f>B8+B15</f>
        <v>#REF!</v>
      </c>
      <c r="F16" s="71" t="s">
        <v>37</v>
      </c>
      <c r="G16" s="48"/>
      <c r="H16" s="49"/>
      <c r="I16" s="50" t="e">
        <f>SUM(I13:I15)</f>
        <v>#REF!</v>
      </c>
      <c r="J16" s="51" t="e">
        <f t="shared" si="0"/>
        <v>#REF!</v>
      </c>
      <c r="K16" s="50" t="e">
        <f>SUM(K13:K15)</f>
        <v>#REF!</v>
      </c>
      <c r="L16" s="72" t="e">
        <f t="shared" si="1"/>
        <v>#REF!</v>
      </c>
    </row>
    <row r="17" spans="1:12">
      <c r="F17" s="69" t="s">
        <v>51</v>
      </c>
      <c r="G17" s="47" t="s">
        <v>63</v>
      </c>
      <c r="H17" s="45"/>
      <c r="I17" s="54" t="e">
        <f>#REF!</f>
        <v>#REF!</v>
      </c>
      <c r="J17" s="53" t="e">
        <f t="shared" si="0"/>
        <v>#REF!</v>
      </c>
      <c r="K17" s="54" t="e">
        <f>#REF!</f>
        <v>#REF!</v>
      </c>
      <c r="L17" s="70" t="e">
        <f t="shared" si="1"/>
        <v>#REF!</v>
      </c>
    </row>
    <row r="18" spans="1:12" ht="13.5" thickBot="1">
      <c r="F18" s="69" t="s">
        <v>51</v>
      </c>
      <c r="G18" s="47" t="s">
        <v>62</v>
      </c>
      <c r="H18" s="45"/>
      <c r="I18" s="54" t="e">
        <f>#REF!</f>
        <v>#REF!</v>
      </c>
      <c r="J18" s="53" t="e">
        <f t="shared" si="0"/>
        <v>#REF!</v>
      </c>
      <c r="K18" s="54" t="e">
        <f>#REF!</f>
        <v>#REF!</v>
      </c>
      <c r="L18" s="70" t="e">
        <f t="shared" si="1"/>
        <v>#REF!</v>
      </c>
    </row>
    <row r="19" spans="1:12" ht="13.5" thickBot="1">
      <c r="A19" s="99" t="s">
        <v>42</v>
      </c>
      <c r="B19" s="100" t="s">
        <v>87</v>
      </c>
      <c r="C19" s="100" t="s">
        <v>88</v>
      </c>
      <c r="D19" s="101" t="s">
        <v>89</v>
      </c>
      <c r="F19" s="69" t="s">
        <v>51</v>
      </c>
      <c r="G19" s="47" t="s">
        <v>61</v>
      </c>
      <c r="H19" s="45"/>
      <c r="I19" s="54" t="e">
        <f>#REF!</f>
        <v>#REF!</v>
      </c>
      <c r="J19" s="53" t="e">
        <f t="shared" si="0"/>
        <v>#REF!</v>
      </c>
      <c r="K19" s="54" t="e">
        <f>#REF!</f>
        <v>#REF!</v>
      </c>
      <c r="L19" s="70" t="e">
        <f t="shared" si="1"/>
        <v>#REF!</v>
      </c>
    </row>
    <row r="20" spans="1:12" ht="15">
      <c r="A20" s="102" t="s">
        <v>90</v>
      </c>
      <c r="B20" s="103">
        <v>12953</v>
      </c>
      <c r="C20" s="104" t="s">
        <v>91</v>
      </c>
      <c r="D20" s="111" t="e">
        <f>#REF!</f>
        <v>#REF!</v>
      </c>
      <c r="F20" s="69" t="s">
        <v>51</v>
      </c>
      <c r="G20" s="47" t="s">
        <v>20</v>
      </c>
      <c r="H20" s="45"/>
      <c r="I20" s="54" t="e">
        <f>#REF!</f>
        <v>#REF!</v>
      </c>
      <c r="J20" s="53" t="e">
        <f t="shared" si="0"/>
        <v>#REF!</v>
      </c>
      <c r="K20" s="54" t="e">
        <f>#REF!</f>
        <v>#REF!</v>
      </c>
      <c r="L20" s="70" t="e">
        <f t="shared" si="1"/>
        <v>#REF!</v>
      </c>
    </row>
    <row r="21" spans="1:12" ht="15">
      <c r="A21" s="105" t="s">
        <v>90</v>
      </c>
      <c r="B21" s="90">
        <v>12953</v>
      </c>
      <c r="C21" s="91" t="s">
        <v>92</v>
      </c>
      <c r="D21" s="112" t="e">
        <f>#REF!</f>
        <v>#REF!</v>
      </c>
      <c r="F21" s="69" t="s">
        <v>51</v>
      </c>
      <c r="G21" s="47" t="s">
        <v>19</v>
      </c>
      <c r="H21" s="45"/>
      <c r="I21" s="54" t="e">
        <f>#REF!</f>
        <v>#REF!</v>
      </c>
      <c r="J21" s="53" t="e">
        <f t="shared" si="0"/>
        <v>#REF!</v>
      </c>
      <c r="K21" s="54" t="e">
        <f>#REF!</f>
        <v>#REF!</v>
      </c>
      <c r="L21" s="70" t="e">
        <f t="shared" si="1"/>
        <v>#REF!</v>
      </c>
    </row>
    <row r="22" spans="1:12" ht="15">
      <c r="A22" s="105" t="s">
        <v>90</v>
      </c>
      <c r="B22" s="90">
        <v>12953</v>
      </c>
      <c r="C22" s="91" t="s">
        <v>93</v>
      </c>
      <c r="D22" s="112" t="e">
        <f>#REF!</f>
        <v>#REF!</v>
      </c>
      <c r="F22" s="71" t="s">
        <v>64</v>
      </c>
      <c r="G22" s="48"/>
      <c r="H22" s="49"/>
      <c r="I22" s="50" t="e">
        <f>SUM(I17:I21)</f>
        <v>#REF!</v>
      </c>
      <c r="J22" s="51" t="e">
        <f t="shared" si="0"/>
        <v>#REF!</v>
      </c>
      <c r="K22" s="50" t="e">
        <f>SUM(K17:K21)</f>
        <v>#REF!</v>
      </c>
      <c r="L22" s="72" t="e">
        <f t="shared" si="1"/>
        <v>#REF!</v>
      </c>
    </row>
    <row r="23" spans="1:12" ht="15">
      <c r="A23" s="106" t="s">
        <v>94</v>
      </c>
      <c r="B23" s="92">
        <v>12932</v>
      </c>
      <c r="C23" s="91" t="s">
        <v>91</v>
      </c>
      <c r="D23" s="107" t="e">
        <f>#REF!</f>
        <v>#REF!</v>
      </c>
      <c r="F23" s="69" t="s">
        <v>49</v>
      </c>
      <c r="G23" s="47" t="s">
        <v>53</v>
      </c>
      <c r="H23" s="45"/>
      <c r="I23" s="54" t="e">
        <f>#REF!</f>
        <v>#REF!</v>
      </c>
      <c r="J23" s="53" t="e">
        <f t="shared" si="0"/>
        <v>#REF!</v>
      </c>
      <c r="K23" s="54" t="e">
        <f>#REF!</f>
        <v>#REF!</v>
      </c>
      <c r="L23" s="70" t="e">
        <f t="shared" si="1"/>
        <v>#REF!</v>
      </c>
    </row>
    <row r="24" spans="1:12" ht="15">
      <c r="A24" s="106" t="s">
        <v>94</v>
      </c>
      <c r="B24" s="92">
        <v>12932</v>
      </c>
      <c r="C24" s="91" t="s">
        <v>92</v>
      </c>
      <c r="D24" s="107" t="e">
        <f>#REF!</f>
        <v>#REF!</v>
      </c>
      <c r="F24" s="69" t="s">
        <v>49</v>
      </c>
      <c r="G24" s="47" t="s">
        <v>52</v>
      </c>
      <c r="H24" s="45"/>
      <c r="I24" s="54" t="e">
        <f>#REF!</f>
        <v>#REF!</v>
      </c>
      <c r="J24" s="53" t="e">
        <f t="shared" si="0"/>
        <v>#REF!</v>
      </c>
      <c r="K24" s="54" t="e">
        <f>#REF!</f>
        <v>#REF!</v>
      </c>
      <c r="L24" s="70" t="e">
        <f t="shared" si="1"/>
        <v>#REF!</v>
      </c>
    </row>
    <row r="25" spans="1:12" ht="15">
      <c r="A25" s="106" t="s">
        <v>94</v>
      </c>
      <c r="B25" s="92">
        <v>12932</v>
      </c>
      <c r="C25" s="91" t="s">
        <v>93</v>
      </c>
      <c r="D25" s="107" t="e">
        <f>#REF!</f>
        <v>#REF!</v>
      </c>
      <c r="F25" s="69" t="s">
        <v>49</v>
      </c>
      <c r="G25" s="47" t="s">
        <v>54</v>
      </c>
      <c r="H25" s="45"/>
      <c r="I25" s="54" t="e">
        <f>#REF!</f>
        <v>#REF!</v>
      </c>
      <c r="J25" s="53" t="e">
        <f t="shared" si="0"/>
        <v>#REF!</v>
      </c>
      <c r="K25" s="54" t="e">
        <f>#REF!</f>
        <v>#REF!</v>
      </c>
      <c r="L25" s="70" t="e">
        <f t="shared" si="1"/>
        <v>#REF!</v>
      </c>
    </row>
    <row r="26" spans="1:12" ht="15">
      <c r="A26" s="106" t="s">
        <v>95</v>
      </c>
      <c r="B26" s="92">
        <v>13350</v>
      </c>
      <c r="C26" s="91" t="s">
        <v>91</v>
      </c>
      <c r="D26" s="107" t="e">
        <f>#REF!</f>
        <v>#REF!</v>
      </c>
      <c r="F26" s="69" t="s">
        <v>49</v>
      </c>
      <c r="G26" s="47" t="s">
        <v>55</v>
      </c>
      <c r="H26" s="45"/>
      <c r="I26" s="54" t="e">
        <f>#REF!</f>
        <v>#REF!</v>
      </c>
      <c r="J26" s="53" t="e">
        <f t="shared" si="0"/>
        <v>#REF!</v>
      </c>
      <c r="K26" s="54" t="e">
        <f>#REF!</f>
        <v>#REF!</v>
      </c>
      <c r="L26" s="70" t="e">
        <f t="shared" si="1"/>
        <v>#REF!</v>
      </c>
    </row>
    <row r="27" spans="1:12" ht="15">
      <c r="A27" s="106" t="s">
        <v>95</v>
      </c>
      <c r="B27" s="92">
        <v>13350</v>
      </c>
      <c r="C27" s="91" t="s">
        <v>92</v>
      </c>
      <c r="D27" s="107" t="e">
        <f>#REF!</f>
        <v>#REF!</v>
      </c>
      <c r="F27" s="69" t="s">
        <v>49</v>
      </c>
      <c r="G27" s="47" t="s">
        <v>56</v>
      </c>
      <c r="H27" s="45"/>
      <c r="I27" s="54" t="e">
        <f>#REF!</f>
        <v>#REF!</v>
      </c>
      <c r="J27" s="53" t="e">
        <f t="shared" si="0"/>
        <v>#REF!</v>
      </c>
      <c r="K27" s="54" t="e">
        <f>#REF!</f>
        <v>#REF!</v>
      </c>
      <c r="L27" s="70" t="e">
        <f t="shared" si="1"/>
        <v>#REF!</v>
      </c>
    </row>
    <row r="28" spans="1:12" ht="15">
      <c r="A28" s="106" t="s">
        <v>95</v>
      </c>
      <c r="B28" s="92">
        <v>13350</v>
      </c>
      <c r="C28" s="91" t="s">
        <v>93</v>
      </c>
      <c r="D28" s="107" t="e">
        <f>#REF!</f>
        <v>#REF!</v>
      </c>
      <c r="F28" s="71" t="s">
        <v>65</v>
      </c>
      <c r="G28" s="48"/>
      <c r="H28" s="49"/>
      <c r="I28" s="50" t="e">
        <f>SUM(I23:I27)</f>
        <v>#REF!</v>
      </c>
      <c r="J28" s="51" t="e">
        <f t="shared" si="0"/>
        <v>#REF!</v>
      </c>
      <c r="K28" s="50" t="e">
        <f>SUM(K23:K27)</f>
        <v>#REF!</v>
      </c>
      <c r="L28" s="72" t="e">
        <f t="shared" si="1"/>
        <v>#REF!</v>
      </c>
    </row>
    <row r="29" spans="1:12" ht="15">
      <c r="A29" s="106" t="s">
        <v>96</v>
      </c>
      <c r="B29" s="92">
        <v>10945</v>
      </c>
      <c r="C29" s="91" t="s">
        <v>91</v>
      </c>
      <c r="D29" s="107" t="e">
        <f>#REF!</f>
        <v>#REF!</v>
      </c>
      <c r="F29" s="69" t="s">
        <v>50</v>
      </c>
      <c r="G29" s="47" t="s">
        <v>59</v>
      </c>
      <c r="H29" s="45"/>
      <c r="I29" s="54" t="e">
        <f>'111'!#REF!</f>
        <v>#REF!</v>
      </c>
      <c r="J29" s="53" t="e">
        <f t="shared" si="0"/>
        <v>#REF!</v>
      </c>
      <c r="K29" s="54" t="e">
        <f>'111'!#REF!</f>
        <v>#REF!</v>
      </c>
      <c r="L29" s="70" t="e">
        <f t="shared" si="1"/>
        <v>#REF!</v>
      </c>
    </row>
    <row r="30" spans="1:12" ht="15">
      <c r="A30" s="106" t="s">
        <v>96</v>
      </c>
      <c r="B30" s="92">
        <v>10945</v>
      </c>
      <c r="C30" s="91" t="s">
        <v>92</v>
      </c>
      <c r="D30" s="107" t="e">
        <f>#REF!</f>
        <v>#REF!</v>
      </c>
      <c r="F30" s="69" t="s">
        <v>50</v>
      </c>
      <c r="G30" s="47" t="s">
        <v>67</v>
      </c>
      <c r="H30" s="45"/>
      <c r="I30" s="54" t="e">
        <f>'111'!#REF!</f>
        <v>#REF!</v>
      </c>
      <c r="J30" s="53" t="e">
        <f t="shared" si="0"/>
        <v>#REF!</v>
      </c>
      <c r="K30" s="54" t="e">
        <f>'111'!#REF!</f>
        <v>#REF!</v>
      </c>
      <c r="L30" s="70" t="e">
        <f t="shared" si="1"/>
        <v>#REF!</v>
      </c>
    </row>
    <row r="31" spans="1:12" ht="15">
      <c r="A31" s="106" t="s">
        <v>96</v>
      </c>
      <c r="B31" s="92">
        <v>10945</v>
      </c>
      <c r="C31" s="91" t="s">
        <v>93</v>
      </c>
      <c r="D31" s="107" t="e">
        <f>#REF!</f>
        <v>#REF!</v>
      </c>
      <c r="F31" s="69" t="s">
        <v>50</v>
      </c>
      <c r="G31" s="47" t="s">
        <v>57</v>
      </c>
      <c r="H31" s="45"/>
      <c r="I31" s="54" t="e">
        <f>'111'!#REF!</f>
        <v>#REF!</v>
      </c>
      <c r="J31" s="53" t="e">
        <f t="shared" si="0"/>
        <v>#REF!</v>
      </c>
      <c r="K31" s="54" t="e">
        <f>'111'!#REF!</f>
        <v>#REF!</v>
      </c>
      <c r="L31" s="70" t="e">
        <f t="shared" si="1"/>
        <v>#REF!</v>
      </c>
    </row>
    <row r="32" spans="1:12" ht="15">
      <c r="A32" s="106" t="s">
        <v>97</v>
      </c>
      <c r="B32" s="92">
        <v>9549</v>
      </c>
      <c r="C32" s="91" t="s">
        <v>91</v>
      </c>
      <c r="D32" s="107" t="e">
        <f>#REF!</f>
        <v>#REF!</v>
      </c>
      <c r="F32" s="69" t="s">
        <v>50</v>
      </c>
      <c r="G32" s="47" t="s">
        <v>60</v>
      </c>
      <c r="H32" s="45"/>
      <c r="I32" s="54" t="e">
        <f>'111'!#REF!</f>
        <v>#REF!</v>
      </c>
      <c r="J32" s="53" t="e">
        <f t="shared" si="0"/>
        <v>#REF!</v>
      </c>
      <c r="K32" s="54" t="e">
        <f>'111'!#REF!</f>
        <v>#REF!</v>
      </c>
      <c r="L32" s="70" t="e">
        <f t="shared" si="1"/>
        <v>#REF!</v>
      </c>
    </row>
    <row r="33" spans="1:12" ht="15">
      <c r="A33" s="106" t="s">
        <v>97</v>
      </c>
      <c r="B33" s="92">
        <v>9549</v>
      </c>
      <c r="C33" s="91" t="s">
        <v>92</v>
      </c>
      <c r="D33" s="107" t="e">
        <f>#REF!</f>
        <v>#REF!</v>
      </c>
      <c r="F33" s="69" t="s">
        <v>50</v>
      </c>
      <c r="G33" s="47" t="s">
        <v>58</v>
      </c>
      <c r="H33" s="45"/>
      <c r="I33" s="54" t="e">
        <f>'111'!AH25</f>
        <v>#REF!</v>
      </c>
      <c r="J33" s="53" t="e">
        <f t="shared" si="0"/>
        <v>#REF!</v>
      </c>
      <c r="K33" s="54" t="e">
        <f>'111'!AH24</f>
        <v>#REF!</v>
      </c>
      <c r="L33" s="70" t="e">
        <f t="shared" si="1"/>
        <v>#REF!</v>
      </c>
    </row>
    <row r="34" spans="1:12" ht="15">
      <c r="A34" s="106" t="s">
        <v>97</v>
      </c>
      <c r="B34" s="92">
        <v>9549</v>
      </c>
      <c r="C34" s="91" t="s">
        <v>93</v>
      </c>
      <c r="D34" s="107" t="e">
        <f>#REF!</f>
        <v>#REF!</v>
      </c>
      <c r="F34" s="71" t="s">
        <v>66</v>
      </c>
      <c r="G34" s="48"/>
      <c r="H34" s="49"/>
      <c r="I34" s="50" t="e">
        <f>SUM(I29:I33)</f>
        <v>#REF!</v>
      </c>
      <c r="J34" s="52" t="e">
        <f t="shared" si="0"/>
        <v>#REF!</v>
      </c>
      <c r="K34" s="50" t="e">
        <f>SUM(K29:K33)</f>
        <v>#REF!</v>
      </c>
      <c r="L34" s="72" t="e">
        <f t="shared" si="1"/>
        <v>#REF!</v>
      </c>
    </row>
    <row r="35" spans="1:12" ht="15.75" thickBot="1">
      <c r="A35" s="106" t="s">
        <v>98</v>
      </c>
      <c r="B35" s="92">
        <v>13693</v>
      </c>
      <c r="C35" s="91" t="s">
        <v>91</v>
      </c>
      <c r="D35" s="107" t="e">
        <f>#REF!</f>
        <v>#REF!</v>
      </c>
      <c r="F35" s="73" t="s">
        <v>44</v>
      </c>
      <c r="G35" s="74"/>
      <c r="H35" s="75">
        <f>H34+H28+H22+H16+H12+H7</f>
        <v>0</v>
      </c>
      <c r="I35" s="76" t="e">
        <f>I34+I28+I22+I16+I12+I7</f>
        <v>#REF!</v>
      </c>
      <c r="J35" s="77" t="e">
        <f t="shared" ref="J35" si="2">I35/H35</f>
        <v>#REF!</v>
      </c>
      <c r="K35" s="76" t="e">
        <f>K34+K28+K22+K16+K12+K7</f>
        <v>#REF!</v>
      </c>
      <c r="L35" s="78" t="e">
        <f t="shared" si="1"/>
        <v>#REF!</v>
      </c>
    </row>
    <row r="36" spans="1:12" ht="15">
      <c r="A36" s="106" t="s">
        <v>98</v>
      </c>
      <c r="B36" s="92">
        <v>13693</v>
      </c>
      <c r="C36" s="91" t="s">
        <v>92</v>
      </c>
      <c r="D36" s="107" t="e">
        <f>#REF!</f>
        <v>#REF!</v>
      </c>
    </row>
    <row r="37" spans="1:12" ht="15">
      <c r="A37" s="106" t="s">
        <v>98</v>
      </c>
      <c r="B37" s="92">
        <v>13693</v>
      </c>
      <c r="C37" s="91" t="s">
        <v>93</v>
      </c>
      <c r="D37" s="107" t="e">
        <f>#REF!</f>
        <v>#REF!</v>
      </c>
    </row>
    <row r="38" spans="1:12" ht="15">
      <c r="A38" s="106" t="s">
        <v>99</v>
      </c>
      <c r="B38" s="92">
        <v>11327</v>
      </c>
      <c r="C38" s="91" t="s">
        <v>91</v>
      </c>
      <c r="D38" s="107" t="e">
        <f>#REF!</f>
        <v>#REF!</v>
      </c>
    </row>
    <row r="39" spans="1:12" ht="15">
      <c r="A39" s="106" t="s">
        <v>99</v>
      </c>
      <c r="B39" s="92">
        <v>11327</v>
      </c>
      <c r="C39" s="91" t="s">
        <v>92</v>
      </c>
      <c r="D39" s="107" t="e">
        <f>#REF!</f>
        <v>#REF!</v>
      </c>
      <c r="E39" s="93"/>
      <c r="F39" s="93"/>
      <c r="G39" s="93"/>
      <c r="H39" s="93"/>
    </row>
    <row r="40" spans="1:12" ht="15">
      <c r="A40" s="106" t="s">
        <v>99</v>
      </c>
      <c r="B40" s="92">
        <v>11327</v>
      </c>
      <c r="C40" s="91" t="s">
        <v>93</v>
      </c>
      <c r="D40" s="107" t="e">
        <f>#REF!</f>
        <v>#REF!</v>
      </c>
      <c r="E40" s="94"/>
      <c r="F40" s="95"/>
      <c r="G40" s="93"/>
      <c r="H40" s="93"/>
    </row>
    <row r="41" spans="1:12" ht="15">
      <c r="A41" s="106" t="s">
        <v>100</v>
      </c>
      <c r="B41" s="92">
        <v>14156</v>
      </c>
      <c r="C41" s="91" t="s">
        <v>91</v>
      </c>
      <c r="D41" s="107" t="e">
        <f>#REF!</f>
        <v>#REF!</v>
      </c>
      <c r="E41" s="94"/>
      <c r="F41" s="95"/>
      <c r="G41" s="93"/>
      <c r="H41" s="93"/>
    </row>
    <row r="42" spans="1:12" ht="15">
      <c r="A42" s="106" t="s">
        <v>100</v>
      </c>
      <c r="B42" s="92">
        <v>14156</v>
      </c>
      <c r="C42" s="91" t="s">
        <v>92</v>
      </c>
      <c r="D42" s="107" t="e">
        <f>#REF!</f>
        <v>#REF!</v>
      </c>
      <c r="E42" s="94"/>
      <c r="F42" s="95"/>
      <c r="G42" s="93"/>
      <c r="H42" s="93"/>
    </row>
    <row r="43" spans="1:12" ht="15">
      <c r="A43" s="106" t="s">
        <v>100</v>
      </c>
      <c r="B43" s="92">
        <v>14156</v>
      </c>
      <c r="C43" s="91" t="s">
        <v>93</v>
      </c>
      <c r="D43" s="107" t="e">
        <f>#REF!</f>
        <v>#REF!</v>
      </c>
      <c r="E43" s="94"/>
      <c r="F43" s="95"/>
      <c r="G43" s="98"/>
      <c r="H43" s="93"/>
    </row>
    <row r="44" spans="1:12" ht="15">
      <c r="A44" s="106" t="s">
        <v>101</v>
      </c>
      <c r="B44" s="92">
        <v>3337</v>
      </c>
      <c r="C44" s="91" t="s">
        <v>91</v>
      </c>
      <c r="D44" s="107" t="e">
        <f>#REF!</f>
        <v>#REF!</v>
      </c>
      <c r="E44" s="94"/>
      <c r="F44" s="95"/>
      <c r="G44" s="98"/>
      <c r="H44" s="93"/>
    </row>
    <row r="45" spans="1:12" ht="15">
      <c r="A45" s="106" t="s">
        <v>101</v>
      </c>
      <c r="B45" s="92">
        <v>3337</v>
      </c>
      <c r="C45" s="91" t="s">
        <v>92</v>
      </c>
      <c r="D45" s="107" t="e">
        <f>#REF!</f>
        <v>#REF!</v>
      </c>
      <c r="E45" s="94"/>
      <c r="F45" s="95"/>
      <c r="G45" s="98"/>
      <c r="H45" s="93"/>
    </row>
    <row r="46" spans="1:12" ht="15">
      <c r="A46" s="106" t="s">
        <v>101</v>
      </c>
      <c r="B46" s="92">
        <v>3337</v>
      </c>
      <c r="C46" s="91" t="s">
        <v>93</v>
      </c>
      <c r="D46" s="107" t="e">
        <f>#REF!</f>
        <v>#REF!</v>
      </c>
      <c r="E46" s="94"/>
      <c r="F46" s="95"/>
      <c r="G46" s="98"/>
      <c r="H46" s="93"/>
    </row>
    <row r="47" spans="1:12" ht="15">
      <c r="A47" s="106" t="s">
        <v>102</v>
      </c>
      <c r="B47" s="92">
        <v>12674</v>
      </c>
      <c r="C47" s="91" t="s">
        <v>91</v>
      </c>
      <c r="D47" s="107" t="e">
        <f>#REF!</f>
        <v>#REF!</v>
      </c>
      <c r="E47" s="94"/>
      <c r="F47" s="95"/>
      <c r="G47" s="98"/>
      <c r="H47" s="93"/>
    </row>
    <row r="48" spans="1:12" ht="15">
      <c r="A48" s="106" t="s">
        <v>102</v>
      </c>
      <c r="B48" s="92">
        <v>12674</v>
      </c>
      <c r="C48" s="91" t="s">
        <v>92</v>
      </c>
      <c r="D48" s="107" t="e">
        <f>#REF!</f>
        <v>#REF!</v>
      </c>
      <c r="E48" s="94"/>
      <c r="F48" s="95"/>
      <c r="G48" s="98"/>
      <c r="H48" s="93"/>
    </row>
    <row r="49" spans="1:8" ht="15">
      <c r="A49" s="106" t="s">
        <v>102</v>
      </c>
      <c r="B49" s="92">
        <v>12674</v>
      </c>
      <c r="C49" s="91" t="s">
        <v>93</v>
      </c>
      <c r="D49" s="107" t="e">
        <f>#REF!</f>
        <v>#REF!</v>
      </c>
      <c r="E49" s="94"/>
      <c r="F49" s="95"/>
      <c r="G49" s="98"/>
      <c r="H49" s="93"/>
    </row>
    <row r="50" spans="1:8" ht="15">
      <c r="A50" s="106" t="s">
        <v>103</v>
      </c>
      <c r="B50" s="92">
        <v>3301</v>
      </c>
      <c r="C50" s="91" t="s">
        <v>91</v>
      </c>
      <c r="D50" s="107" t="e">
        <f>#REF!</f>
        <v>#REF!</v>
      </c>
      <c r="E50" s="94"/>
      <c r="F50" s="95"/>
      <c r="G50" s="98"/>
      <c r="H50" s="93"/>
    </row>
    <row r="51" spans="1:8" ht="15">
      <c r="A51" s="106" t="s">
        <v>103</v>
      </c>
      <c r="B51" s="92">
        <v>3301</v>
      </c>
      <c r="C51" s="91" t="s">
        <v>92</v>
      </c>
      <c r="D51" s="107" t="e">
        <f>#REF!</f>
        <v>#REF!</v>
      </c>
      <c r="E51" s="94"/>
      <c r="F51" s="95"/>
      <c r="G51" s="98"/>
      <c r="H51" s="93"/>
    </row>
    <row r="52" spans="1:8" ht="15">
      <c r="A52" s="106" t="s">
        <v>103</v>
      </c>
      <c r="B52" s="92">
        <v>3301</v>
      </c>
      <c r="C52" s="91" t="s">
        <v>93</v>
      </c>
      <c r="D52" s="107" t="e">
        <f>#REF!</f>
        <v>#REF!</v>
      </c>
      <c r="E52" s="94"/>
      <c r="F52" s="95"/>
      <c r="G52" s="98"/>
      <c r="H52" s="93"/>
    </row>
    <row r="53" spans="1:8" ht="15">
      <c r="A53" s="106" t="s">
        <v>104</v>
      </c>
      <c r="B53" s="92">
        <v>3342</v>
      </c>
      <c r="C53" s="91" t="s">
        <v>91</v>
      </c>
      <c r="D53" s="107" t="e">
        <f>#REF!</f>
        <v>#REF!</v>
      </c>
      <c r="E53" s="94"/>
      <c r="F53" s="95"/>
      <c r="G53" s="98"/>
      <c r="H53" s="93"/>
    </row>
    <row r="54" spans="1:8" ht="15">
      <c r="A54" s="106" t="s">
        <v>104</v>
      </c>
      <c r="B54" s="92">
        <v>3342</v>
      </c>
      <c r="C54" s="91" t="s">
        <v>92</v>
      </c>
      <c r="D54" s="107" t="e">
        <f>#REF!</f>
        <v>#REF!</v>
      </c>
      <c r="E54" s="94"/>
      <c r="F54" s="95"/>
      <c r="G54" s="98"/>
      <c r="H54" s="93"/>
    </row>
    <row r="55" spans="1:8" ht="15">
      <c r="A55" s="106" t="s">
        <v>104</v>
      </c>
      <c r="B55" s="92">
        <v>3342</v>
      </c>
      <c r="C55" s="91" t="s">
        <v>93</v>
      </c>
      <c r="D55" s="107" t="e">
        <f>#REF!</f>
        <v>#REF!</v>
      </c>
      <c r="E55" s="94"/>
      <c r="F55" s="95"/>
      <c r="G55" s="98"/>
      <c r="H55" s="93"/>
    </row>
    <row r="56" spans="1:8" ht="15">
      <c r="A56" s="106" t="s">
        <v>105</v>
      </c>
      <c r="B56" s="92">
        <v>4269</v>
      </c>
      <c r="C56" s="91" t="s">
        <v>91</v>
      </c>
      <c r="D56" s="107" t="e">
        <f>'111'!#REF!</f>
        <v>#REF!</v>
      </c>
      <c r="E56" s="94"/>
      <c r="F56" s="95"/>
      <c r="G56" s="98"/>
      <c r="H56" s="93"/>
    </row>
    <row r="57" spans="1:8" ht="15">
      <c r="A57" s="106" t="s">
        <v>105</v>
      </c>
      <c r="B57" s="92">
        <v>4269</v>
      </c>
      <c r="C57" s="91" t="s">
        <v>92</v>
      </c>
      <c r="D57" s="107" t="e">
        <f>'111'!#REF!</f>
        <v>#REF!</v>
      </c>
      <c r="E57" s="94"/>
      <c r="F57" s="95"/>
      <c r="G57" s="98"/>
      <c r="H57" s="93"/>
    </row>
    <row r="58" spans="1:8" ht="15">
      <c r="A58" s="106" t="s">
        <v>105</v>
      </c>
      <c r="B58" s="92">
        <v>4269</v>
      </c>
      <c r="C58" s="91" t="s">
        <v>93</v>
      </c>
      <c r="D58" s="107" t="e">
        <f>'111'!#REF!</f>
        <v>#REF!</v>
      </c>
      <c r="E58" s="94"/>
      <c r="F58" s="95"/>
      <c r="G58" s="98"/>
      <c r="H58" s="93"/>
    </row>
    <row r="59" spans="1:8" ht="15">
      <c r="A59" s="106" t="s">
        <v>106</v>
      </c>
      <c r="B59" s="92">
        <v>13938</v>
      </c>
      <c r="C59" s="91" t="s">
        <v>91</v>
      </c>
      <c r="D59" s="107" t="e">
        <f>'111'!#REF!</f>
        <v>#REF!</v>
      </c>
      <c r="E59" s="94"/>
      <c r="F59" s="95"/>
      <c r="G59" s="98"/>
      <c r="H59" s="93"/>
    </row>
    <row r="60" spans="1:8" ht="15">
      <c r="A60" s="106" t="s">
        <v>106</v>
      </c>
      <c r="B60" s="92">
        <v>13938</v>
      </c>
      <c r="C60" s="91" t="s">
        <v>92</v>
      </c>
      <c r="D60" s="107" t="e">
        <f>'111'!#REF!</f>
        <v>#REF!</v>
      </c>
      <c r="E60" s="94"/>
      <c r="F60" s="95"/>
      <c r="G60" s="98"/>
      <c r="H60" s="93"/>
    </row>
    <row r="61" spans="1:8" ht="15">
      <c r="A61" s="106" t="s">
        <v>106</v>
      </c>
      <c r="B61" s="92">
        <v>13938</v>
      </c>
      <c r="C61" s="91" t="s">
        <v>93</v>
      </c>
      <c r="D61" s="107" t="e">
        <f>'111'!#REF!</f>
        <v>#REF!</v>
      </c>
      <c r="E61" s="94"/>
      <c r="F61" s="95"/>
      <c r="G61" s="98"/>
      <c r="H61" s="93"/>
    </row>
    <row r="62" spans="1:8" ht="15">
      <c r="A62" s="106" t="s">
        <v>107</v>
      </c>
      <c r="B62" s="92">
        <v>3242</v>
      </c>
      <c r="C62" s="91" t="s">
        <v>91</v>
      </c>
      <c r="D62" s="107" t="e">
        <f>'111'!#REF!</f>
        <v>#REF!</v>
      </c>
      <c r="E62" s="94"/>
      <c r="F62" s="95"/>
      <c r="G62" s="98"/>
      <c r="H62" s="93"/>
    </row>
    <row r="63" spans="1:8" ht="15">
      <c r="A63" s="106" t="s">
        <v>107</v>
      </c>
      <c r="B63" s="92">
        <v>3242</v>
      </c>
      <c r="C63" s="91" t="s">
        <v>92</v>
      </c>
      <c r="D63" s="107" t="e">
        <f>'111'!#REF!</f>
        <v>#REF!</v>
      </c>
      <c r="E63" s="94"/>
      <c r="F63" s="95"/>
      <c r="G63" s="98"/>
      <c r="H63" s="93"/>
    </row>
    <row r="64" spans="1:8" ht="15">
      <c r="A64" s="106" t="s">
        <v>107</v>
      </c>
      <c r="B64" s="92">
        <v>3242</v>
      </c>
      <c r="C64" s="91" t="s">
        <v>93</v>
      </c>
      <c r="D64" s="107" t="e">
        <f>'111'!#REF!</f>
        <v>#REF!</v>
      </c>
      <c r="E64" s="94"/>
      <c r="F64" s="95"/>
      <c r="G64" s="98"/>
      <c r="H64" s="93"/>
    </row>
    <row r="65" spans="1:8" ht="15">
      <c r="A65" s="106" t="s">
        <v>108</v>
      </c>
      <c r="B65" s="92">
        <v>14172</v>
      </c>
      <c r="C65" s="91" t="s">
        <v>91</v>
      </c>
      <c r="D65" s="107" t="e">
        <f>'111'!#REF!</f>
        <v>#REF!</v>
      </c>
      <c r="E65" s="94"/>
      <c r="F65" s="95"/>
      <c r="G65" s="98"/>
      <c r="H65" s="93"/>
    </row>
    <row r="66" spans="1:8" ht="15">
      <c r="A66" s="106" t="s">
        <v>108</v>
      </c>
      <c r="B66" s="92">
        <v>14172</v>
      </c>
      <c r="C66" s="91" t="s">
        <v>92</v>
      </c>
      <c r="D66" s="107" t="e">
        <f>'111'!#REF!</f>
        <v>#REF!</v>
      </c>
      <c r="E66" s="94"/>
      <c r="F66" s="95"/>
      <c r="G66" s="98"/>
      <c r="H66" s="93"/>
    </row>
    <row r="67" spans="1:8" ht="15">
      <c r="A67" s="106" t="s">
        <v>108</v>
      </c>
      <c r="B67" s="92">
        <v>14172</v>
      </c>
      <c r="C67" s="91" t="s">
        <v>93</v>
      </c>
      <c r="D67" s="107" t="e">
        <f>'111'!#REF!</f>
        <v>#REF!</v>
      </c>
      <c r="E67" s="94"/>
      <c r="F67" s="95"/>
      <c r="G67" s="98"/>
      <c r="H67" s="93"/>
    </row>
    <row r="68" spans="1:8" ht="15">
      <c r="A68" s="106" t="s">
        <v>109</v>
      </c>
      <c r="B68" s="92">
        <v>13054</v>
      </c>
      <c r="C68" s="91" t="s">
        <v>91</v>
      </c>
      <c r="D68" s="107">
        <f>'111'!AH21</f>
        <v>59.714200000000005</v>
      </c>
      <c r="E68" s="94"/>
      <c r="F68" s="95"/>
      <c r="G68" s="98"/>
      <c r="H68" s="93"/>
    </row>
    <row r="69" spans="1:8" ht="15">
      <c r="A69" s="106" t="s">
        <v>109</v>
      </c>
      <c r="B69" s="92">
        <v>13054</v>
      </c>
      <c r="C69" s="91" t="s">
        <v>92</v>
      </c>
      <c r="D69" s="107">
        <f>'111'!AH5</f>
        <v>0.64700000000000013</v>
      </c>
      <c r="E69" s="94"/>
      <c r="F69" s="95"/>
      <c r="G69" s="98"/>
      <c r="H69" s="93"/>
    </row>
    <row r="70" spans="1:8" ht="15">
      <c r="A70" s="106" t="s">
        <v>109</v>
      </c>
      <c r="B70" s="92">
        <v>13054</v>
      </c>
      <c r="C70" s="91" t="s">
        <v>93</v>
      </c>
      <c r="D70" s="107">
        <f>'111'!AH14</f>
        <v>3.9434999999999998</v>
      </c>
      <c r="E70" s="94"/>
      <c r="F70" s="95"/>
      <c r="G70" s="98"/>
      <c r="H70" s="93"/>
    </row>
    <row r="71" spans="1:8" ht="15">
      <c r="A71" s="106" t="s">
        <v>110</v>
      </c>
      <c r="B71" s="92">
        <v>3241</v>
      </c>
      <c r="C71" s="91" t="s">
        <v>91</v>
      </c>
      <c r="D71" s="107" t="e">
        <f>#REF!</f>
        <v>#REF!</v>
      </c>
      <c r="E71" s="94"/>
      <c r="F71" s="95"/>
      <c r="G71" s="98"/>
      <c r="H71" s="93"/>
    </row>
    <row r="72" spans="1:8" ht="15">
      <c r="A72" s="106" t="s">
        <v>110</v>
      </c>
      <c r="B72" s="92">
        <v>3241</v>
      </c>
      <c r="C72" s="91" t="s">
        <v>92</v>
      </c>
      <c r="D72" s="107" t="e">
        <f>#REF!</f>
        <v>#REF!</v>
      </c>
      <c r="E72" s="94"/>
      <c r="F72" s="95"/>
      <c r="G72" s="98"/>
      <c r="H72" s="93"/>
    </row>
    <row r="73" spans="1:8" ht="15">
      <c r="A73" s="106" t="s">
        <v>110</v>
      </c>
      <c r="B73" s="92">
        <v>3241</v>
      </c>
      <c r="C73" s="91" t="s">
        <v>93</v>
      </c>
      <c r="D73" s="107" t="e">
        <f>#REF!</f>
        <v>#REF!</v>
      </c>
      <c r="E73" s="94"/>
      <c r="F73" s="95"/>
      <c r="G73" s="98"/>
      <c r="H73" s="93"/>
    </row>
    <row r="74" spans="1:8" ht="15">
      <c r="A74" s="106" t="s">
        <v>111</v>
      </c>
      <c r="B74" s="92">
        <v>3254</v>
      </c>
      <c r="C74" s="91" t="s">
        <v>91</v>
      </c>
      <c r="D74" s="107" t="e">
        <f>#REF!</f>
        <v>#REF!</v>
      </c>
      <c r="E74" s="94"/>
      <c r="F74" s="95"/>
      <c r="G74" s="98"/>
      <c r="H74" s="93"/>
    </row>
    <row r="75" spans="1:8" ht="15">
      <c r="A75" s="106" t="s">
        <v>111</v>
      </c>
      <c r="B75" s="92">
        <v>3254</v>
      </c>
      <c r="C75" s="91" t="s">
        <v>92</v>
      </c>
      <c r="D75" s="107" t="e">
        <f>#REF!</f>
        <v>#REF!</v>
      </c>
      <c r="E75" s="94"/>
      <c r="F75" s="95"/>
      <c r="G75" s="98"/>
      <c r="H75" s="93"/>
    </row>
    <row r="76" spans="1:8" ht="15">
      <c r="A76" s="106" t="s">
        <v>111</v>
      </c>
      <c r="B76" s="92">
        <v>3254</v>
      </c>
      <c r="C76" s="91" t="s">
        <v>93</v>
      </c>
      <c r="D76" s="107" t="e">
        <f>#REF!</f>
        <v>#REF!</v>
      </c>
      <c r="E76" s="94"/>
      <c r="F76" s="95"/>
      <c r="G76" s="95"/>
      <c r="H76" s="93"/>
    </row>
    <row r="77" spans="1:8" ht="15">
      <c r="A77" s="106" t="s">
        <v>112</v>
      </c>
      <c r="B77" s="92">
        <v>12288</v>
      </c>
      <c r="C77" s="91" t="s">
        <v>91</v>
      </c>
      <c r="D77" s="107" t="e">
        <f>#REF!</f>
        <v>#REF!</v>
      </c>
      <c r="E77" s="94"/>
      <c r="F77" s="95"/>
      <c r="G77" s="95"/>
      <c r="H77" s="93"/>
    </row>
    <row r="78" spans="1:8" ht="15">
      <c r="A78" s="106" t="s">
        <v>112</v>
      </c>
      <c r="B78" s="92">
        <v>12288</v>
      </c>
      <c r="C78" s="91" t="s">
        <v>92</v>
      </c>
      <c r="D78" s="107" t="e">
        <f>#REF!</f>
        <v>#REF!</v>
      </c>
      <c r="E78" s="94"/>
      <c r="F78" s="95"/>
      <c r="G78" s="95"/>
      <c r="H78" s="93"/>
    </row>
    <row r="79" spans="1:8" ht="15">
      <c r="A79" s="106" t="s">
        <v>112</v>
      </c>
      <c r="B79" s="92">
        <v>12288</v>
      </c>
      <c r="C79" s="91" t="s">
        <v>93</v>
      </c>
      <c r="D79" s="107" t="e">
        <f>#REF!</f>
        <v>#REF!</v>
      </c>
      <c r="E79" s="94"/>
      <c r="F79" s="96"/>
      <c r="G79" s="95"/>
      <c r="H79" s="93"/>
    </row>
    <row r="80" spans="1:8" ht="15">
      <c r="A80" s="106" t="s">
        <v>113</v>
      </c>
      <c r="B80" s="92">
        <v>3336</v>
      </c>
      <c r="C80" s="91" t="s">
        <v>91</v>
      </c>
      <c r="D80" s="107" t="e">
        <f>#REF!</f>
        <v>#REF!</v>
      </c>
      <c r="E80" s="94"/>
      <c r="F80" s="96"/>
      <c r="G80" s="95"/>
      <c r="H80" s="93"/>
    </row>
    <row r="81" spans="1:8" ht="15">
      <c r="A81" s="106" t="s">
        <v>113</v>
      </c>
      <c r="B81" s="92">
        <v>3336</v>
      </c>
      <c r="C81" s="91" t="s">
        <v>92</v>
      </c>
      <c r="D81" s="107" t="e">
        <f>#REF!</f>
        <v>#REF!</v>
      </c>
      <c r="E81" s="94"/>
      <c r="F81" s="96"/>
      <c r="G81" s="95"/>
      <c r="H81" s="93"/>
    </row>
    <row r="82" spans="1:8" ht="15">
      <c r="A82" s="106" t="s">
        <v>113</v>
      </c>
      <c r="B82" s="92">
        <v>3336</v>
      </c>
      <c r="C82" s="91" t="s">
        <v>93</v>
      </c>
      <c r="D82" s="107" t="e">
        <f>#REF!</f>
        <v>#REF!</v>
      </c>
      <c r="E82" s="94"/>
      <c r="F82" s="95"/>
      <c r="G82" s="95"/>
      <c r="H82" s="93"/>
    </row>
    <row r="83" spans="1:8" ht="15">
      <c r="A83" s="106" t="s">
        <v>114</v>
      </c>
      <c r="B83" s="92">
        <v>11449</v>
      </c>
      <c r="C83" s="91" t="s">
        <v>91</v>
      </c>
      <c r="D83" s="107" t="e">
        <f>#REF!</f>
        <v>#REF!</v>
      </c>
      <c r="E83" s="94"/>
      <c r="F83" s="95"/>
      <c r="G83" s="95"/>
      <c r="H83" s="93"/>
    </row>
    <row r="84" spans="1:8" ht="15">
      <c r="A84" s="106" t="s">
        <v>114</v>
      </c>
      <c r="B84" s="92">
        <v>11449</v>
      </c>
      <c r="C84" s="91" t="s">
        <v>92</v>
      </c>
      <c r="D84" s="107" t="e">
        <f>#REF!</f>
        <v>#REF!</v>
      </c>
      <c r="E84" s="94"/>
      <c r="F84" s="95"/>
      <c r="G84" s="95"/>
      <c r="H84" s="93"/>
    </row>
    <row r="85" spans="1:8" ht="15">
      <c r="A85" s="106" t="s">
        <v>114</v>
      </c>
      <c r="B85" s="92">
        <v>11449</v>
      </c>
      <c r="C85" s="91" t="s">
        <v>93</v>
      </c>
      <c r="D85" s="107" t="e">
        <f>#REF!</f>
        <v>#REF!</v>
      </c>
      <c r="E85" s="94"/>
      <c r="F85" s="95"/>
      <c r="G85" s="95"/>
      <c r="H85" s="93"/>
    </row>
    <row r="86" spans="1:8" ht="15">
      <c r="A86" s="106" t="s">
        <v>115</v>
      </c>
      <c r="B86" s="92">
        <v>3236</v>
      </c>
      <c r="C86" s="91" t="s">
        <v>91</v>
      </c>
      <c r="D86" s="107" t="e">
        <f>#REF!</f>
        <v>#REF!</v>
      </c>
      <c r="E86" s="94"/>
      <c r="F86" s="95"/>
      <c r="G86" s="95"/>
      <c r="H86" s="93"/>
    </row>
    <row r="87" spans="1:8" ht="15">
      <c r="A87" s="106" t="s">
        <v>115</v>
      </c>
      <c r="B87" s="92">
        <v>3236</v>
      </c>
      <c r="C87" s="91" t="s">
        <v>92</v>
      </c>
      <c r="D87" s="107" t="e">
        <f>#REF!</f>
        <v>#REF!</v>
      </c>
      <c r="E87" s="94"/>
      <c r="F87" s="95"/>
      <c r="G87" s="95"/>
      <c r="H87" s="93"/>
    </row>
    <row r="88" spans="1:8" ht="15">
      <c r="A88" s="106" t="s">
        <v>115</v>
      </c>
      <c r="B88" s="92">
        <v>3236</v>
      </c>
      <c r="C88" s="91" t="s">
        <v>93</v>
      </c>
      <c r="D88" s="107" t="e">
        <f>#REF!</f>
        <v>#REF!</v>
      </c>
      <c r="E88" s="94"/>
      <c r="F88" s="95"/>
      <c r="G88" s="95"/>
      <c r="H88" s="93"/>
    </row>
    <row r="89" spans="1:8" ht="15">
      <c r="A89" s="106" t="s">
        <v>116</v>
      </c>
      <c r="B89" s="92">
        <v>3176</v>
      </c>
      <c r="C89" s="91" t="s">
        <v>91</v>
      </c>
      <c r="D89" s="107" t="e">
        <f>#REF!</f>
        <v>#REF!</v>
      </c>
      <c r="E89" s="94"/>
      <c r="F89" s="95"/>
      <c r="G89" s="95"/>
      <c r="H89" s="93"/>
    </row>
    <row r="90" spans="1:8" ht="15">
      <c r="A90" s="106" t="s">
        <v>116</v>
      </c>
      <c r="B90" s="92">
        <v>3176</v>
      </c>
      <c r="C90" s="91" t="s">
        <v>92</v>
      </c>
      <c r="D90" s="107" t="e">
        <f>#REF!</f>
        <v>#REF!</v>
      </c>
      <c r="E90" s="94"/>
      <c r="F90" s="95"/>
      <c r="G90" s="95"/>
      <c r="H90" s="93"/>
    </row>
    <row r="91" spans="1:8" ht="15">
      <c r="A91" s="106" t="s">
        <v>116</v>
      </c>
      <c r="B91" s="92">
        <v>3176</v>
      </c>
      <c r="C91" s="91" t="s">
        <v>93</v>
      </c>
      <c r="D91" s="107" t="e">
        <f>#REF!</f>
        <v>#REF!</v>
      </c>
      <c r="E91" s="94"/>
      <c r="F91" s="95"/>
      <c r="G91" s="95"/>
      <c r="H91" s="93"/>
    </row>
    <row r="92" spans="1:8" ht="15">
      <c r="A92" s="106" t="s">
        <v>117</v>
      </c>
      <c r="B92" s="92">
        <v>3318</v>
      </c>
      <c r="C92" s="91" t="s">
        <v>91</v>
      </c>
      <c r="D92" s="107" t="e">
        <f>#REF!</f>
        <v>#REF!</v>
      </c>
      <c r="E92" s="94"/>
      <c r="F92" s="95"/>
      <c r="G92" s="95"/>
      <c r="H92" s="93"/>
    </row>
    <row r="93" spans="1:8" ht="15">
      <c r="A93" s="106" t="s">
        <v>117</v>
      </c>
      <c r="B93" s="92">
        <v>3318</v>
      </c>
      <c r="C93" s="91" t="s">
        <v>92</v>
      </c>
      <c r="D93" s="107" t="e">
        <f>#REF!</f>
        <v>#REF!</v>
      </c>
      <c r="E93" s="94"/>
      <c r="F93" s="95"/>
      <c r="G93" s="95"/>
      <c r="H93" s="93"/>
    </row>
    <row r="94" spans="1:8" ht="15">
      <c r="A94" s="106" t="s">
        <v>117</v>
      </c>
      <c r="B94" s="92">
        <v>3318</v>
      </c>
      <c r="C94" s="91" t="s">
        <v>93</v>
      </c>
      <c r="D94" s="107" t="e">
        <f>#REF!</f>
        <v>#REF!</v>
      </c>
      <c r="E94" s="94"/>
      <c r="F94" s="95"/>
      <c r="G94" s="95"/>
      <c r="H94" s="93"/>
    </row>
    <row r="95" spans="1:8" ht="15">
      <c r="A95" s="106" t="s">
        <v>118</v>
      </c>
      <c r="B95" s="92">
        <v>11042</v>
      </c>
      <c r="C95" s="91" t="s">
        <v>91</v>
      </c>
      <c r="D95" s="107" t="e">
        <f>#REF!</f>
        <v>#REF!</v>
      </c>
      <c r="E95" s="94"/>
      <c r="F95" s="95"/>
      <c r="G95" s="95"/>
      <c r="H95" s="93"/>
    </row>
    <row r="96" spans="1:8" ht="15">
      <c r="A96" s="106" t="s">
        <v>118</v>
      </c>
      <c r="B96" s="92">
        <v>11042</v>
      </c>
      <c r="C96" s="91" t="s">
        <v>92</v>
      </c>
      <c r="D96" s="107" t="e">
        <f>#REF!</f>
        <v>#REF!</v>
      </c>
      <c r="E96" s="94"/>
      <c r="F96" s="95"/>
      <c r="G96" s="95"/>
      <c r="H96" s="93"/>
    </row>
    <row r="97" spans="1:8" ht="15">
      <c r="A97" s="106" t="s">
        <v>118</v>
      </c>
      <c r="B97" s="92">
        <v>11042</v>
      </c>
      <c r="C97" s="91" t="s">
        <v>93</v>
      </c>
      <c r="D97" s="107" t="e">
        <f>#REF!</f>
        <v>#REF!</v>
      </c>
      <c r="E97" s="94"/>
      <c r="F97" s="95"/>
      <c r="G97" s="95"/>
      <c r="H97" s="93"/>
    </row>
    <row r="98" spans="1:8" ht="15">
      <c r="A98" s="106" t="s">
        <v>119</v>
      </c>
      <c r="B98" s="92">
        <v>13949</v>
      </c>
      <c r="C98" s="91" t="s">
        <v>91</v>
      </c>
      <c r="D98" s="107" t="e">
        <f>#REF!</f>
        <v>#REF!</v>
      </c>
      <c r="E98" s="94"/>
      <c r="F98" s="95"/>
      <c r="G98" s="95"/>
      <c r="H98" s="93"/>
    </row>
    <row r="99" spans="1:8" ht="15">
      <c r="A99" s="106" t="s">
        <v>119</v>
      </c>
      <c r="B99" s="92">
        <v>13949</v>
      </c>
      <c r="C99" s="91" t="s">
        <v>92</v>
      </c>
      <c r="D99" s="107" t="e">
        <f>#REF!</f>
        <v>#REF!</v>
      </c>
      <c r="E99" s="94"/>
      <c r="F99" s="95"/>
      <c r="G99" s="95"/>
      <c r="H99" s="93"/>
    </row>
    <row r="100" spans="1:8" ht="15.75" thickBot="1">
      <c r="A100" s="108" t="s">
        <v>119</v>
      </c>
      <c r="B100" s="109">
        <v>13949</v>
      </c>
      <c r="C100" s="110" t="s">
        <v>93</v>
      </c>
      <c r="D100" s="113" t="e">
        <f>#REF!</f>
        <v>#REF!</v>
      </c>
      <c r="E100" s="94"/>
      <c r="F100" s="95"/>
      <c r="G100" s="95"/>
      <c r="H100" s="93"/>
    </row>
    <row r="101" spans="1:8" ht="15">
      <c r="E101" s="94"/>
      <c r="F101" s="95"/>
      <c r="G101" s="95"/>
      <c r="H101" s="93"/>
    </row>
    <row r="102" spans="1:8" ht="15">
      <c r="E102" s="94"/>
      <c r="F102" s="95"/>
      <c r="G102" s="95"/>
      <c r="H102" s="93"/>
    </row>
    <row r="103" spans="1:8" ht="15">
      <c r="E103" s="94"/>
      <c r="F103" s="95"/>
      <c r="G103" s="95"/>
      <c r="H103" s="93"/>
    </row>
    <row r="104" spans="1:8" ht="15">
      <c r="E104" s="94"/>
      <c r="F104" s="95"/>
      <c r="G104" s="95"/>
      <c r="H104" s="93"/>
    </row>
    <row r="105" spans="1:8" ht="15">
      <c r="E105" s="94"/>
      <c r="F105" s="95"/>
      <c r="G105" s="95"/>
      <c r="H105" s="93"/>
    </row>
    <row r="106" spans="1:8" ht="15">
      <c r="E106" s="94"/>
      <c r="F106" s="95"/>
      <c r="G106" s="95"/>
      <c r="H106" s="93"/>
    </row>
    <row r="107" spans="1:8" ht="15">
      <c r="E107" s="94"/>
      <c r="F107" s="95"/>
      <c r="G107" s="95"/>
      <c r="H107" s="93"/>
    </row>
    <row r="108" spans="1:8" ht="15">
      <c r="E108" s="94"/>
      <c r="F108" s="95"/>
      <c r="G108" s="95"/>
      <c r="H108" s="93"/>
    </row>
    <row r="109" spans="1:8" ht="15">
      <c r="E109" s="94"/>
      <c r="F109" s="95"/>
      <c r="G109" s="95"/>
      <c r="H109" s="93"/>
    </row>
    <row r="110" spans="1:8" ht="15">
      <c r="E110" s="94"/>
      <c r="F110" s="95"/>
      <c r="G110" s="95"/>
      <c r="H110" s="93"/>
    </row>
    <row r="111" spans="1:8" ht="15">
      <c r="E111" s="94"/>
      <c r="F111" s="95"/>
      <c r="G111" s="95"/>
      <c r="H111" s="93"/>
    </row>
    <row r="112" spans="1:8" ht="15">
      <c r="E112" s="94"/>
      <c r="F112" s="95"/>
      <c r="G112" s="95"/>
      <c r="H112" s="93"/>
    </row>
    <row r="113" spans="5:8" ht="15">
      <c r="E113" s="94"/>
      <c r="F113" s="95"/>
      <c r="G113" s="95"/>
      <c r="H113" s="93"/>
    </row>
    <row r="114" spans="5:8" ht="15">
      <c r="E114" s="94"/>
      <c r="F114" s="95"/>
      <c r="G114" s="95"/>
      <c r="H114" s="93"/>
    </row>
    <row r="115" spans="5:8" ht="15">
      <c r="E115" s="94"/>
      <c r="F115" s="96"/>
      <c r="G115" s="95"/>
      <c r="H115" s="93"/>
    </row>
    <row r="116" spans="5:8" ht="15">
      <c r="E116" s="94"/>
      <c r="F116" s="96"/>
      <c r="G116" s="95"/>
      <c r="H116" s="93"/>
    </row>
    <row r="117" spans="5:8" ht="15">
      <c r="E117" s="94"/>
      <c r="F117" s="96"/>
      <c r="G117" s="95"/>
      <c r="H117" s="93"/>
    </row>
    <row r="118" spans="5:8" ht="15">
      <c r="E118" s="97"/>
      <c r="F118" s="96"/>
      <c r="G118" s="95"/>
      <c r="H118" s="93"/>
    </row>
    <row r="119" spans="5:8" ht="15">
      <c r="E119" s="97"/>
      <c r="F119" s="96"/>
      <c r="G119" s="95"/>
      <c r="H119" s="93"/>
    </row>
    <row r="120" spans="5:8" ht="15">
      <c r="E120" s="97"/>
      <c r="F120" s="96"/>
      <c r="G120" s="95"/>
      <c r="H120" s="93"/>
    </row>
    <row r="121" spans="5:8">
      <c r="F121" s="93"/>
      <c r="G121" s="93"/>
      <c r="H121" s="93"/>
    </row>
    <row r="122" spans="5:8">
      <c r="F122" s="93"/>
      <c r="G122" s="93"/>
      <c r="H122" s="93"/>
    </row>
    <row r="123" spans="5:8">
      <c r="F123" s="93"/>
      <c r="G123" s="93"/>
      <c r="H123" s="93"/>
    </row>
    <row r="124" spans="5:8">
      <c r="F124" s="93"/>
      <c r="G124" s="93"/>
      <c r="H124" s="93"/>
    </row>
    <row r="125" spans="5:8">
      <c r="F125" s="93"/>
      <c r="G125" s="93"/>
      <c r="H125" s="93"/>
    </row>
    <row r="126" spans="5:8">
      <c r="F126" s="93"/>
      <c r="G126" s="93"/>
      <c r="H126" s="93"/>
    </row>
    <row r="127" spans="5:8">
      <c r="F127" s="93"/>
      <c r="G127" s="93"/>
      <c r="H127" s="93"/>
    </row>
    <row r="128" spans="5:8">
      <c r="F128" s="93"/>
      <c r="G128" s="93"/>
      <c r="H128" s="93"/>
    </row>
    <row r="129" spans="6:8">
      <c r="F129" s="93"/>
      <c r="G129" s="93"/>
      <c r="H129" s="93"/>
    </row>
    <row r="130" spans="6:8">
      <c r="F130" s="93"/>
      <c r="G130" s="93"/>
      <c r="H130" s="93"/>
    </row>
    <row r="131" spans="6:8">
      <c r="F131" s="93"/>
      <c r="G131" s="93"/>
      <c r="H131" s="93"/>
    </row>
    <row r="132" spans="6:8">
      <c r="F132" s="93"/>
      <c r="G132" s="93"/>
      <c r="H132" s="93"/>
    </row>
    <row r="133" spans="6:8">
      <c r="F133" s="93"/>
      <c r="G133" s="93"/>
      <c r="H133" s="93"/>
    </row>
    <row r="134" spans="6:8">
      <c r="F134" s="93"/>
      <c r="G134" s="93"/>
      <c r="H134" s="93"/>
    </row>
    <row r="135" spans="6:8">
      <c r="F135" s="93"/>
      <c r="G135" s="93"/>
      <c r="H135" s="93"/>
    </row>
    <row r="136" spans="6:8">
      <c r="F136" s="93"/>
      <c r="G136" s="93"/>
      <c r="H136" s="93"/>
    </row>
    <row r="137" spans="6:8">
      <c r="F137" s="93"/>
      <c r="G137" s="93"/>
      <c r="H137" s="93"/>
    </row>
    <row r="138" spans="6:8">
      <c r="F138" s="93"/>
      <c r="G138" s="93"/>
      <c r="H138" s="93"/>
    </row>
    <row r="139" spans="6:8">
      <c r="F139" s="93"/>
      <c r="G139" s="93"/>
      <c r="H139" s="93"/>
    </row>
    <row r="140" spans="6:8">
      <c r="F140" s="93"/>
      <c r="G140" s="93"/>
      <c r="H140" s="93"/>
    </row>
    <row r="141" spans="6:8">
      <c r="F141" s="93"/>
      <c r="G141" s="93"/>
      <c r="H141" s="93"/>
    </row>
    <row r="142" spans="6:8">
      <c r="F142" s="93"/>
      <c r="G142" s="93"/>
      <c r="H142" s="93"/>
    </row>
    <row r="143" spans="6:8">
      <c r="F143" s="93"/>
      <c r="G143" s="93"/>
      <c r="H143" s="93"/>
    </row>
    <row r="144" spans="6:8">
      <c r="F144" s="93"/>
      <c r="G144" s="93"/>
      <c r="H144" s="93"/>
    </row>
    <row r="145" spans="6:8">
      <c r="F145" s="93"/>
      <c r="G145" s="93"/>
      <c r="H145" s="93"/>
    </row>
    <row r="146" spans="6:8">
      <c r="F146" s="93"/>
      <c r="G146" s="93"/>
      <c r="H146" s="93"/>
    </row>
    <row r="147" spans="6:8">
      <c r="F147" s="93"/>
      <c r="G147" s="93"/>
      <c r="H147" s="93"/>
    </row>
    <row r="148" spans="6:8">
      <c r="F148" s="93"/>
      <c r="G148" s="93"/>
      <c r="H148" s="93"/>
    </row>
    <row r="149" spans="6:8">
      <c r="F149" s="93"/>
      <c r="G149" s="93"/>
      <c r="H149" s="93"/>
    </row>
    <row r="150" spans="6:8">
      <c r="F150" s="93"/>
      <c r="G150" s="93"/>
      <c r="H150" s="93"/>
    </row>
    <row r="151" spans="6:8">
      <c r="F151" s="93"/>
      <c r="G151" s="93"/>
      <c r="H151" s="93"/>
    </row>
    <row r="152" spans="6:8">
      <c r="F152" s="93"/>
      <c r="G152" s="93"/>
      <c r="H152" s="93"/>
    </row>
    <row r="153" spans="6:8">
      <c r="F153" s="93"/>
      <c r="G153" s="93"/>
      <c r="H153" s="93"/>
    </row>
    <row r="154" spans="6:8">
      <c r="F154" s="93"/>
      <c r="G154" s="93"/>
      <c r="H154" s="93"/>
    </row>
    <row r="155" spans="6:8">
      <c r="F155" s="93"/>
      <c r="G155" s="93"/>
      <c r="H155" s="93"/>
    </row>
    <row r="156" spans="6:8">
      <c r="F156" s="93"/>
      <c r="G156" s="93"/>
      <c r="H156" s="93"/>
    </row>
    <row r="157" spans="6:8">
      <c r="F157" s="93"/>
      <c r="G157" s="93"/>
      <c r="H157" s="93"/>
    </row>
    <row r="158" spans="6:8">
      <c r="F158" s="93"/>
      <c r="G158" s="93"/>
      <c r="H158" s="93"/>
    </row>
    <row r="159" spans="6:8">
      <c r="F159" s="93"/>
      <c r="G159" s="93"/>
      <c r="H159" s="93"/>
    </row>
    <row r="160" spans="6:8">
      <c r="F160" s="93"/>
      <c r="G160" s="93"/>
      <c r="H160" s="93"/>
    </row>
    <row r="161" spans="6:8">
      <c r="F161" s="93"/>
      <c r="G161" s="93"/>
      <c r="H161" s="93"/>
    </row>
    <row r="162" spans="6:8">
      <c r="F162" s="93"/>
      <c r="G162" s="93"/>
      <c r="H162" s="93"/>
    </row>
    <row r="163" spans="6:8">
      <c r="F163" s="93"/>
      <c r="G163" s="93"/>
      <c r="H163" s="93"/>
    </row>
    <row r="164" spans="6:8">
      <c r="F164" s="93"/>
      <c r="G164" s="93"/>
      <c r="H164" s="93"/>
    </row>
    <row r="165" spans="6:8">
      <c r="F165" s="93"/>
      <c r="G165" s="93"/>
      <c r="H165" s="93"/>
    </row>
    <row r="166" spans="6:8">
      <c r="F166" s="93"/>
      <c r="G166" s="93"/>
      <c r="H166" s="93"/>
    </row>
    <row r="167" spans="6:8">
      <c r="F167" s="93"/>
      <c r="G167" s="93"/>
      <c r="H167" s="93"/>
    </row>
    <row r="168" spans="6:8">
      <c r="F168" s="93"/>
      <c r="G168" s="93"/>
      <c r="H168" s="93"/>
    </row>
    <row r="169" spans="6:8">
      <c r="F169" s="93"/>
      <c r="G169" s="93"/>
      <c r="H169" s="93"/>
    </row>
    <row r="170" spans="6:8">
      <c r="F170" s="93"/>
      <c r="G170" s="93"/>
      <c r="H170" s="93"/>
    </row>
    <row r="171" spans="6:8">
      <c r="F171" s="93"/>
      <c r="G171" s="93"/>
      <c r="H171" s="93"/>
    </row>
    <row r="172" spans="6:8">
      <c r="F172" s="93"/>
      <c r="G172" s="93"/>
      <c r="H172" s="93"/>
    </row>
    <row r="173" spans="6:8">
      <c r="F173" s="93"/>
      <c r="G173" s="93"/>
      <c r="H173" s="93"/>
    </row>
    <row r="174" spans="6:8">
      <c r="F174" s="93"/>
      <c r="G174" s="93"/>
      <c r="H174" s="93"/>
    </row>
    <row r="175" spans="6:8">
      <c r="F175" s="93"/>
      <c r="G175" s="93"/>
      <c r="H175" s="93"/>
    </row>
    <row r="176" spans="6:8">
      <c r="F176" s="93"/>
      <c r="G176" s="93"/>
      <c r="H176" s="93"/>
    </row>
    <row r="177" spans="6:8">
      <c r="F177" s="93"/>
      <c r="G177" s="93"/>
      <c r="H177" s="93"/>
    </row>
    <row r="178" spans="6:8">
      <c r="F178" s="93"/>
      <c r="G178" s="93"/>
      <c r="H178" s="93"/>
    </row>
    <row r="179" spans="6:8">
      <c r="F179" s="93"/>
      <c r="G179" s="93"/>
      <c r="H179" s="93"/>
    </row>
    <row r="180" spans="6:8">
      <c r="F180" s="93"/>
      <c r="G180" s="93"/>
      <c r="H180" s="93"/>
    </row>
    <row r="181" spans="6:8">
      <c r="F181" s="93"/>
      <c r="G181" s="93"/>
      <c r="H181" s="93"/>
    </row>
    <row r="182" spans="6:8">
      <c r="F182" s="93"/>
      <c r="G182" s="93"/>
      <c r="H182" s="93"/>
    </row>
    <row r="183" spans="6:8">
      <c r="F183" s="93"/>
      <c r="G183" s="93"/>
      <c r="H183" s="93"/>
    </row>
    <row r="184" spans="6:8">
      <c r="F184" s="93"/>
      <c r="G184" s="93"/>
      <c r="H184" s="93"/>
    </row>
    <row r="185" spans="6:8">
      <c r="F185" s="93"/>
      <c r="G185" s="93"/>
      <c r="H185" s="93"/>
    </row>
    <row r="186" spans="6:8">
      <c r="F186" s="93"/>
      <c r="G186" s="93"/>
      <c r="H186" s="93"/>
    </row>
    <row r="187" spans="6:8">
      <c r="F187" s="93"/>
      <c r="G187" s="93"/>
      <c r="H187" s="93"/>
    </row>
    <row r="188" spans="6:8">
      <c r="F188" s="93"/>
      <c r="G188" s="93"/>
      <c r="H188" s="93"/>
    </row>
    <row r="189" spans="6:8">
      <c r="F189" s="93"/>
      <c r="G189" s="93"/>
      <c r="H189" s="93"/>
    </row>
    <row r="190" spans="6:8">
      <c r="F190" s="93"/>
      <c r="G190" s="93"/>
      <c r="H190" s="93"/>
    </row>
    <row r="191" spans="6:8">
      <c r="F191" s="93"/>
      <c r="G191" s="93"/>
      <c r="H191" s="93"/>
    </row>
    <row r="192" spans="6:8">
      <c r="F192" s="93"/>
      <c r="G192" s="93"/>
      <c r="H192" s="93"/>
    </row>
    <row r="193" spans="6:8">
      <c r="F193" s="93"/>
      <c r="G193" s="93"/>
      <c r="H193" s="93"/>
    </row>
    <row r="194" spans="6:8">
      <c r="F194" s="93"/>
      <c r="G194" s="93"/>
      <c r="H194" s="93"/>
    </row>
    <row r="195" spans="6:8">
      <c r="F195" s="93"/>
      <c r="G195" s="93"/>
      <c r="H195" s="93"/>
    </row>
    <row r="196" spans="6:8">
      <c r="F196" s="93"/>
      <c r="G196" s="93"/>
      <c r="H196" s="93"/>
    </row>
    <row r="197" spans="6:8">
      <c r="F197" s="93"/>
      <c r="G197" s="93"/>
      <c r="H197" s="93"/>
    </row>
    <row r="198" spans="6:8">
      <c r="F198" s="93"/>
      <c r="G198" s="93"/>
      <c r="H198" s="93"/>
    </row>
    <row r="199" spans="6:8">
      <c r="F199" s="93"/>
      <c r="G199" s="93"/>
      <c r="H199" s="93"/>
    </row>
    <row r="200" spans="6:8">
      <c r="F200" s="93"/>
      <c r="G200" s="93"/>
      <c r="H200" s="93"/>
    </row>
    <row r="201" spans="6:8">
      <c r="F201" s="93"/>
      <c r="G201" s="93"/>
      <c r="H201" s="93"/>
    </row>
    <row r="202" spans="6:8">
      <c r="F202" s="93"/>
      <c r="G202" s="93"/>
      <c r="H202" s="93"/>
    </row>
    <row r="203" spans="6:8">
      <c r="F203" s="93"/>
      <c r="G203" s="93"/>
      <c r="H203" s="93"/>
    </row>
    <row r="204" spans="6:8">
      <c r="F204" s="93"/>
      <c r="G204" s="93"/>
      <c r="H204" s="93"/>
    </row>
    <row r="205" spans="6:8">
      <c r="F205" s="93"/>
      <c r="G205" s="93"/>
      <c r="H205" s="93"/>
    </row>
    <row r="206" spans="6:8">
      <c r="F206" s="93"/>
      <c r="G206" s="93"/>
      <c r="H206" s="93"/>
    </row>
    <row r="207" spans="6:8">
      <c r="F207" s="93"/>
      <c r="G207" s="93"/>
      <c r="H207" s="93"/>
    </row>
    <row r="208" spans="6:8">
      <c r="F208" s="93"/>
      <c r="G208" s="93"/>
      <c r="H208" s="93"/>
    </row>
  </sheetData>
  <conditionalFormatting sqref="K29:K33">
    <cfRule type="cellIs" dxfId="9" priority="2" stopIfTrue="1" operator="greaterThan">
      <formula>29</formula>
    </cfRule>
  </conditionalFormatting>
  <conditionalFormatting sqref="K13:K15 K8:K11 K2">
    <cfRule type="cellIs" dxfId="8" priority="9" stopIfTrue="1" operator="greaterThan">
      <formula>39.999</formula>
    </cfRule>
  </conditionalFormatting>
  <conditionalFormatting sqref="I13:I15 I8:I11 I2:I6">
    <cfRule type="cellIs" dxfId="7" priority="8" stopIfTrue="1" operator="greaterThan">
      <formula>49.999</formula>
    </cfRule>
  </conditionalFormatting>
  <conditionalFormatting sqref="I17:I21">
    <cfRule type="cellIs" dxfId="6" priority="7" stopIfTrue="1" operator="greaterThan">
      <formula>49</formula>
    </cfRule>
  </conditionalFormatting>
  <conditionalFormatting sqref="K17:K21">
    <cfRule type="cellIs" dxfId="5" priority="6" stopIfTrue="1" operator="greaterThan">
      <formula>29</formula>
    </cfRule>
  </conditionalFormatting>
  <conditionalFormatting sqref="I23:I27">
    <cfRule type="cellIs" dxfId="4" priority="5" stopIfTrue="1" operator="greaterThan">
      <formula>49</formula>
    </cfRule>
  </conditionalFormatting>
  <conditionalFormatting sqref="K23:K27">
    <cfRule type="cellIs" dxfId="3" priority="4" stopIfTrue="1" operator="greaterThan">
      <formula>29</formula>
    </cfRule>
  </conditionalFormatting>
  <conditionalFormatting sqref="I29:I33">
    <cfRule type="cellIs" dxfId="2" priority="3" stopIfTrue="1" operator="greaterThan">
      <formula>49</formula>
    </cfRule>
  </conditionalFormatting>
  <conditionalFormatting sqref="K3:K6">
    <cfRule type="cellIs" dxfId="1" priority="1" stopIfTrue="1" operator="greaterThan">
      <formula>49.999</formula>
    </cfRule>
  </conditionalFormatting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111</vt:lpstr>
      <vt:lpstr>Для отчета</vt:lpstr>
      <vt:lpstr>'111'!Область_печати</vt:lpstr>
      <vt:lpstr>'Для отчета'!Область_печати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Ежедневный отчет июль 2014</dc:title>
  <dc:creator>Рауктите Евгения</dc:creator>
  <cp:lastModifiedBy>user37</cp:lastModifiedBy>
  <cp:lastPrinted>2017-05-04T13:13:46Z</cp:lastPrinted>
  <dcterms:created xsi:type="dcterms:W3CDTF">2010-10-01T18:45:01Z</dcterms:created>
  <dcterms:modified xsi:type="dcterms:W3CDTF">2018-01-23T07:00:49Z</dcterms:modified>
</cp:coreProperties>
</file>