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externalReferences>
    <externalReference r:id="rId6"/>
  </externalReferences>
  <definedNames>
    <definedName name="Время_суток">[1]Лист2!$H$3:$H$5</definedName>
    <definedName name="Операторы">[1]Лист2!$E$3:$E$21</definedName>
    <definedName name="Причина_замены">[1]Лист2!$K$3:$K$6</definedName>
    <definedName name="станки_ЧПУ">[1]Лист2!$B$3:$B$6</definedName>
  </definedNames>
  <calcPr calcId="14562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4" l="1" a="1"/>
  <c r="B20" i="4"/>
  <c r="B21" i="4" a="1"/>
  <c r="B21" i="4"/>
  <c r="B22" i="4" a="1"/>
  <c r="B22" i="4"/>
  <c r="B23" i="4" a="1"/>
  <c r="B23" i="4"/>
  <c r="B24" i="4" a="1"/>
  <c r="B24" i="4"/>
  <c r="B19" i="4" a="1"/>
  <c r="B19" i="4"/>
  <c r="B8" i="4" a="1"/>
  <c r="B8" i="4"/>
  <c r="B9" i="4" a="1"/>
  <c r="B9" i="4"/>
  <c r="B10" i="4" a="1"/>
  <c r="B10" i="4"/>
  <c r="B11" i="4" a="1"/>
  <c r="B11" i="4"/>
  <c r="B12" i="4" a="1"/>
  <c r="B12" i="4"/>
  <c r="B7" i="4" a="1"/>
  <c r="B7" i="4"/>
  <c r="C20" i="4" a="1"/>
  <c r="C20" i="4"/>
  <c r="C21" i="4" a="1"/>
  <c r="C21" i="4"/>
  <c r="C22" i="4" a="1"/>
  <c r="C22" i="4"/>
  <c r="C23" i="4" a="1"/>
  <c r="C23" i="4"/>
  <c r="C24" i="4" a="1"/>
  <c r="C24" i="4"/>
  <c r="C19" i="4" a="1"/>
  <c r="C19" i="4"/>
  <c r="C8" i="4" a="1"/>
  <c r="C8" i="4"/>
  <c r="C9" i="4" a="1"/>
  <c r="C9" i="4"/>
  <c r="C10" i="4" a="1"/>
  <c r="C10" i="4"/>
  <c r="C11" i="4" a="1"/>
  <c r="C11" i="4"/>
  <c r="C12" i="4" a="1"/>
  <c r="C12" i="4"/>
  <c r="C7" i="4" a="1"/>
  <c r="C7" i="4"/>
  <c r="D20" i="4" a="1"/>
  <c r="D20" i="4"/>
  <c r="D21" i="4" a="1"/>
  <c r="D21" i="4"/>
  <c r="D22" i="4" a="1"/>
  <c r="D22" i="4"/>
  <c r="D23" i="4" a="1"/>
  <c r="D23" i="4"/>
  <c r="D24" i="4" a="1"/>
  <c r="D24" i="4"/>
  <c r="D19" i="4" a="1"/>
  <c r="D19" i="4"/>
  <c r="D8" i="4" a="1"/>
  <c r="D8" i="4"/>
  <c r="D9" i="4" a="1"/>
  <c r="D9" i="4"/>
  <c r="D10" i="4" a="1"/>
  <c r="D10" i="4"/>
  <c r="D11" i="4" a="1"/>
  <c r="D11" i="4"/>
  <c r="D12" i="4" a="1"/>
  <c r="D12" i="4"/>
  <c r="D7" i="4" a="1"/>
  <c r="D7" i="4"/>
  <c r="F8" i="4" a="1"/>
  <c r="F8" i="4"/>
  <c r="F9" i="4" a="1"/>
  <c r="F9" i="4"/>
  <c r="F10" i="4" a="1"/>
  <c r="F10" i="4"/>
  <c r="F11" i="4" a="1"/>
  <c r="F11" i="4"/>
  <c r="F12" i="4" a="1"/>
  <c r="F12" i="4"/>
  <c r="F7" i="4" a="1"/>
  <c r="F7" i="4"/>
  <c r="F20" i="4" a="1"/>
  <c r="F20" i="4"/>
  <c r="F21" i="4" a="1"/>
  <c r="F21" i="4"/>
  <c r="F22" i="4" a="1"/>
  <c r="F22" i="4"/>
  <c r="F23" i="4" a="1"/>
  <c r="F23" i="4"/>
  <c r="F24" i="4" a="1"/>
  <c r="F24" i="4"/>
  <c r="F19" i="4" a="1"/>
  <c r="F19" i="4"/>
  <c r="C8" i="5"/>
  <c r="C7" i="5"/>
  <c r="C6" i="5"/>
  <c r="C5" i="5"/>
  <c r="C4" i="5"/>
  <c r="C3" i="5"/>
  <c r="E2" i="1"/>
</calcChain>
</file>

<file path=xl/sharedStrings.xml><?xml version="1.0" encoding="utf-8"?>
<sst xmlns="http://schemas.openxmlformats.org/spreadsheetml/2006/main" count="217" uniqueCount="41">
  <si>
    <t>Деталь №1</t>
  </si>
  <si>
    <t>Деталь №2</t>
  </si>
  <si>
    <t>Деталь №3</t>
  </si>
  <si>
    <t>Деталь №4</t>
  </si>
  <si>
    <t>Деталь №5</t>
  </si>
  <si>
    <t>Деталь №6</t>
  </si>
  <si>
    <t>Инструмент №1</t>
  </si>
  <si>
    <t>Инструмент №2</t>
  </si>
  <si>
    <t>Инструмент №3</t>
  </si>
  <si>
    <t>Инструмент №4</t>
  </si>
  <si>
    <t>Инструмент №5</t>
  </si>
  <si>
    <t>Инструмент №6</t>
  </si>
  <si>
    <t>ФИО операторов</t>
  </si>
  <si>
    <t>День</t>
  </si>
  <si>
    <t>Инструмент</t>
  </si>
  <si>
    <t xml:space="preserve">Наименование обработанных деталей </t>
  </si>
  <si>
    <t>Кол-во (к-т)</t>
  </si>
  <si>
    <t xml:space="preserve"> Время замены</t>
  </si>
  <si>
    <t>Количество фрез</t>
  </si>
  <si>
    <t>Причина замены</t>
  </si>
  <si>
    <t>Излом или повреждена</t>
  </si>
  <si>
    <t>Затупление</t>
  </si>
  <si>
    <t>Ресурс</t>
  </si>
  <si>
    <t>Деталь №7</t>
  </si>
  <si>
    <t xml:space="preserve">станки ЧПУ </t>
  </si>
  <si>
    <t xml:space="preserve">Операторы </t>
  </si>
  <si>
    <t xml:space="preserve">Время суток </t>
  </si>
  <si>
    <t>Ночь</t>
  </si>
  <si>
    <t>ЧПУ №1</t>
  </si>
  <si>
    <t>ЧПУ №2</t>
  </si>
  <si>
    <t>ЧПУ №3</t>
  </si>
  <si>
    <t>Оператор №1</t>
  </si>
  <si>
    <t>Оператор №2</t>
  </si>
  <si>
    <t>Оператор №3</t>
  </si>
  <si>
    <t>Оператор №4</t>
  </si>
  <si>
    <t>Оператор №5</t>
  </si>
  <si>
    <t>Оператор №6</t>
  </si>
  <si>
    <t>Оператор №7</t>
  </si>
  <si>
    <t>Количество замен инструмента за месяц (шт)</t>
  </si>
  <si>
    <t>Суммарная длина обработки инструментов за месяц (м)</t>
  </si>
  <si>
    <t>Средняя длина обработки одного инструмента за месяц (м)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</si>
</sst>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;@"/>
    <numFmt numFmtId="165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 wrapText="1"/>
    </xf>
    <xf numFmtId="14" fontId="0" fillId="3" borderId="4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wrapText="1"/>
    </xf>
    <xf numFmtId="0" fontId="0" fillId="5" borderId="14" xfId="0" applyFill="1" applyBorder="1" applyAlignment="1">
      <alignment horizontal="center"/>
    </xf>
    <xf numFmtId="0" fontId="1" fillId="2" borderId="6" xfId="0" applyFont="1" applyFill="1" applyBorder="1"/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/>
    <xf numFmtId="1" fontId="0" fillId="0" borderId="10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/>
    </xf>
    <xf numFmtId="0" fontId="0" fillId="0" borderId="14" xfId="0" applyBorder="1"/>
    <xf numFmtId="1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14" xfId="0" applyBorder="1" applyAlignment="1">
      <alignment horizontal="center"/>
    </xf>
    <xf numFmtId="1" fontId="0" fillId="0" borderId="14" xfId="0" applyNumberFormat="1" applyBorder="1" applyAlignment="1">
      <alignment horizontal="center" vertical="center"/>
    </xf>
    <xf numFmtId="0" fontId="1" fillId="2" borderId="3" xfId="0" applyFont="1" applyFill="1" applyBorder="1"/>
    <xf numFmtId="0" fontId="0" fillId="6" borderId="2" xfId="0" applyFill="1" applyBorder="1" applyAlignment="1">
      <alignment horizontal="center" vertical="center" wrapText="1"/>
    </xf>
    <xf numFmtId="0" fontId="1" fillId="7" borderId="10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8" borderId="10" xfId="0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14" fontId="0" fillId="0" borderId="0" xfId="0" applyNumberFormat="1"/>
    <xf numFmtId="20" fontId="0" fillId="0" borderId="14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20" fontId="0" fillId="9" borderId="14" xfId="0" applyNumberFormat="1" applyFill="1" applyBorder="1" applyAlignment="1">
      <alignment horizontal="center"/>
    </xf>
    <xf numFmtId="1" fontId="0" fillId="9" borderId="3" xfId="0" applyNumberFormat="1" applyFill="1" applyBorder="1" applyAlignment="1">
      <alignment horizontal="center" vertical="center"/>
    </xf>
    <xf numFmtId="0" fontId="0" fillId="9" borderId="3" xfId="0" applyFill="1" applyBorder="1"/>
    <xf numFmtId="0" fontId="0" fillId="9" borderId="3" xfId="0" applyFill="1" applyBorder="1" applyAlignment="1">
      <alignment horizontal="center"/>
    </xf>
    <xf numFmtId="20" fontId="0" fillId="0" borderId="6" xfId="0" applyNumberFormat="1" applyBorder="1" applyAlignment="1">
      <alignment horizontal="center"/>
    </xf>
    <xf numFmtId="165" fontId="0" fillId="3" borderId="4" xfId="0" applyNumberForma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6" borderId="6" xfId="0" applyFill="1" applyBorder="1" applyAlignment="1">
      <alignment horizontal="center" vertical="center" wrapText="1"/>
    </xf>
    <xf numFmtId="0" fontId="0" fillId="6" borderId="10" xfId="0" applyFill="1" applyBorder="1" applyAlignment="1">
      <alignment vertical="center" wrapText="1"/>
    </xf>
    <xf numFmtId="0" fontId="0" fillId="6" borderId="14" xfId="0" applyFill="1" applyBorder="1" applyAlignment="1">
      <alignment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3;&#1086;&#1089;&#1090;&#1100;\Desktop\CNC\&#1058;&#1072;&#1073;&#1083;&#1080;&#1094;&#1072;_&#1091;&#1095;&#1077;&#1090;&#1072;_&#1088;&#1077;&#1089;&#1091;&#1088;&#1089;&#1072;_&#1080;&#1085;&#1089;&#1090;&#1088;&#1091;&#1084;&#1077;&#1085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4">
          <cell r="B4" t="str">
            <v>Biesse</v>
          </cell>
          <cell r="E4" t="str">
            <v>Запорожцев Александр Сергеевич</v>
          </cell>
          <cell r="H4" t="str">
            <v>День</v>
          </cell>
          <cell r="K4" t="str">
            <v>Затупление</v>
          </cell>
        </row>
        <row r="5">
          <cell r="B5" t="str">
            <v>SCM</v>
          </cell>
          <cell r="E5" t="str">
            <v>Скляр Станислав Сергеевич</v>
          </cell>
          <cell r="H5" t="str">
            <v>Ночь</v>
          </cell>
          <cell r="K5" t="str">
            <v>Ресурс</v>
          </cell>
        </row>
        <row r="6">
          <cell r="B6" t="str">
            <v>Holz-Her</v>
          </cell>
          <cell r="E6" t="str">
            <v>Селиверстов Денис Сергеевич</v>
          </cell>
          <cell r="K6" t="str">
            <v>Излом или повреждена</v>
          </cell>
        </row>
        <row r="7">
          <cell r="E7" t="str">
            <v>Спилок Вячесла Сергеевич</v>
          </cell>
        </row>
        <row r="8">
          <cell r="E8" t="str">
            <v>Краковский Вячеслав Михайлович</v>
          </cell>
        </row>
        <row r="9">
          <cell r="E9" t="str">
            <v>Кравченко Виктор Игориевич</v>
          </cell>
        </row>
        <row r="10">
          <cell r="E10" t="str">
            <v>Корниенко Олег Валерьевич</v>
          </cell>
        </row>
        <row r="11">
          <cell r="E11" t="str">
            <v>Зайцев Роман Валерьевич</v>
          </cell>
        </row>
        <row r="12">
          <cell r="E12" t="str">
            <v>Климаков Руслан Юриевич</v>
          </cell>
        </row>
        <row r="13">
          <cell r="E13" t="str">
            <v>Постриган Сергей Сергеевич</v>
          </cell>
        </row>
        <row r="14">
          <cell r="E14" t="str">
            <v>Ласько Сергей Александрович</v>
          </cell>
        </row>
        <row r="15">
          <cell r="E15" t="str">
            <v>Раков Александр Владимирович</v>
          </cell>
        </row>
        <row r="16">
          <cell r="E16" t="str">
            <v>Николаенко Валерий Валерьевич</v>
          </cell>
        </row>
        <row r="17">
          <cell r="E17" t="str">
            <v>Мельничук Сергей Сергеевич</v>
          </cell>
        </row>
        <row r="18">
          <cell r="E18" t="str">
            <v>Мартемьянов Леонид Вячеславович</v>
          </cell>
        </row>
        <row r="19">
          <cell r="E19" t="str">
            <v>Котыло Юрий Николаевич</v>
          </cell>
        </row>
        <row r="20">
          <cell r="E20" t="str">
            <v>Демченко Андрей Александрович</v>
          </cell>
        </row>
        <row r="21">
          <cell r="E21" t="str">
            <v>Сикоза Сергей Сергеевич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B9" sqref="B9"/>
    </sheetView>
  </sheetViews>
  <sheetFormatPr defaultRowHeight="15" x14ac:dyDescent="0.25"/>
  <cols>
    <col min="1" max="1" width="21.140625" bestFit="1" customWidth="1"/>
    <col min="4" max="4" width="23.140625" customWidth="1"/>
    <col min="5" max="5" width="37.28515625" bestFit="1" customWidth="1"/>
    <col min="6" max="6" width="11.7109375" bestFit="1" customWidth="1"/>
    <col min="7" max="7" width="10.140625" bestFit="1" customWidth="1"/>
  </cols>
  <sheetData>
    <row r="1" spans="1:7" ht="15.75" thickBot="1" x14ac:dyDescent="0.3"/>
    <row r="2" spans="1:7" ht="15.75" thickBot="1" x14ac:dyDescent="0.3">
      <c r="A2" s="4" t="s">
        <v>29</v>
      </c>
      <c r="B2" s="45" t="s">
        <v>12</v>
      </c>
      <c r="C2" s="46"/>
      <c r="D2" s="46"/>
      <c r="E2" s="5">
        <f ca="1">TODAY()</f>
        <v>43133</v>
      </c>
      <c r="F2" s="6" t="s">
        <v>13</v>
      </c>
    </row>
    <row r="3" spans="1:7" x14ac:dyDescent="0.25">
      <c r="A3" s="47" t="s">
        <v>14</v>
      </c>
      <c r="B3" s="50" t="s">
        <v>32</v>
      </c>
      <c r="C3" s="51"/>
      <c r="D3" s="52"/>
      <c r="E3" s="53" t="s">
        <v>15</v>
      </c>
      <c r="F3" s="56" t="s">
        <v>16</v>
      </c>
    </row>
    <row r="4" spans="1:7" ht="15.75" thickBot="1" x14ac:dyDescent="0.3">
      <c r="A4" s="48"/>
      <c r="B4" s="59" t="s">
        <v>33</v>
      </c>
      <c r="C4" s="60"/>
      <c r="D4" s="61"/>
      <c r="E4" s="54"/>
      <c r="F4" s="57"/>
    </row>
    <row r="5" spans="1:7" ht="30.75" thickBot="1" x14ac:dyDescent="0.3">
      <c r="A5" s="49"/>
      <c r="B5" s="7" t="s">
        <v>17</v>
      </c>
      <c r="C5" s="7" t="s">
        <v>18</v>
      </c>
      <c r="D5" s="8" t="s">
        <v>19</v>
      </c>
      <c r="E5" s="55"/>
      <c r="F5" s="58"/>
    </row>
    <row r="6" spans="1:7" ht="15.75" thickBot="1" x14ac:dyDescent="0.3">
      <c r="A6" s="9" t="s">
        <v>6</v>
      </c>
      <c r="B6" s="10"/>
      <c r="C6" s="11"/>
      <c r="D6" s="12"/>
      <c r="E6" s="22" t="s">
        <v>0</v>
      </c>
      <c r="F6" s="13">
        <v>100</v>
      </c>
      <c r="G6" s="37">
        <v>43120</v>
      </c>
    </row>
    <row r="7" spans="1:7" ht="15.75" thickBot="1" x14ac:dyDescent="0.3">
      <c r="A7" s="9" t="s">
        <v>7</v>
      </c>
      <c r="B7" s="38">
        <v>0.57986111111111105</v>
      </c>
      <c r="C7" s="13">
        <v>1</v>
      </c>
      <c r="D7" s="15" t="s">
        <v>20</v>
      </c>
      <c r="E7" s="22" t="s">
        <v>1</v>
      </c>
      <c r="F7" s="16"/>
      <c r="G7" s="37">
        <v>43120</v>
      </c>
    </row>
    <row r="8" spans="1:7" ht="15.75" thickBot="1" x14ac:dyDescent="0.3">
      <c r="A8" s="9" t="s">
        <v>8</v>
      </c>
      <c r="B8" s="44">
        <v>0.54166666666666663</v>
      </c>
      <c r="C8" s="16">
        <v>2</v>
      </c>
      <c r="D8" s="18" t="s">
        <v>22</v>
      </c>
      <c r="E8" s="22" t="s">
        <v>2</v>
      </c>
      <c r="F8" s="16">
        <v>200</v>
      </c>
      <c r="G8" s="37">
        <v>43120</v>
      </c>
    </row>
    <row r="9" spans="1:7" ht="15.75" thickBot="1" x14ac:dyDescent="0.3">
      <c r="A9" s="9" t="s">
        <v>9</v>
      </c>
      <c r="B9" s="39">
        <v>0.62013888888888891</v>
      </c>
      <c r="C9" s="11">
        <v>1</v>
      </c>
      <c r="D9" s="12" t="s">
        <v>21</v>
      </c>
      <c r="E9" s="22" t="s">
        <v>3</v>
      </c>
      <c r="F9" s="16"/>
      <c r="G9" s="37">
        <v>43120</v>
      </c>
    </row>
    <row r="10" spans="1:7" ht="15.75" thickBot="1" x14ac:dyDescent="0.3">
      <c r="A10" s="9" t="s">
        <v>10</v>
      </c>
      <c r="B10" s="38">
        <v>0.6875</v>
      </c>
      <c r="C10" s="20">
        <v>1</v>
      </c>
      <c r="D10" s="15" t="s">
        <v>22</v>
      </c>
      <c r="E10" s="22" t="s">
        <v>4</v>
      </c>
      <c r="F10" s="16">
        <v>100</v>
      </c>
      <c r="G10" s="37">
        <v>43120</v>
      </c>
    </row>
    <row r="11" spans="1:7" ht="15.75" thickBot="1" x14ac:dyDescent="0.3">
      <c r="A11" s="21" t="s">
        <v>11</v>
      </c>
      <c r="B11" s="10"/>
      <c r="C11" s="11"/>
      <c r="D11" s="12"/>
      <c r="E11" s="22" t="s">
        <v>5</v>
      </c>
      <c r="F11" s="16"/>
      <c r="G11" s="37">
        <v>43120</v>
      </c>
    </row>
    <row r="12" spans="1:7" ht="15.75" thickBot="1" x14ac:dyDescent="0.3">
      <c r="A12" s="23"/>
      <c r="B12" s="19"/>
      <c r="C12" s="20"/>
      <c r="D12" s="15"/>
      <c r="E12" s="22" t="s">
        <v>23</v>
      </c>
      <c r="F12" s="11"/>
      <c r="G12" s="37">
        <v>43120</v>
      </c>
    </row>
    <row r="13" spans="1:7" ht="15.75" thickBot="1" x14ac:dyDescent="0.3">
      <c r="A13" s="9" t="s">
        <v>6</v>
      </c>
      <c r="B13" s="10"/>
      <c r="C13" s="11"/>
      <c r="D13" s="12"/>
      <c r="E13" s="22" t="s">
        <v>0</v>
      </c>
      <c r="F13" s="13"/>
      <c r="G13" s="37">
        <v>43121</v>
      </c>
    </row>
    <row r="14" spans="1:7" ht="15.75" thickBot="1" x14ac:dyDescent="0.3">
      <c r="A14" s="9" t="s">
        <v>7</v>
      </c>
      <c r="B14" s="38">
        <v>0.45208333333333334</v>
      </c>
      <c r="C14" s="13">
        <v>1</v>
      </c>
      <c r="D14" s="15" t="s">
        <v>20</v>
      </c>
      <c r="E14" s="22" t="s">
        <v>1</v>
      </c>
      <c r="F14" s="16"/>
      <c r="G14" s="37">
        <v>43121</v>
      </c>
    </row>
    <row r="15" spans="1:7" ht="15.75" thickBot="1" x14ac:dyDescent="0.3">
      <c r="A15" s="9" t="s">
        <v>8</v>
      </c>
      <c r="B15" s="17"/>
      <c r="C15" s="16"/>
      <c r="D15" s="18"/>
      <c r="E15" s="22" t="s">
        <v>2</v>
      </c>
      <c r="F15" s="16"/>
      <c r="G15" s="37">
        <v>43121</v>
      </c>
    </row>
    <row r="16" spans="1:7" ht="15.75" thickBot="1" x14ac:dyDescent="0.3">
      <c r="A16" s="9" t="s">
        <v>9</v>
      </c>
      <c r="B16" s="39">
        <v>0.5083333333333333</v>
      </c>
      <c r="C16" s="11">
        <v>1</v>
      </c>
      <c r="D16" s="12" t="s">
        <v>21</v>
      </c>
      <c r="E16" s="22" t="s">
        <v>3</v>
      </c>
      <c r="F16" s="16"/>
      <c r="G16" s="37">
        <v>43121</v>
      </c>
    </row>
    <row r="17" spans="1:7" ht="15.75" thickBot="1" x14ac:dyDescent="0.3">
      <c r="A17" s="9" t="s">
        <v>10</v>
      </c>
      <c r="B17" s="38">
        <v>0.59583333333333333</v>
      </c>
      <c r="C17" s="20">
        <v>1</v>
      </c>
      <c r="D17" s="15" t="s">
        <v>22</v>
      </c>
      <c r="E17" s="22" t="s">
        <v>4</v>
      </c>
      <c r="F17" s="16"/>
      <c r="G17" s="37">
        <v>43121</v>
      </c>
    </row>
    <row r="18" spans="1:7" ht="15.75" thickBot="1" x14ac:dyDescent="0.3">
      <c r="A18" s="21" t="s">
        <v>11</v>
      </c>
      <c r="B18" s="10"/>
      <c r="C18" s="11"/>
      <c r="D18" s="12"/>
      <c r="E18" s="22" t="s">
        <v>5</v>
      </c>
      <c r="F18" s="16">
        <v>100</v>
      </c>
      <c r="G18" s="37">
        <v>43121</v>
      </c>
    </row>
    <row r="19" spans="1:7" ht="15.75" thickBot="1" x14ac:dyDescent="0.3">
      <c r="A19" s="23"/>
      <c r="B19" s="19"/>
      <c r="C19" s="20"/>
      <c r="D19" s="15"/>
      <c r="E19" s="22" t="s">
        <v>23</v>
      </c>
      <c r="F19" s="11"/>
      <c r="G19" s="37">
        <v>43121</v>
      </c>
    </row>
  </sheetData>
  <mergeCells count="6">
    <mergeCell ref="B2:D2"/>
    <mergeCell ref="A3:A5"/>
    <mergeCell ref="B3:D3"/>
    <mergeCell ref="E3:E5"/>
    <mergeCell ref="F3:F5"/>
    <mergeCell ref="B4:D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Лист2!$K$4:$K$6</xm:f>
          </x14:formula1>
          <xm:sqref>D6:D19</xm:sqref>
        </x14:dataValidation>
        <x14:dataValidation type="list" allowBlank="1" showInputMessage="1" showErrorMessage="1">
          <x14:formula1>
            <xm:f>Лист2!$H$4:$H$5</xm:f>
          </x14:formula1>
          <xm:sqref>F2</xm:sqref>
        </x14:dataValidation>
        <x14:dataValidation type="list" allowBlank="1" showInputMessage="1" showErrorMessage="1">
          <x14:formula1>
            <xm:f>Лист2!$E$4:$E$10</xm:f>
          </x14:formula1>
          <xm:sqref>B3:D4</xm:sqref>
        </x14:dataValidation>
        <x14:dataValidation type="list" allowBlank="1" showInputMessage="1" showErrorMessage="1">
          <x14:formula1>
            <xm:f>Лист2!$B$4:$B$6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workbookViewId="0">
      <selection activeCell="G30" sqref="G29:G30"/>
    </sheetView>
  </sheetViews>
  <sheetFormatPr defaultRowHeight="15" x14ac:dyDescent="0.25"/>
  <cols>
    <col min="2" max="2" width="11.42578125" bestFit="1" customWidth="1"/>
    <col min="5" max="5" width="34.85546875" bestFit="1" customWidth="1"/>
    <col min="11" max="11" width="23.140625" bestFit="1" customWidth="1"/>
  </cols>
  <sheetData>
    <row r="2" spans="1:11" x14ac:dyDescent="0.25">
      <c r="B2" t="s">
        <v>24</v>
      </c>
      <c r="E2" s="24" t="s">
        <v>25</v>
      </c>
      <c r="H2" t="s">
        <v>26</v>
      </c>
      <c r="K2" s="24" t="s">
        <v>19</v>
      </c>
    </row>
    <row r="3" spans="1:11" x14ac:dyDescent="0.25">
      <c r="E3" s="24"/>
      <c r="K3" s="24"/>
    </row>
    <row r="4" spans="1:11" x14ac:dyDescent="0.25">
      <c r="A4">
        <v>1</v>
      </c>
      <c r="B4" s="25" t="s">
        <v>28</v>
      </c>
      <c r="D4">
        <v>1</v>
      </c>
      <c r="E4" s="26" t="s">
        <v>31</v>
      </c>
      <c r="G4">
        <v>1</v>
      </c>
      <c r="H4" s="25" t="s">
        <v>13</v>
      </c>
      <c r="J4">
        <v>1</v>
      </c>
      <c r="K4" s="25" t="s">
        <v>21</v>
      </c>
    </row>
    <row r="5" spans="1:11" x14ac:dyDescent="0.25">
      <c r="A5">
        <v>2</v>
      </c>
      <c r="B5" s="25" t="s">
        <v>29</v>
      </c>
      <c r="D5">
        <v>2</v>
      </c>
      <c r="E5" s="26" t="s">
        <v>32</v>
      </c>
      <c r="G5">
        <v>2</v>
      </c>
      <c r="H5" s="25" t="s">
        <v>27</v>
      </c>
      <c r="J5">
        <v>2</v>
      </c>
      <c r="K5" s="25" t="s">
        <v>22</v>
      </c>
    </row>
    <row r="6" spans="1:11" x14ac:dyDescent="0.25">
      <c r="A6">
        <v>3</v>
      </c>
      <c r="B6" s="25" t="s">
        <v>30</v>
      </c>
      <c r="D6">
        <v>3</v>
      </c>
      <c r="E6" s="26" t="s">
        <v>33</v>
      </c>
      <c r="J6">
        <v>3</v>
      </c>
      <c r="K6" s="25" t="s">
        <v>20</v>
      </c>
    </row>
    <row r="7" spans="1:11" x14ac:dyDescent="0.25">
      <c r="D7">
        <v>4</v>
      </c>
      <c r="E7" s="26" t="s">
        <v>34</v>
      </c>
    </row>
    <row r="8" spans="1:11" x14ac:dyDescent="0.25">
      <c r="D8">
        <v>5</v>
      </c>
      <c r="E8" s="26" t="s">
        <v>35</v>
      </c>
    </row>
    <row r="9" spans="1:11" x14ac:dyDescent="0.25">
      <c r="D9">
        <v>6</v>
      </c>
      <c r="E9" s="26" t="s">
        <v>36</v>
      </c>
    </row>
    <row r="10" spans="1:11" x14ac:dyDescent="0.25">
      <c r="D10">
        <v>7</v>
      </c>
      <c r="E10" s="26" t="s">
        <v>37</v>
      </c>
    </row>
    <row r="11" spans="1:11" x14ac:dyDescent="0.25">
      <c r="E11" s="27"/>
    </row>
    <row r="12" spans="1:11" x14ac:dyDescent="0.25">
      <c r="E12" s="27"/>
    </row>
    <row r="13" spans="1:11" x14ac:dyDescent="0.25">
      <c r="E13" s="27"/>
    </row>
    <row r="14" spans="1:11" x14ac:dyDescent="0.25">
      <c r="E14" s="27"/>
    </row>
    <row r="15" spans="1:11" x14ac:dyDescent="0.25">
      <c r="E15" s="27"/>
    </row>
    <row r="16" spans="1:11" x14ac:dyDescent="0.25">
      <c r="E16" s="27"/>
    </row>
    <row r="17" spans="5:5" x14ac:dyDescent="0.25">
      <c r="E17" s="27"/>
    </row>
    <row r="18" spans="5:5" x14ac:dyDescent="0.25">
      <c r="E18" s="27"/>
    </row>
    <row r="19" spans="5:5" x14ac:dyDescent="0.25">
      <c r="E19" s="27"/>
    </row>
    <row r="20" spans="5:5" x14ac:dyDescent="0.25">
      <c r="E20" s="27"/>
    </row>
    <row r="21" spans="5:5" x14ac:dyDescent="0.25">
      <c r="E21" s="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E7" sqref="E7"/>
    </sheetView>
  </sheetViews>
  <sheetFormatPr defaultRowHeight="15" x14ac:dyDescent="0.25"/>
  <sheetData>
    <row r="1" spans="1:7" ht="25.5" x14ac:dyDescent="0.25"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</row>
    <row r="2" spans="1:7" ht="30" x14ac:dyDescent="0.25">
      <c r="A2" s="2" t="s">
        <v>0</v>
      </c>
      <c r="B2" s="3">
        <v>100</v>
      </c>
      <c r="C2" s="3"/>
      <c r="D2" s="3"/>
      <c r="E2" s="3">
        <v>20</v>
      </c>
      <c r="F2" s="3"/>
      <c r="G2" s="3"/>
    </row>
    <row r="3" spans="1:7" ht="30" x14ac:dyDescent="0.25">
      <c r="A3" s="2" t="s">
        <v>1</v>
      </c>
      <c r="B3" s="3"/>
      <c r="C3" s="3">
        <v>50</v>
      </c>
      <c r="D3" s="3">
        <v>20</v>
      </c>
      <c r="E3" s="3">
        <v>30</v>
      </c>
      <c r="F3" s="3"/>
      <c r="G3" s="3"/>
    </row>
    <row r="4" spans="1:7" ht="30" x14ac:dyDescent="0.25">
      <c r="A4" s="2" t="s">
        <v>2</v>
      </c>
      <c r="B4" s="3">
        <v>10</v>
      </c>
      <c r="C4" s="3"/>
      <c r="D4" s="3">
        <v>10</v>
      </c>
      <c r="E4" s="3"/>
      <c r="F4" s="3">
        <v>10</v>
      </c>
      <c r="G4" s="3">
        <v>10</v>
      </c>
    </row>
    <row r="5" spans="1:7" ht="30" x14ac:dyDescent="0.25">
      <c r="A5" s="2" t="s">
        <v>3</v>
      </c>
      <c r="B5" s="3">
        <v>100</v>
      </c>
      <c r="C5" s="3"/>
      <c r="D5" s="3"/>
      <c r="E5" s="3"/>
      <c r="F5" s="3"/>
      <c r="G5" s="3"/>
    </row>
    <row r="6" spans="1:7" ht="30" x14ac:dyDescent="0.25">
      <c r="A6" s="2" t="s">
        <v>4</v>
      </c>
      <c r="B6" s="3"/>
      <c r="C6" s="3"/>
      <c r="D6" s="3"/>
      <c r="E6" s="3">
        <v>10</v>
      </c>
      <c r="F6" s="3"/>
      <c r="G6" s="3"/>
    </row>
    <row r="7" spans="1:7" ht="30" x14ac:dyDescent="0.25">
      <c r="A7" s="2" t="s">
        <v>5</v>
      </c>
      <c r="B7" s="3">
        <v>25</v>
      </c>
      <c r="C7" s="3">
        <v>10</v>
      </c>
      <c r="D7" s="3"/>
      <c r="E7" s="3"/>
      <c r="F7" s="3"/>
      <c r="G7" s="3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workbookViewId="0">
      <selection activeCell="B19" sqref="B19:B24"/>
    </sheetView>
  </sheetViews>
  <sheetFormatPr defaultRowHeight="15" x14ac:dyDescent="0.25"/>
  <cols>
    <col min="1" max="1" width="16.28515625" customWidth="1"/>
    <col min="4" max="4" width="23.140625" bestFit="1" customWidth="1"/>
    <col min="5" max="5" width="37.28515625" bestFit="1" customWidth="1"/>
    <col min="6" max="6" width="11.7109375" bestFit="1" customWidth="1"/>
    <col min="7" max="7" width="14.7109375" bestFit="1" customWidth="1"/>
    <col min="10" max="10" width="19.5703125" customWidth="1"/>
    <col min="11" max="11" width="37.28515625" bestFit="1" customWidth="1"/>
  </cols>
  <sheetData>
    <row r="2" spans="1:12" ht="15.75" thickBot="1" x14ac:dyDescent="0.3"/>
    <row r="3" spans="1:12" ht="15.75" customHeight="1" thickBot="1" x14ac:dyDescent="0.3">
      <c r="A3" s="4" t="s">
        <v>29</v>
      </c>
      <c r="B3" s="45" t="s">
        <v>12</v>
      </c>
      <c r="C3" s="46"/>
      <c r="D3" s="46"/>
      <c r="E3" s="5">
        <v>43120</v>
      </c>
      <c r="F3" s="6" t="s">
        <v>13</v>
      </c>
      <c r="G3" s="4" t="s">
        <v>29</v>
      </c>
      <c r="H3" s="45" t="s">
        <v>12</v>
      </c>
      <c r="I3" s="46"/>
      <c r="J3" s="46"/>
      <c r="K3" s="5">
        <v>43120</v>
      </c>
      <c r="L3" s="6" t="s">
        <v>27</v>
      </c>
    </row>
    <row r="4" spans="1:12" ht="15" customHeight="1" x14ac:dyDescent="0.25">
      <c r="A4" s="47" t="s">
        <v>14</v>
      </c>
      <c r="B4" s="50" t="s">
        <v>32</v>
      </c>
      <c r="C4" s="51"/>
      <c r="D4" s="52"/>
      <c r="E4" s="53" t="s">
        <v>15</v>
      </c>
      <c r="F4" s="56" t="s">
        <v>16</v>
      </c>
      <c r="G4" s="47" t="s">
        <v>14</v>
      </c>
      <c r="H4" s="50" t="s">
        <v>32</v>
      </c>
      <c r="I4" s="51"/>
      <c r="J4" s="52"/>
      <c r="K4" s="53" t="s">
        <v>15</v>
      </c>
      <c r="L4" s="56" t="s">
        <v>16</v>
      </c>
    </row>
    <row r="5" spans="1:12" ht="15.75" customHeight="1" thickBot="1" x14ac:dyDescent="0.3">
      <c r="A5" s="48"/>
      <c r="B5" s="59" t="s">
        <v>33</v>
      </c>
      <c r="C5" s="60"/>
      <c r="D5" s="61"/>
      <c r="E5" s="54"/>
      <c r="F5" s="57"/>
      <c r="G5" s="48"/>
      <c r="H5" s="59" t="s">
        <v>33</v>
      </c>
      <c r="I5" s="60"/>
      <c r="J5" s="61"/>
      <c r="K5" s="54"/>
      <c r="L5" s="57"/>
    </row>
    <row r="6" spans="1:12" ht="30.75" thickBot="1" x14ac:dyDescent="0.3">
      <c r="A6" s="49"/>
      <c r="B6" s="7" t="s">
        <v>17</v>
      </c>
      <c r="C6" s="7" t="s">
        <v>18</v>
      </c>
      <c r="D6" s="8" t="s">
        <v>19</v>
      </c>
      <c r="E6" s="55"/>
      <c r="F6" s="58"/>
      <c r="G6" s="49"/>
      <c r="H6" s="7" t="s">
        <v>17</v>
      </c>
      <c r="I6" s="7" t="s">
        <v>18</v>
      </c>
      <c r="J6" s="8" t="s">
        <v>19</v>
      </c>
      <c r="K6" s="55"/>
      <c r="L6" s="58"/>
    </row>
    <row r="7" spans="1:12" ht="15.75" thickBot="1" x14ac:dyDescent="0.3">
      <c r="A7" s="9" t="s">
        <v>6</v>
      </c>
      <c r="B7" s="40" t="str">
        <f t="array" ref="B7">IF(INDEX(Лист1!B$6:B$19,MATCH(A7&amp;E$3,Лист1!A$6:A$19&amp;Лист1!G$6:G$19,0))=0,"",INDEX(Лист1!B$6:B$19,MATCH(A7&amp;E$3,Лист1!A$6:A$19&amp;Лист1!G$6:G$19,0)))</f>
        <v/>
      </c>
      <c r="C7" s="41" t="str">
        <f t="array" ref="C7">IF(INDEX(Лист1!C$6:C$19,MATCH(A7&amp;E$3,Лист1!A$6:A$19&amp;Лист1!G$6:G$19,0))=0,"",INDEX(Лист1!C$6:C$19,MATCH(A7&amp;E$3,Лист1!A$6:A$19&amp;Лист1!G$6:G$19,0)))</f>
        <v/>
      </c>
      <c r="D7" s="42" t="str">
        <f t="array" ref="D7">IF(INDEX(Лист1!D$6:D$19,MATCH(A7&amp;E$3,Лист1!A$6:A$19&amp;Лист1!G$6:G$19,0))=0,"",INDEX(Лист1!D$6:D$19,MATCH(A7&amp;E$3,Лист1!A$6:A$19&amp;Лист1!G$6:G$19,0)))</f>
        <v/>
      </c>
      <c r="E7" s="22" t="s">
        <v>0</v>
      </c>
      <c r="F7" s="43">
        <f t="array" ref="F7">IF(INDEX(Лист1!F$6:F$19,MATCH(A7&amp;E$3,Лист1!A$6:A$19&amp;Лист1!G$6:G$19,0))=0,"",INDEX(Лист1!F$6:F$19,MATCH(A7&amp;E$3,Лист1!A$6:A$19&amp;Лист1!G$6:G$19,0)))</f>
        <v>100</v>
      </c>
      <c r="G7" s="9" t="s">
        <v>6</v>
      </c>
      <c r="H7" s="10"/>
      <c r="I7" s="11"/>
      <c r="J7" s="12"/>
      <c r="K7" s="22" t="s">
        <v>0</v>
      </c>
      <c r="L7" s="13">
        <v>300</v>
      </c>
    </row>
    <row r="8" spans="1:12" ht="15.75" customHeight="1" thickBot="1" x14ac:dyDescent="0.3">
      <c r="A8" s="9" t="s">
        <v>7</v>
      </c>
      <c r="B8" s="40">
        <f t="array" ref="B8">IF(INDEX(Лист1!B$6:B$19,MATCH(A8&amp;E$3,Лист1!A$6:A$19&amp;Лист1!G$6:G$19,0))=0,"",INDEX(Лист1!B$6:B$19,MATCH(A8&amp;E$3,Лист1!A$6:A$19&amp;Лист1!G$6:G$19,0)))</f>
        <v>0.57986111111111105</v>
      </c>
      <c r="C8" s="41">
        <f t="array" ref="C8">IF(INDEX(Лист1!C$6:C$19,MATCH(A8&amp;E$3,Лист1!A$6:A$19&amp;Лист1!G$6:G$19,0))=0,"",INDEX(Лист1!C$6:C$19,MATCH(A8&amp;E$3,Лист1!A$6:A$19&amp;Лист1!G$6:G$19,0)))</f>
        <v>1</v>
      </c>
      <c r="D8" s="42" t="str">
        <f t="array" ref="D8">IF(INDEX(Лист1!D$6:D$19,MATCH(A8&amp;E$3,Лист1!A$6:A$19&amp;Лист1!G$6:G$19,0))=0,"",INDEX(Лист1!D$6:D$19,MATCH(A8&amp;E$3,Лист1!A$6:A$19&amp;Лист1!G$6:G$19,0)))</f>
        <v>Излом или повреждена</v>
      </c>
      <c r="E8" s="22" t="s">
        <v>1</v>
      </c>
      <c r="F8" s="43" t="str">
        <f t="array" ref="F8">IF(INDEX(Лист1!F$6:F$19,MATCH(A8&amp;E$3,Лист1!A$6:A$19&amp;Лист1!G$6:G$19,0))=0,"",INDEX(Лист1!F$6:F$19,MATCH(A8&amp;E$3,Лист1!A$6:A$19&amp;Лист1!G$6:G$19,0)))</f>
        <v/>
      </c>
      <c r="G8" s="9" t="s">
        <v>7</v>
      </c>
      <c r="H8" s="14"/>
      <c r="I8" s="13">
        <v>1</v>
      </c>
      <c r="J8" s="15" t="s">
        <v>20</v>
      </c>
      <c r="K8" s="22" t="s">
        <v>1</v>
      </c>
      <c r="L8" s="16"/>
    </row>
    <row r="9" spans="1:12" ht="15.75" thickBot="1" x14ac:dyDescent="0.3">
      <c r="A9" s="9" t="s">
        <v>8</v>
      </c>
      <c r="B9" s="40">
        <f t="array" ref="B9">IF(INDEX(Лист1!B$6:B$19,MATCH(A9&amp;E$3,Лист1!A$6:A$19&amp;Лист1!G$6:G$19,0))=0,"",INDEX(Лист1!B$6:B$19,MATCH(A9&amp;E$3,Лист1!A$6:A$19&amp;Лист1!G$6:G$19,0)))</f>
        <v>0.54166666666666663</v>
      </c>
      <c r="C9" s="41">
        <f t="array" ref="C9">IF(INDEX(Лист1!C$6:C$19,MATCH(A9&amp;E$3,Лист1!A$6:A$19&amp;Лист1!G$6:G$19,0))=0,"",INDEX(Лист1!C$6:C$19,MATCH(A9&amp;E$3,Лист1!A$6:A$19&amp;Лист1!G$6:G$19,0)))</f>
        <v>2</v>
      </c>
      <c r="D9" s="42" t="str">
        <f t="array" ref="D9">IF(INDEX(Лист1!D$6:D$19,MATCH(A9&amp;E$3,Лист1!A$6:A$19&amp;Лист1!G$6:G$19,0))=0,"",INDEX(Лист1!D$6:D$19,MATCH(A9&amp;E$3,Лист1!A$6:A$19&amp;Лист1!G$6:G$19,0)))</f>
        <v>Ресурс</v>
      </c>
      <c r="E9" s="22" t="s">
        <v>2</v>
      </c>
      <c r="F9" s="43">
        <f t="array" ref="F9">IF(INDEX(Лист1!F$6:F$19,MATCH(A9&amp;E$3,Лист1!A$6:A$19&amp;Лист1!G$6:G$19,0))=0,"",INDEX(Лист1!F$6:F$19,MATCH(A9&amp;E$3,Лист1!A$6:A$19&amp;Лист1!G$6:G$19,0)))</f>
        <v>200</v>
      </c>
      <c r="G9" s="9" t="s">
        <v>8</v>
      </c>
      <c r="H9" s="17"/>
      <c r="I9" s="16"/>
      <c r="J9" s="18"/>
      <c r="K9" s="22" t="s">
        <v>2</v>
      </c>
      <c r="L9" s="16"/>
    </row>
    <row r="10" spans="1:12" ht="15.75" thickBot="1" x14ac:dyDescent="0.3">
      <c r="A10" s="9" t="s">
        <v>9</v>
      </c>
      <c r="B10" s="40">
        <f t="array" ref="B10">IF(INDEX(Лист1!B$6:B$19,MATCH(A10&amp;E$3,Лист1!A$6:A$19&amp;Лист1!G$6:G$19,0))=0,"",INDEX(Лист1!B$6:B$19,MATCH(A10&amp;E$3,Лист1!A$6:A$19&amp;Лист1!G$6:G$19,0)))</f>
        <v>0.62013888888888891</v>
      </c>
      <c r="C10" s="41">
        <f t="array" ref="C10">IF(INDEX(Лист1!C$6:C$19,MATCH(A10&amp;E$3,Лист1!A$6:A$19&amp;Лист1!G$6:G$19,0))=0,"",INDEX(Лист1!C$6:C$19,MATCH(A10&amp;E$3,Лист1!A$6:A$19&amp;Лист1!G$6:G$19,0)))</f>
        <v>1</v>
      </c>
      <c r="D10" s="42" t="str">
        <f t="array" ref="D10">IF(INDEX(Лист1!D$6:D$19,MATCH(A10&amp;E$3,Лист1!A$6:A$19&amp;Лист1!G$6:G$19,0))=0,"",INDEX(Лист1!D$6:D$19,MATCH(A10&amp;E$3,Лист1!A$6:A$19&amp;Лист1!G$6:G$19,0)))</f>
        <v>Затупление</v>
      </c>
      <c r="E10" s="22" t="s">
        <v>3</v>
      </c>
      <c r="F10" s="43" t="str">
        <f t="array" ref="F10">IF(INDEX(Лист1!F$6:F$19,MATCH(A10&amp;E$3,Лист1!A$6:A$19&amp;Лист1!G$6:G$19,0))=0,"",INDEX(Лист1!F$6:F$19,MATCH(A10&amp;E$3,Лист1!A$6:A$19&amp;Лист1!G$6:G$19,0)))</f>
        <v/>
      </c>
      <c r="G10" s="9" t="s">
        <v>9</v>
      </c>
      <c r="H10" s="10"/>
      <c r="I10" s="11">
        <v>1</v>
      </c>
      <c r="J10" s="12" t="s">
        <v>21</v>
      </c>
      <c r="K10" s="22" t="s">
        <v>3</v>
      </c>
      <c r="L10" s="16"/>
    </row>
    <row r="11" spans="1:12" ht="15.75" thickBot="1" x14ac:dyDescent="0.3">
      <c r="A11" s="9" t="s">
        <v>10</v>
      </c>
      <c r="B11" s="40">
        <f t="array" ref="B11">IF(INDEX(Лист1!B$6:B$19,MATCH(A11&amp;E$3,Лист1!A$6:A$19&amp;Лист1!G$6:G$19,0))=0,"",INDEX(Лист1!B$6:B$19,MATCH(A11&amp;E$3,Лист1!A$6:A$19&amp;Лист1!G$6:G$19,0)))</f>
        <v>0.6875</v>
      </c>
      <c r="C11" s="41">
        <f t="array" ref="C11">IF(INDEX(Лист1!C$6:C$19,MATCH(A11&amp;E$3,Лист1!A$6:A$19&amp;Лист1!G$6:G$19,0))=0,"",INDEX(Лист1!C$6:C$19,MATCH(A11&amp;E$3,Лист1!A$6:A$19&amp;Лист1!G$6:G$19,0)))</f>
        <v>1</v>
      </c>
      <c r="D11" s="42" t="str">
        <f t="array" ref="D11">IF(INDEX(Лист1!D$6:D$19,MATCH(A11&amp;E$3,Лист1!A$6:A$19&amp;Лист1!G$6:G$19,0))=0,"",INDEX(Лист1!D$6:D$19,MATCH(A11&amp;E$3,Лист1!A$6:A$19&amp;Лист1!G$6:G$19,0)))</f>
        <v>Ресурс</v>
      </c>
      <c r="E11" s="22" t="s">
        <v>4</v>
      </c>
      <c r="F11" s="43">
        <f t="array" ref="F11">IF(INDEX(Лист1!F$6:F$19,MATCH(A11&amp;E$3,Лист1!A$6:A$19&amp;Лист1!G$6:G$19,0))=0,"",INDEX(Лист1!F$6:F$19,MATCH(A11&amp;E$3,Лист1!A$6:A$19&amp;Лист1!G$6:G$19,0)))</f>
        <v>100</v>
      </c>
      <c r="G11" s="9" t="s">
        <v>10</v>
      </c>
      <c r="H11" s="19"/>
      <c r="I11" s="20">
        <v>1</v>
      </c>
      <c r="J11" s="15" t="s">
        <v>22</v>
      </c>
      <c r="K11" s="22" t="s">
        <v>4</v>
      </c>
      <c r="L11" s="16"/>
    </row>
    <row r="12" spans="1:12" ht="15.75" thickBot="1" x14ac:dyDescent="0.3">
      <c r="A12" s="21" t="s">
        <v>11</v>
      </c>
      <c r="B12" s="40" t="str">
        <f t="array" ref="B12">IF(INDEX(Лист1!B$6:B$19,MATCH(A12&amp;E$3,Лист1!A$6:A$19&amp;Лист1!G$6:G$19,0))=0,"",INDEX(Лист1!B$6:B$19,MATCH(A12&amp;E$3,Лист1!A$6:A$19&amp;Лист1!G$6:G$19,0)))</f>
        <v/>
      </c>
      <c r="C12" s="41" t="str">
        <f t="array" ref="C12">IF(INDEX(Лист1!C$6:C$19,MATCH(A12&amp;E$3,Лист1!A$6:A$19&amp;Лист1!G$6:G$19,0))=0,"",INDEX(Лист1!C$6:C$19,MATCH(A12&amp;E$3,Лист1!A$6:A$19&amp;Лист1!G$6:G$19,0)))</f>
        <v/>
      </c>
      <c r="D12" s="42" t="str">
        <f t="array" ref="D12">IF(INDEX(Лист1!D$6:D$19,MATCH(A12&amp;E$3,Лист1!A$6:A$19&amp;Лист1!G$6:G$19,0))=0,"",INDEX(Лист1!D$6:D$19,MATCH(A12&amp;E$3,Лист1!A$6:A$19&amp;Лист1!G$6:G$19,0)))</f>
        <v/>
      </c>
      <c r="E12" s="22" t="s">
        <v>5</v>
      </c>
      <c r="F12" s="43" t="str">
        <f t="array" ref="F12">IF(INDEX(Лист1!F$6:F$19,MATCH(A12&amp;E$3,Лист1!A$6:A$19&amp;Лист1!G$6:G$19,0))=0,"",INDEX(Лист1!F$6:F$19,MATCH(A12&amp;E$3,Лист1!A$6:A$19&amp;Лист1!G$6:G$19,0)))</f>
        <v/>
      </c>
      <c r="G12" s="21" t="s">
        <v>11</v>
      </c>
      <c r="H12" s="10"/>
      <c r="I12" s="11"/>
      <c r="J12" s="12"/>
      <c r="K12" s="22" t="s">
        <v>5</v>
      </c>
      <c r="L12" s="16"/>
    </row>
    <row r="13" spans="1:12" ht="15.75" thickBot="1" x14ac:dyDescent="0.3">
      <c r="A13" s="23"/>
      <c r="B13" s="38"/>
      <c r="C13" s="11"/>
      <c r="D13" s="15"/>
      <c r="E13" s="22" t="s">
        <v>23</v>
      </c>
      <c r="F13" s="11"/>
      <c r="G13" s="23"/>
      <c r="H13" s="19"/>
      <c r="I13" s="20"/>
      <c r="J13" s="15"/>
      <c r="K13" s="22" t="s">
        <v>23</v>
      </c>
      <c r="L13" s="11"/>
    </row>
    <row r="14" spans="1:12" ht="15.75" thickBot="1" x14ac:dyDescent="0.3"/>
    <row r="15" spans="1:12" ht="15.75" customHeight="1" thickBot="1" x14ac:dyDescent="0.3">
      <c r="A15" s="4" t="s">
        <v>29</v>
      </c>
      <c r="B15" s="45" t="s">
        <v>12</v>
      </c>
      <c r="C15" s="46"/>
      <c r="D15" s="46"/>
      <c r="E15" s="5">
        <v>43121</v>
      </c>
      <c r="F15" s="6" t="s">
        <v>13</v>
      </c>
      <c r="G15" s="4" t="s">
        <v>29</v>
      </c>
      <c r="H15" s="45" t="s">
        <v>12</v>
      </c>
      <c r="I15" s="46"/>
      <c r="J15" s="46"/>
      <c r="K15" s="5">
        <v>43121</v>
      </c>
      <c r="L15" s="6" t="s">
        <v>27</v>
      </c>
    </row>
    <row r="16" spans="1:12" ht="15" customHeight="1" x14ac:dyDescent="0.25">
      <c r="A16" s="47" t="s">
        <v>14</v>
      </c>
      <c r="B16" s="50" t="s">
        <v>32</v>
      </c>
      <c r="C16" s="51"/>
      <c r="D16" s="52"/>
      <c r="E16" s="53" t="s">
        <v>15</v>
      </c>
      <c r="F16" s="56" t="s">
        <v>16</v>
      </c>
      <c r="G16" s="47" t="s">
        <v>14</v>
      </c>
      <c r="H16" s="50" t="s">
        <v>32</v>
      </c>
      <c r="I16" s="51"/>
      <c r="J16" s="52"/>
      <c r="K16" s="53" t="s">
        <v>15</v>
      </c>
      <c r="L16" s="56" t="s">
        <v>16</v>
      </c>
    </row>
    <row r="17" spans="1:12" ht="15.75" customHeight="1" thickBot="1" x14ac:dyDescent="0.3">
      <c r="A17" s="48"/>
      <c r="B17" s="59" t="s">
        <v>33</v>
      </c>
      <c r="C17" s="60"/>
      <c r="D17" s="61"/>
      <c r="E17" s="54"/>
      <c r="F17" s="57"/>
      <c r="G17" s="48"/>
      <c r="H17" s="59" t="s">
        <v>33</v>
      </c>
      <c r="I17" s="60"/>
      <c r="J17" s="61"/>
      <c r="K17" s="54"/>
      <c r="L17" s="57"/>
    </row>
    <row r="18" spans="1:12" ht="30.75" thickBot="1" x14ac:dyDescent="0.3">
      <c r="A18" s="49"/>
      <c r="B18" s="7" t="s">
        <v>17</v>
      </c>
      <c r="C18" s="7" t="s">
        <v>18</v>
      </c>
      <c r="D18" s="8" t="s">
        <v>19</v>
      </c>
      <c r="E18" s="55"/>
      <c r="F18" s="58"/>
      <c r="G18" s="49"/>
      <c r="H18" s="7" t="s">
        <v>17</v>
      </c>
      <c r="I18" s="7" t="s">
        <v>18</v>
      </c>
      <c r="J18" s="8" t="s">
        <v>19</v>
      </c>
      <c r="K18" s="55"/>
      <c r="L18" s="58"/>
    </row>
    <row r="19" spans="1:12" ht="15.75" thickBot="1" x14ac:dyDescent="0.3">
      <c r="A19" s="9" t="s">
        <v>6</v>
      </c>
      <c r="B19" s="40" t="str">
        <f t="array" ref="B19">IF(INDEX(Лист1!B$6:B$19,MATCH(A19&amp;E$15,Лист1!A$6:A$19&amp;Лист1!G$6:G$19,0))=0,"",INDEX(Лист1!B$6:B$19,MATCH(A19&amp;E$15,Лист1!A$6:A$19&amp;Лист1!G$6:G$19,0)))</f>
        <v/>
      </c>
      <c r="C19" s="41" t="str">
        <f t="array" ref="C19">IF(INDEX(Лист1!C$6:C$19,MATCH(A19&amp;E$15,Лист1!A$6:A$19&amp;Лист1!G$6:G$19,0))=0,"",INDEX(Лист1!C$6:C$19,MATCH(A19&amp;E$15,Лист1!A$6:A$19&amp;Лист1!G$6:G$19,0)))</f>
        <v/>
      </c>
      <c r="D19" s="42" t="str">
        <f t="array" ref="D19">IF(INDEX(Лист1!D$6:D$19,MATCH(A19&amp;E$15,Лист1!A$6:A$19&amp;Лист1!G$6:G$19,0))=0,"",INDEX(Лист1!D$6:D$19,MATCH(A19&amp;E$15,Лист1!A$6:A$19&amp;Лист1!G$6:G$19,0)))</f>
        <v/>
      </c>
      <c r="E19" s="22" t="s">
        <v>0</v>
      </c>
      <c r="F19" s="43" t="str">
        <f t="array" ref="F19">IF(INDEX(Лист1!F$6:F$19,MATCH(A19&amp;E$15,Лист1!A$6:A$19&amp;Лист1!G$6:G$19,0))=0,"",INDEX(Лист1!F$6:F$19,MATCH(A19&amp;E$15,Лист1!A$6:A$19&amp;Лист1!G$6:G$19,0)))</f>
        <v/>
      </c>
      <c r="G19" s="9" t="s">
        <v>6</v>
      </c>
      <c r="H19" s="10"/>
      <c r="I19" s="11"/>
      <c r="J19" s="12"/>
      <c r="K19" s="22" t="s">
        <v>0</v>
      </c>
      <c r="L19" s="13"/>
    </row>
    <row r="20" spans="1:12" ht="15.75" customHeight="1" thickBot="1" x14ac:dyDescent="0.3">
      <c r="A20" s="9" t="s">
        <v>7</v>
      </c>
      <c r="B20" s="40">
        <f t="array" ref="B20">IF(INDEX(Лист1!B$6:B$19,MATCH(A20&amp;E$15,Лист1!A$6:A$19&amp;Лист1!G$6:G$19,0))=0,"",INDEX(Лист1!B$6:B$19,MATCH(A20&amp;E$15,Лист1!A$6:A$19&amp;Лист1!G$6:G$19,0)))</f>
        <v>0.45208333333333334</v>
      </c>
      <c r="C20" s="41">
        <f t="array" ref="C20">IF(INDEX(Лист1!C$6:C$19,MATCH(A20&amp;E$15,Лист1!A$6:A$19&amp;Лист1!G$6:G$19,0))=0,"",INDEX(Лист1!C$6:C$19,MATCH(A20&amp;E$15,Лист1!A$6:A$19&amp;Лист1!G$6:G$19,0)))</f>
        <v>1</v>
      </c>
      <c r="D20" s="42" t="str">
        <f t="array" ref="D20">IF(INDEX(Лист1!D$6:D$19,MATCH(A20&amp;E$15,Лист1!A$6:A$19&amp;Лист1!G$6:G$19,0))=0,"",INDEX(Лист1!D$6:D$19,MATCH(A20&amp;E$15,Лист1!A$6:A$19&amp;Лист1!G$6:G$19,0)))</f>
        <v>Излом или повреждена</v>
      </c>
      <c r="E20" s="22" t="s">
        <v>1</v>
      </c>
      <c r="F20" s="43" t="str">
        <f t="array" ref="F20">IF(INDEX(Лист1!F$6:F$19,MATCH(A20&amp;E$15,Лист1!A$6:A$19&amp;Лист1!G$6:G$19,0))=0,"",INDEX(Лист1!F$6:F$19,MATCH(A20&amp;E$15,Лист1!A$6:A$19&amp;Лист1!G$6:G$19,0)))</f>
        <v/>
      </c>
      <c r="G20" s="9" t="s">
        <v>7</v>
      </c>
      <c r="H20" s="14"/>
      <c r="I20" s="13">
        <v>1</v>
      </c>
      <c r="J20" s="15" t="s">
        <v>20</v>
      </c>
      <c r="K20" s="22" t="s">
        <v>1</v>
      </c>
      <c r="L20" s="16"/>
    </row>
    <row r="21" spans="1:12" ht="15.75" thickBot="1" x14ac:dyDescent="0.3">
      <c r="A21" s="9" t="s">
        <v>8</v>
      </c>
      <c r="B21" s="40" t="str">
        <f t="array" ref="B21">IF(INDEX(Лист1!B$6:B$19,MATCH(A21&amp;E$15,Лист1!A$6:A$19&amp;Лист1!G$6:G$19,0))=0,"",INDEX(Лист1!B$6:B$19,MATCH(A21&amp;E$15,Лист1!A$6:A$19&amp;Лист1!G$6:G$19,0)))</f>
        <v/>
      </c>
      <c r="C21" s="41" t="str">
        <f t="array" ref="C21">IF(INDEX(Лист1!C$6:C$19,MATCH(A21&amp;E$15,Лист1!A$6:A$19&amp;Лист1!G$6:G$19,0))=0,"",INDEX(Лист1!C$6:C$19,MATCH(A21&amp;E$15,Лист1!A$6:A$19&amp;Лист1!G$6:G$19,0)))</f>
        <v/>
      </c>
      <c r="D21" s="42" t="str">
        <f t="array" ref="D21">IF(INDEX(Лист1!D$6:D$19,MATCH(A21&amp;E$15,Лист1!A$6:A$19&amp;Лист1!G$6:G$19,0))=0,"",INDEX(Лист1!D$6:D$19,MATCH(A21&amp;E$15,Лист1!A$6:A$19&amp;Лист1!G$6:G$19,0)))</f>
        <v/>
      </c>
      <c r="E21" s="22" t="s">
        <v>2</v>
      </c>
      <c r="F21" s="43" t="str">
        <f t="array" ref="F21">IF(INDEX(Лист1!F$6:F$19,MATCH(A21&amp;E$15,Лист1!A$6:A$19&amp;Лист1!G$6:G$19,0))=0,"",INDEX(Лист1!F$6:F$19,MATCH(A21&amp;E$15,Лист1!A$6:A$19&amp;Лист1!G$6:G$19,0)))</f>
        <v/>
      </c>
      <c r="G21" s="9" t="s">
        <v>8</v>
      </c>
      <c r="H21" s="17"/>
      <c r="I21" s="16"/>
      <c r="J21" s="18"/>
      <c r="K21" s="22" t="s">
        <v>2</v>
      </c>
      <c r="L21" s="16">
        <v>10</v>
      </c>
    </row>
    <row r="22" spans="1:12" ht="15.75" thickBot="1" x14ac:dyDescent="0.3">
      <c r="A22" s="9" t="s">
        <v>9</v>
      </c>
      <c r="B22" s="40">
        <f t="array" ref="B22">IF(INDEX(Лист1!B$6:B$19,MATCH(A22&amp;E$15,Лист1!A$6:A$19&amp;Лист1!G$6:G$19,0))=0,"",INDEX(Лист1!B$6:B$19,MATCH(A22&amp;E$15,Лист1!A$6:A$19&amp;Лист1!G$6:G$19,0)))</f>
        <v>0.5083333333333333</v>
      </c>
      <c r="C22" s="41">
        <f t="array" ref="C22">IF(INDEX(Лист1!C$6:C$19,MATCH(A22&amp;E$15,Лист1!A$6:A$19&amp;Лист1!G$6:G$19,0))=0,"",INDEX(Лист1!C$6:C$19,MATCH(A22&amp;E$15,Лист1!A$6:A$19&amp;Лист1!G$6:G$19,0)))</f>
        <v>1</v>
      </c>
      <c r="D22" s="42" t="str">
        <f t="array" ref="D22">IF(INDEX(Лист1!D$6:D$19,MATCH(A22&amp;E$15,Лист1!A$6:A$19&amp;Лист1!G$6:G$19,0))=0,"",INDEX(Лист1!D$6:D$19,MATCH(A22&amp;E$15,Лист1!A$6:A$19&amp;Лист1!G$6:G$19,0)))</f>
        <v>Затупление</v>
      </c>
      <c r="E22" s="22" t="s">
        <v>3</v>
      </c>
      <c r="F22" s="43" t="str">
        <f t="array" ref="F22">IF(INDEX(Лист1!F$6:F$19,MATCH(A22&amp;E$15,Лист1!A$6:A$19&amp;Лист1!G$6:G$19,0))=0,"",INDEX(Лист1!F$6:F$19,MATCH(A22&amp;E$15,Лист1!A$6:A$19&amp;Лист1!G$6:G$19,0)))</f>
        <v/>
      </c>
      <c r="G22" s="9" t="s">
        <v>9</v>
      </c>
      <c r="H22" s="10"/>
      <c r="I22" s="11">
        <v>1</v>
      </c>
      <c r="J22" s="12" t="s">
        <v>21</v>
      </c>
      <c r="K22" s="22" t="s">
        <v>3</v>
      </c>
      <c r="L22" s="16"/>
    </row>
    <row r="23" spans="1:12" ht="15.75" thickBot="1" x14ac:dyDescent="0.3">
      <c r="A23" s="9" t="s">
        <v>10</v>
      </c>
      <c r="B23" s="40">
        <f t="array" ref="B23">IF(INDEX(Лист1!B$6:B$19,MATCH(A23&amp;E$15,Лист1!A$6:A$19&amp;Лист1!G$6:G$19,0))=0,"",INDEX(Лист1!B$6:B$19,MATCH(A23&amp;E$15,Лист1!A$6:A$19&amp;Лист1!G$6:G$19,0)))</f>
        <v>0.59583333333333333</v>
      </c>
      <c r="C23" s="41">
        <f t="array" ref="C23">IF(INDEX(Лист1!C$6:C$19,MATCH(A23&amp;E$15,Лист1!A$6:A$19&amp;Лист1!G$6:G$19,0))=0,"",INDEX(Лист1!C$6:C$19,MATCH(A23&amp;E$15,Лист1!A$6:A$19&amp;Лист1!G$6:G$19,0)))</f>
        <v>1</v>
      </c>
      <c r="D23" s="42" t="str">
        <f t="array" ref="D23">IF(INDEX(Лист1!D$6:D$19,MATCH(A23&amp;E$15,Лист1!A$6:A$19&amp;Лист1!G$6:G$19,0))=0,"",INDEX(Лист1!D$6:D$19,MATCH(A23&amp;E$15,Лист1!A$6:A$19&amp;Лист1!G$6:G$19,0)))</f>
        <v>Ресурс</v>
      </c>
      <c r="E23" s="22" t="s">
        <v>4</v>
      </c>
      <c r="F23" s="43" t="str">
        <f t="array" ref="F23">IF(INDEX(Лист1!F$6:F$19,MATCH(A23&amp;E$15,Лист1!A$6:A$19&amp;Лист1!G$6:G$19,0))=0,"",INDEX(Лист1!F$6:F$19,MATCH(A23&amp;E$15,Лист1!A$6:A$19&amp;Лист1!G$6:G$19,0)))</f>
        <v/>
      </c>
      <c r="G23" s="9" t="s">
        <v>10</v>
      </c>
      <c r="H23" s="19"/>
      <c r="I23" s="20">
        <v>1</v>
      </c>
      <c r="J23" s="15" t="s">
        <v>22</v>
      </c>
      <c r="K23" s="22" t="s">
        <v>4</v>
      </c>
      <c r="L23" s="16"/>
    </row>
    <row r="24" spans="1:12" ht="15.75" thickBot="1" x14ac:dyDescent="0.3">
      <c r="A24" s="21" t="s">
        <v>11</v>
      </c>
      <c r="B24" s="40" t="str">
        <f t="array" ref="B24">IF(INDEX(Лист1!B$6:B$19,MATCH(A24&amp;E$15,Лист1!A$6:A$19&amp;Лист1!G$6:G$19,0))=0,"",INDEX(Лист1!B$6:B$19,MATCH(A24&amp;E$15,Лист1!A$6:A$19&amp;Лист1!G$6:G$19,0)))</f>
        <v/>
      </c>
      <c r="C24" s="41" t="str">
        <f t="array" ref="C24">IF(INDEX(Лист1!C$6:C$19,MATCH(A24&amp;E$15,Лист1!A$6:A$19&amp;Лист1!G$6:G$19,0))=0,"",INDEX(Лист1!C$6:C$19,MATCH(A24&amp;E$15,Лист1!A$6:A$19&amp;Лист1!G$6:G$19,0)))</f>
        <v/>
      </c>
      <c r="D24" s="42" t="str">
        <f t="array" ref="D24">IF(INDEX(Лист1!D$6:D$19,MATCH(A24&amp;E$15,Лист1!A$6:A$19&amp;Лист1!G$6:G$19,0))=0,"",INDEX(Лист1!D$6:D$19,MATCH(A24&amp;E$15,Лист1!A$6:A$19&amp;Лист1!G$6:G$19,0)))</f>
        <v/>
      </c>
      <c r="E24" s="22" t="s">
        <v>5</v>
      </c>
      <c r="F24" s="43">
        <f t="array" ref="F24">IF(INDEX(Лист1!F$6:F$19,MATCH(A24&amp;E$15,Лист1!A$6:A$19&amp;Лист1!G$6:G$19,0))=0,"",INDEX(Лист1!F$6:F$19,MATCH(A24&amp;E$15,Лист1!A$6:A$19&amp;Лист1!G$6:G$19,0)))</f>
        <v>100</v>
      </c>
      <c r="G24" s="21" t="s">
        <v>11</v>
      </c>
      <c r="H24" s="10"/>
      <c r="I24" s="11"/>
      <c r="J24" s="12"/>
      <c r="K24" s="22" t="s">
        <v>5</v>
      </c>
      <c r="L24" s="16"/>
    </row>
    <row r="25" spans="1:12" ht="15.75" thickBot="1" x14ac:dyDescent="0.3">
      <c r="A25" s="23"/>
      <c r="B25" s="19"/>
      <c r="C25" s="20"/>
      <c r="D25" s="15"/>
      <c r="E25" s="22" t="s">
        <v>23</v>
      </c>
      <c r="F25" s="11"/>
      <c r="G25" s="23"/>
      <c r="H25" s="19"/>
      <c r="I25" s="20"/>
      <c r="J25" s="15"/>
      <c r="K25" s="22" t="s">
        <v>23</v>
      </c>
      <c r="L25" s="11"/>
    </row>
  </sheetData>
  <mergeCells count="24">
    <mergeCell ref="A4:A6"/>
    <mergeCell ref="B4:D4"/>
    <mergeCell ref="E4:E6"/>
    <mergeCell ref="F4:F6"/>
    <mergeCell ref="B5:D5"/>
    <mergeCell ref="H3:J3"/>
    <mergeCell ref="G4:G6"/>
    <mergeCell ref="H4:J4"/>
    <mergeCell ref="K4:K6"/>
    <mergeCell ref="B3:D3"/>
    <mergeCell ref="A16:A18"/>
    <mergeCell ref="B16:D16"/>
    <mergeCell ref="E16:E18"/>
    <mergeCell ref="F16:F18"/>
    <mergeCell ref="G16:G18"/>
    <mergeCell ref="K16:K18"/>
    <mergeCell ref="L16:L18"/>
    <mergeCell ref="B17:D17"/>
    <mergeCell ref="H17:J17"/>
    <mergeCell ref="L4:L6"/>
    <mergeCell ref="H5:J5"/>
    <mergeCell ref="B15:D15"/>
    <mergeCell ref="H15:J15"/>
    <mergeCell ref="H16:J1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Лист2!$E$4:$E$10</xm:f>
          </x14:formula1>
          <xm:sqref>B4:D5 H4:J5 B16:D17 H16:J17</xm:sqref>
        </x14:dataValidation>
        <x14:dataValidation type="list" allowBlank="1" showInputMessage="1" showErrorMessage="1">
          <x14:formula1>
            <xm:f>Лист2!$B$4:$B$6</xm:f>
          </x14:formula1>
          <xm:sqref>A3 G3 A15 G15</xm:sqref>
        </x14:dataValidation>
        <x14:dataValidation type="list" allowBlank="1" showInputMessage="1" showErrorMessage="1">
          <x14:formula1>
            <xm:f>Лист2!$H$4:$H$5</xm:f>
          </x14:formula1>
          <xm:sqref>F3 L3 F15 L15</xm:sqref>
        </x14:dataValidation>
        <x14:dataValidation type="list" allowBlank="1" showInputMessage="1" showErrorMessage="1">
          <x14:formula1>
            <xm:f>Лист2!$K$4:$K$6</xm:f>
          </x14:formula1>
          <xm:sqref>J19:J25 J7:J13 D25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workbookViewId="0">
      <selection activeCell="D19" sqref="D19"/>
    </sheetView>
  </sheetViews>
  <sheetFormatPr defaultRowHeight="15" x14ac:dyDescent="0.25"/>
  <cols>
    <col min="1" max="1" width="21.140625" bestFit="1" customWidth="1"/>
    <col min="2" max="2" width="16.140625" customWidth="1"/>
    <col min="3" max="3" width="18.7109375" customWidth="1"/>
    <col min="4" max="4" width="18.140625" customWidth="1"/>
    <col min="6" max="6" width="26.42578125" customWidth="1"/>
    <col min="7" max="7" width="19.85546875" customWidth="1"/>
    <col min="8" max="8" width="19.42578125" customWidth="1"/>
    <col min="9" max="9" width="25.28515625" customWidth="1"/>
  </cols>
  <sheetData>
    <row r="2" spans="1:9" ht="60.75" thickBot="1" x14ac:dyDescent="0.3">
      <c r="A2" s="33" t="s">
        <v>14</v>
      </c>
      <c r="B2" s="34" t="s">
        <v>38</v>
      </c>
      <c r="C2" s="35" t="s">
        <v>39</v>
      </c>
      <c r="D2" s="36" t="s">
        <v>40</v>
      </c>
      <c r="F2" s="33" t="s">
        <v>14</v>
      </c>
      <c r="G2" s="34" t="s">
        <v>38</v>
      </c>
      <c r="H2" s="35" t="s">
        <v>39</v>
      </c>
      <c r="I2" s="36" t="s">
        <v>40</v>
      </c>
    </row>
    <row r="3" spans="1:9" ht="15.75" thickBot="1" x14ac:dyDescent="0.3">
      <c r="A3" s="9" t="s">
        <v>6</v>
      </c>
      <c r="B3" s="28"/>
      <c r="C3" s="29">
        <f>Лист4!F7*Лист3!B2</f>
        <v>10000</v>
      </c>
      <c r="D3" s="30"/>
      <c r="F3" s="9" t="s">
        <v>6</v>
      </c>
      <c r="G3" s="28"/>
      <c r="H3" s="29"/>
      <c r="I3" s="30"/>
    </row>
    <row r="4" spans="1:9" ht="15.75" thickBot="1" x14ac:dyDescent="0.3">
      <c r="A4" s="9" t="s">
        <v>7</v>
      </c>
      <c r="B4" s="31"/>
      <c r="C4" s="29">
        <f>Лист4!F7*Лист3!C2</f>
        <v>0</v>
      </c>
      <c r="D4" s="32"/>
      <c r="F4" s="9" t="s">
        <v>7</v>
      </c>
      <c r="G4" s="31"/>
      <c r="H4" s="29"/>
      <c r="I4" s="32"/>
    </row>
    <row r="5" spans="1:9" ht="15.75" thickBot="1" x14ac:dyDescent="0.3">
      <c r="A5" s="9" t="s">
        <v>8</v>
      </c>
      <c r="B5" s="31"/>
      <c r="C5" s="29">
        <f>Лист4!F7*Лист3!D2</f>
        <v>0</v>
      </c>
      <c r="D5" s="32"/>
      <c r="F5" s="9" t="s">
        <v>8</v>
      </c>
      <c r="G5" s="31"/>
      <c r="H5" s="29"/>
      <c r="I5" s="32"/>
    </row>
    <row r="6" spans="1:9" ht="15.75" thickBot="1" x14ac:dyDescent="0.3">
      <c r="A6" s="9" t="s">
        <v>9</v>
      </c>
      <c r="B6" s="31"/>
      <c r="C6" s="29">
        <f>Лист4!F7*Лист3!E2</f>
        <v>2000</v>
      </c>
      <c r="D6" s="32"/>
      <c r="F6" s="9" t="s">
        <v>9</v>
      </c>
      <c r="G6" s="31"/>
      <c r="H6" s="29"/>
      <c r="I6" s="32"/>
    </row>
    <row r="7" spans="1:9" ht="15.75" thickBot="1" x14ac:dyDescent="0.3">
      <c r="A7" s="9" t="s">
        <v>10</v>
      </c>
      <c r="B7" s="31"/>
      <c r="C7" s="29">
        <f>Лист4!F7*Лист3!F2</f>
        <v>0</v>
      </c>
      <c r="D7" s="32"/>
      <c r="F7" s="9" t="s">
        <v>10</v>
      </c>
      <c r="G7" s="31"/>
      <c r="H7" s="29"/>
      <c r="I7" s="32"/>
    </row>
    <row r="8" spans="1:9" ht="15.75" thickBot="1" x14ac:dyDescent="0.3">
      <c r="A8" s="21" t="s">
        <v>11</v>
      </c>
      <c r="B8" s="31"/>
      <c r="C8" s="29">
        <f>Лист4!F7*Лист3!G2</f>
        <v>0</v>
      </c>
      <c r="D8" s="32"/>
      <c r="F8" s="21" t="s">
        <v>11</v>
      </c>
      <c r="G8" s="31"/>
      <c r="H8" s="29"/>
      <c r="I8" s="32"/>
    </row>
    <row r="10" spans="1:9" ht="60.75" thickBot="1" x14ac:dyDescent="0.3">
      <c r="A10" s="33" t="s">
        <v>14</v>
      </c>
      <c r="B10" s="34" t="s">
        <v>38</v>
      </c>
      <c r="C10" s="35" t="s">
        <v>39</v>
      </c>
      <c r="D10" s="36" t="s">
        <v>40</v>
      </c>
      <c r="F10" s="33" t="s">
        <v>14</v>
      </c>
      <c r="G10" s="34" t="s">
        <v>38</v>
      </c>
      <c r="H10" s="35" t="s">
        <v>39</v>
      </c>
      <c r="I10" s="36" t="s">
        <v>40</v>
      </c>
    </row>
    <row r="11" spans="1:9" ht="15.75" thickBot="1" x14ac:dyDescent="0.3">
      <c r="A11" s="9" t="s">
        <v>6</v>
      </c>
      <c r="B11" s="28"/>
      <c r="C11" s="29"/>
      <c r="D11" s="30"/>
      <c r="F11" s="9" t="s">
        <v>6</v>
      </c>
      <c r="G11" s="28"/>
      <c r="H11" s="29"/>
      <c r="I11" s="30"/>
    </row>
    <row r="12" spans="1:9" ht="15.75" thickBot="1" x14ac:dyDescent="0.3">
      <c r="A12" s="9" t="s">
        <v>7</v>
      </c>
      <c r="B12" s="31"/>
      <c r="C12" s="29"/>
      <c r="D12" s="32"/>
      <c r="F12" s="9" t="s">
        <v>7</v>
      </c>
      <c r="G12" s="31"/>
      <c r="H12" s="29"/>
      <c r="I12" s="32"/>
    </row>
    <row r="13" spans="1:9" ht="15.75" thickBot="1" x14ac:dyDescent="0.3">
      <c r="A13" s="9" t="s">
        <v>8</v>
      </c>
      <c r="B13" s="31"/>
      <c r="C13" s="29"/>
      <c r="D13" s="32"/>
      <c r="F13" s="9" t="s">
        <v>8</v>
      </c>
      <c r="G13" s="31"/>
      <c r="H13" s="29"/>
      <c r="I13" s="32"/>
    </row>
    <row r="14" spans="1:9" ht="15.75" thickBot="1" x14ac:dyDescent="0.3">
      <c r="A14" s="9" t="s">
        <v>9</v>
      </c>
      <c r="B14" s="31"/>
      <c r="C14" s="29"/>
      <c r="D14" s="32"/>
      <c r="F14" s="9" t="s">
        <v>9</v>
      </c>
      <c r="G14" s="31"/>
      <c r="H14" s="29"/>
      <c r="I14" s="32"/>
    </row>
    <row r="15" spans="1:9" ht="15.75" thickBot="1" x14ac:dyDescent="0.3">
      <c r="A15" s="9" t="s">
        <v>10</v>
      </c>
      <c r="B15" s="31"/>
      <c r="C15" s="29"/>
      <c r="D15" s="32"/>
      <c r="F15" s="9" t="s">
        <v>10</v>
      </c>
      <c r="G15" s="31"/>
      <c r="H15" s="29"/>
      <c r="I15" s="32"/>
    </row>
    <row r="16" spans="1:9" ht="15.75" thickBot="1" x14ac:dyDescent="0.3">
      <c r="A16" s="21" t="s">
        <v>11</v>
      </c>
      <c r="B16" s="31"/>
      <c r="C16" s="29"/>
      <c r="D16" s="32"/>
      <c r="F16" s="21" t="s">
        <v>11</v>
      </c>
      <c r="G16" s="31"/>
      <c r="H16" s="29"/>
      <c r="I16" s="32"/>
    </row>
  </sheetData>
  <conditionalFormatting sqref="D8">
    <cfRule type="cellIs" dxfId="3" priority="4" stopIfTrue="1" operator="greaterThan">
      <formula>3000</formula>
    </cfRule>
  </conditionalFormatting>
  <conditionalFormatting sqref="I8">
    <cfRule type="cellIs" dxfId="2" priority="3" stopIfTrue="1" operator="greaterThan">
      <formula>3000</formula>
    </cfRule>
  </conditionalFormatting>
  <conditionalFormatting sqref="I16">
    <cfRule type="cellIs" dxfId="1" priority="1" stopIfTrue="1" operator="greaterThan">
      <formula>3000</formula>
    </cfRule>
  </conditionalFormatting>
  <conditionalFormatting sqref="D16">
    <cfRule type="cellIs" dxfId="0" priority="2" stopIfTrue="1" operator="greaterThan">
      <formula>3000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CNC</dc:creator>
  <cp:lastModifiedBy>ААА</cp:lastModifiedBy>
  <dcterms:created xsi:type="dcterms:W3CDTF">2018-01-30T07:17:39Z</dcterms:created>
  <dcterms:modified xsi:type="dcterms:W3CDTF">2018-02-02T06:48:56Z</dcterms:modified>
</cp:coreProperties>
</file>