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260"/>
  </bookViews>
  <sheets>
    <sheet name="Лист1" sheetId="2" r:id="rId1"/>
  </sheets>
  <definedNames>
    <definedName name="_xlnm._FilterDatabase" localSheetId="0" hidden="1">Лист1!$A$1:$G$11</definedName>
  </definedNames>
  <calcPr calcId="152511"/>
</workbook>
</file>

<file path=xl/calcChain.xml><?xml version="1.0" encoding="utf-8"?>
<calcChain xmlns="http://schemas.openxmlformats.org/spreadsheetml/2006/main">
  <c r="B18" i="2" l="1"/>
  <c r="B19" i="2"/>
  <c r="B20" i="2"/>
  <c r="B21" i="2"/>
  <c r="B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D21" i="2"/>
  <c r="E21" i="2"/>
  <c r="F21" i="2"/>
  <c r="G21" i="2"/>
  <c r="H21" i="2"/>
  <c r="I21" i="2"/>
  <c r="J21" i="2"/>
  <c r="K21" i="2"/>
  <c r="L21" i="2"/>
  <c r="M21" i="2"/>
  <c r="N21" i="2"/>
  <c r="E17" i="2"/>
  <c r="F17" i="2"/>
  <c r="G17" i="2"/>
  <c r="H17" i="2"/>
  <c r="I17" i="2"/>
  <c r="J17" i="2"/>
  <c r="K17" i="2"/>
  <c r="L17" i="2"/>
  <c r="M17" i="2"/>
  <c r="N17" i="2"/>
  <c r="D17" i="2"/>
  <c r="O7" i="2" l="1"/>
</calcChain>
</file>

<file path=xl/sharedStrings.xml><?xml version="1.0" encoding="utf-8"?>
<sst xmlns="http://schemas.openxmlformats.org/spreadsheetml/2006/main" count="40" uniqueCount="17">
  <si>
    <t>компл</t>
  </si>
  <si>
    <t>Драйкулер Мощность 7,84 КВт Напряжение 380 В ОКА90.6/2</t>
  </si>
  <si>
    <t>шт</t>
  </si>
  <si>
    <t xml:space="preserve">Система ИС </t>
  </si>
  <si>
    <t xml:space="preserve"> 14.11.2016г., п.87</t>
  </si>
  <si>
    <t>19.12.2016 г. п.48</t>
  </si>
  <si>
    <t xml:space="preserve"> 05.04.2017г. (п.1 )</t>
  </si>
  <si>
    <t xml:space="preserve"> 17.04.2017 п.13</t>
  </si>
  <si>
    <t xml:space="preserve"> 03.02.2017г. (п.36 )</t>
  </si>
  <si>
    <t xml:space="preserve">Комплекс ВК ИС </t>
  </si>
  <si>
    <t>Комплект системы охлаждения</t>
  </si>
  <si>
    <t xml:space="preserve">Станция очистки хозяйственно-бытовых сточных вод </t>
  </si>
  <si>
    <t>15.08.2016г.</t>
  </si>
  <si>
    <t>Таблица 1</t>
  </si>
  <si>
    <t>Таблица 2</t>
  </si>
  <si>
    <t>Станция очистки дренажных</t>
  </si>
  <si>
    <t xml:space="preserve"> Желаемый итог- подстановка значений таблицы 2 к таблице 1 по текстовым значениям стобца С. КАК?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</si>
</sst>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3" borderId="0" xfId="0" applyFill="1"/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justify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1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0" fontId="0" fillId="3" borderId="12" xfId="0" applyFill="1" applyBorder="1"/>
    <xf numFmtId="0" fontId="0" fillId="3" borderId="13" xfId="0" applyFill="1" applyBorder="1"/>
    <xf numFmtId="0" fontId="1" fillId="2" borderId="11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0" fontId="1" fillId="2" borderId="8" xfId="0" applyNumberFormat="1" applyFont="1" applyFill="1" applyBorder="1" applyAlignment="1">
      <alignment horizontal="justify" vertical="center" wrapText="1"/>
    </xf>
    <xf numFmtId="0" fontId="3" fillId="4" borderId="0" xfId="0" applyFont="1" applyFill="1"/>
    <xf numFmtId="0" fontId="3" fillId="0" borderId="0" xfId="0" applyFont="1"/>
    <xf numFmtId="3" fontId="1" fillId="3" borderId="14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7" sqref="C27"/>
    </sheetView>
  </sheetViews>
  <sheetFormatPr defaultRowHeight="15" x14ac:dyDescent="0.25"/>
  <cols>
    <col min="1" max="1" width="5.85546875" style="1" customWidth="1"/>
    <col min="2" max="2" width="16.42578125" style="1" customWidth="1"/>
    <col min="3" max="3" width="58" style="1" customWidth="1"/>
    <col min="4" max="4" width="6.7109375" style="1" customWidth="1"/>
    <col min="5" max="5" width="13.42578125" style="1" customWidth="1"/>
    <col min="6" max="6" width="13.5703125" style="1" customWidth="1"/>
    <col min="7" max="8" width="14.85546875" style="1" customWidth="1"/>
    <col min="9" max="9" width="26.42578125" customWidth="1"/>
    <col min="10" max="10" width="33.28515625" customWidth="1"/>
    <col min="12" max="12" width="12.85546875" customWidth="1"/>
    <col min="13" max="13" width="14.140625" customWidth="1"/>
    <col min="14" max="14" width="12" customWidth="1"/>
  </cols>
  <sheetData>
    <row r="1" spans="1:15" x14ac:dyDescent="0.25">
      <c r="C1" s="1">
        <v>788</v>
      </c>
    </row>
    <row r="5" spans="1:15" ht="15.75" thickBot="1" x14ac:dyDescent="0.3"/>
    <row r="6" spans="1:15" x14ac:dyDescent="0.25">
      <c r="A6" s="7"/>
      <c r="B6" s="8"/>
      <c r="C6" s="8" t="s">
        <v>13</v>
      </c>
      <c r="D6" s="8"/>
      <c r="E6" s="8"/>
      <c r="F6" s="8"/>
      <c r="G6" s="9"/>
      <c r="H6" s="8"/>
      <c r="I6" s="19"/>
      <c r="J6" s="20" t="s">
        <v>14</v>
      </c>
      <c r="K6" s="20"/>
      <c r="L6" s="20"/>
      <c r="M6" s="20"/>
      <c r="N6" s="21"/>
    </row>
    <row r="7" spans="1:15" ht="25.15" customHeight="1" x14ac:dyDescent="0.25">
      <c r="A7" s="10"/>
      <c r="B7" s="2" t="s">
        <v>4</v>
      </c>
      <c r="C7" s="3" t="s">
        <v>3</v>
      </c>
      <c r="D7" s="4" t="s">
        <v>0</v>
      </c>
      <c r="E7" s="5">
        <v>1</v>
      </c>
      <c r="F7" s="6">
        <v>236</v>
      </c>
      <c r="G7" s="11">
        <v>236</v>
      </c>
      <c r="H7" s="33"/>
      <c r="I7" s="22" t="s">
        <v>4</v>
      </c>
      <c r="J7" s="3" t="s">
        <v>3</v>
      </c>
      <c r="K7" s="4" t="s">
        <v>0</v>
      </c>
      <c r="L7" s="5">
        <v>1</v>
      </c>
      <c r="M7" s="6">
        <v>236</v>
      </c>
      <c r="N7" s="11">
        <v>236</v>
      </c>
      <c r="O7" t="str">
        <f>IFERROR(VLOOKUP(#REF!,#REF!,2,0),"")</f>
        <v/>
      </c>
    </row>
    <row r="8" spans="1:15" ht="25.15" customHeight="1" x14ac:dyDescent="0.25">
      <c r="A8" s="10"/>
      <c r="B8" s="2" t="s">
        <v>5</v>
      </c>
      <c r="C8" s="3" t="s">
        <v>9</v>
      </c>
      <c r="D8" s="4" t="s">
        <v>0</v>
      </c>
      <c r="E8" s="5">
        <v>1</v>
      </c>
      <c r="F8" s="6">
        <v>157</v>
      </c>
      <c r="G8" s="11">
        <v>157</v>
      </c>
      <c r="H8" s="33"/>
      <c r="I8" s="22" t="s">
        <v>6</v>
      </c>
      <c r="J8" s="3" t="s">
        <v>15</v>
      </c>
      <c r="K8" s="4" t="s">
        <v>0</v>
      </c>
      <c r="L8" s="5">
        <v>1</v>
      </c>
      <c r="M8" s="6">
        <v>156</v>
      </c>
      <c r="N8" s="11">
        <v>156</v>
      </c>
    </row>
    <row r="9" spans="1:15" ht="25.15" customHeight="1" x14ac:dyDescent="0.25">
      <c r="A9" s="10"/>
      <c r="B9" s="2" t="s">
        <v>6</v>
      </c>
      <c r="C9" s="3" t="s">
        <v>15</v>
      </c>
      <c r="D9" s="4" t="s">
        <v>0</v>
      </c>
      <c r="E9" s="5">
        <v>1</v>
      </c>
      <c r="F9" s="6">
        <v>156</v>
      </c>
      <c r="G9" s="11">
        <v>156</v>
      </c>
      <c r="H9" s="33"/>
      <c r="I9" s="22" t="s">
        <v>7</v>
      </c>
      <c r="J9" s="3" t="s">
        <v>10</v>
      </c>
      <c r="K9" s="4" t="s">
        <v>0</v>
      </c>
      <c r="L9" s="5">
        <v>1</v>
      </c>
      <c r="M9" s="6">
        <v>153</v>
      </c>
      <c r="N9" s="11">
        <v>153</v>
      </c>
    </row>
    <row r="10" spans="1:15" ht="25.15" customHeight="1" x14ac:dyDescent="0.25">
      <c r="A10" s="10"/>
      <c r="B10" s="2" t="s">
        <v>7</v>
      </c>
      <c r="C10" s="3" t="s">
        <v>10</v>
      </c>
      <c r="D10" s="4" t="s">
        <v>0</v>
      </c>
      <c r="E10" s="5">
        <v>1</v>
      </c>
      <c r="F10" s="6">
        <v>153</v>
      </c>
      <c r="G10" s="11">
        <v>153</v>
      </c>
      <c r="H10" s="33"/>
      <c r="I10" s="22" t="s">
        <v>8</v>
      </c>
      <c r="J10" s="3" t="s">
        <v>11</v>
      </c>
      <c r="K10" s="4" t="s">
        <v>0</v>
      </c>
      <c r="L10" s="5">
        <v>1</v>
      </c>
      <c r="M10" s="6">
        <v>11</v>
      </c>
      <c r="N10" s="11">
        <v>11</v>
      </c>
    </row>
    <row r="11" spans="1:15" ht="25.15" customHeight="1" thickBot="1" x14ac:dyDescent="0.3">
      <c r="A11" s="12"/>
      <c r="B11" s="13" t="s">
        <v>8</v>
      </c>
      <c r="C11" s="14" t="s">
        <v>11</v>
      </c>
      <c r="D11" s="15" t="s">
        <v>0</v>
      </c>
      <c r="E11" s="16">
        <v>1</v>
      </c>
      <c r="F11" s="17">
        <v>11</v>
      </c>
      <c r="G11" s="18">
        <v>11</v>
      </c>
      <c r="H11" s="34"/>
      <c r="I11" s="23" t="s">
        <v>12</v>
      </c>
      <c r="J11" s="14" t="s">
        <v>1</v>
      </c>
      <c r="K11" s="15" t="s">
        <v>2</v>
      </c>
      <c r="L11" s="16">
        <v>5</v>
      </c>
      <c r="M11" s="17">
        <v>216</v>
      </c>
      <c r="N11" s="24">
        <v>216</v>
      </c>
    </row>
    <row r="12" spans="1:15" x14ac:dyDescent="0.25">
      <c r="I12" s="1"/>
      <c r="J12" s="1"/>
    </row>
    <row r="13" spans="1:15" x14ac:dyDescent="0.25">
      <c r="I13" s="1"/>
      <c r="J13" s="1"/>
    </row>
    <row r="14" spans="1:15" x14ac:dyDescent="0.25">
      <c r="I14" s="1"/>
      <c r="J14" s="1"/>
    </row>
    <row r="15" spans="1:15" ht="15.75" thickBot="1" x14ac:dyDescent="0.3">
      <c r="D15" s="31"/>
      <c r="E15" s="31" t="s">
        <v>16</v>
      </c>
      <c r="F15" s="31"/>
      <c r="G15" s="31"/>
      <c r="H15" s="31"/>
      <c r="I15" s="31"/>
      <c r="J15" s="31"/>
      <c r="K15" s="32"/>
    </row>
    <row r="16" spans="1:15" ht="15.75" thickBot="1" x14ac:dyDescent="0.3">
      <c r="A16" s="7"/>
      <c r="B16" s="8"/>
      <c r="C16" s="8" t="s">
        <v>13</v>
      </c>
      <c r="D16" s="8"/>
      <c r="E16" s="8"/>
      <c r="F16" s="8"/>
      <c r="G16" s="9"/>
      <c r="H16" s="8"/>
      <c r="I16" s="7"/>
      <c r="J16" s="8" t="s">
        <v>14</v>
      </c>
      <c r="K16" s="20"/>
      <c r="L16" s="20"/>
      <c r="M16" s="20"/>
      <c r="N16" s="21"/>
    </row>
    <row r="17" spans="1:14" ht="21.6" customHeight="1" thickBot="1" x14ac:dyDescent="0.3">
      <c r="A17" s="25"/>
      <c r="B17" s="36" t="str">
        <f>I17</f>
        <v xml:space="preserve"> 14.11.2016г., п.87</v>
      </c>
      <c r="C17" s="28" t="s">
        <v>3</v>
      </c>
      <c r="D17" s="35" t="str">
        <f>IFERROR(VLOOKUP($C17,$C$7:$N$11,COLUMN(B$1),),"")</f>
        <v>компл</v>
      </c>
      <c r="E17" s="35">
        <f t="shared" ref="E17:N17" si="0">IFERROR(VLOOKUP($C17,$C$7:$N$11,COLUMN(C$1),),"")</f>
        <v>1</v>
      </c>
      <c r="F17" s="35">
        <f t="shared" si="0"/>
        <v>236</v>
      </c>
      <c r="G17" s="35">
        <f t="shared" si="0"/>
        <v>236</v>
      </c>
      <c r="H17" s="35">
        <f t="shared" si="0"/>
        <v>0</v>
      </c>
      <c r="I17" s="35" t="str">
        <f t="shared" si="0"/>
        <v xml:space="preserve"> 14.11.2016г., п.87</v>
      </c>
      <c r="J17" s="35" t="str">
        <f t="shared" si="0"/>
        <v xml:space="preserve">Система ИС </v>
      </c>
      <c r="K17" s="35" t="str">
        <f t="shared" si="0"/>
        <v>компл</v>
      </c>
      <c r="L17" s="35">
        <f t="shared" si="0"/>
        <v>1</v>
      </c>
      <c r="M17" s="35">
        <f t="shared" si="0"/>
        <v>236</v>
      </c>
      <c r="N17" s="35">
        <f t="shared" si="0"/>
        <v>236</v>
      </c>
    </row>
    <row r="18" spans="1:14" ht="29.45" customHeight="1" thickBot="1" x14ac:dyDescent="0.3">
      <c r="A18" s="10"/>
      <c r="B18" s="36" t="str">
        <f t="shared" ref="B18:B21" si="1">I18</f>
        <v xml:space="preserve"> 05.04.2017г. (п.1 )</v>
      </c>
      <c r="C18" s="29" t="s">
        <v>9</v>
      </c>
      <c r="D18" s="35" t="str">
        <f t="shared" ref="D18:D21" si="2">IFERROR(VLOOKUP($C18,$C$7:$N$11,COLUMN(B$1),),"")</f>
        <v>компл</v>
      </c>
      <c r="E18" s="35">
        <f t="shared" ref="E18:E21" si="3">IFERROR(VLOOKUP($C18,$C$7:$N$11,COLUMN(C$1),),"")</f>
        <v>1</v>
      </c>
      <c r="F18" s="35">
        <f t="shared" ref="F18:F21" si="4">IFERROR(VLOOKUP($C18,$C$7:$N$11,COLUMN(D$1),),"")</f>
        <v>157</v>
      </c>
      <c r="G18" s="35">
        <f t="shared" ref="G18:G21" si="5">IFERROR(VLOOKUP($C18,$C$7:$N$11,COLUMN(E$1),),"")</f>
        <v>157</v>
      </c>
      <c r="H18" s="35">
        <f t="shared" ref="H18:H21" si="6">IFERROR(VLOOKUP($C18,$C$7:$N$11,COLUMN(F$1),),"")</f>
        <v>0</v>
      </c>
      <c r="I18" s="35" t="str">
        <f t="shared" ref="I18:I21" si="7">IFERROR(VLOOKUP($C18,$C$7:$N$11,COLUMN(G$1),),"")</f>
        <v xml:space="preserve"> 05.04.2017г. (п.1 )</v>
      </c>
      <c r="J18" s="35" t="str">
        <f t="shared" ref="J18:J21" si="8">IFERROR(VLOOKUP($C18,$C$7:$N$11,COLUMN(H$1),),"")</f>
        <v>Станция очистки дренажных</v>
      </c>
      <c r="K18" s="35" t="str">
        <f t="shared" ref="K18:K21" si="9">IFERROR(VLOOKUP($C18,$C$7:$N$11,COLUMN(I$1),),"")</f>
        <v>компл</v>
      </c>
      <c r="L18" s="35">
        <f t="shared" ref="L18:L21" si="10">IFERROR(VLOOKUP($C18,$C$7:$N$11,COLUMN(J$1),),"")</f>
        <v>1</v>
      </c>
      <c r="M18" s="35">
        <f t="shared" ref="M18:M21" si="11">IFERROR(VLOOKUP($C18,$C$7:$N$11,COLUMN(K$1),),"")</f>
        <v>156</v>
      </c>
      <c r="N18" s="35">
        <f t="shared" ref="N18:N21" si="12">IFERROR(VLOOKUP($C18,$C$7:$N$11,COLUMN(L$1),),"")</f>
        <v>156</v>
      </c>
    </row>
    <row r="19" spans="1:14" ht="29.45" customHeight="1" thickBot="1" x14ac:dyDescent="0.3">
      <c r="A19" s="26"/>
      <c r="B19" s="36" t="str">
        <f t="shared" si="1"/>
        <v xml:space="preserve"> 17.04.2017 п.13</v>
      </c>
      <c r="C19" s="29" t="s">
        <v>15</v>
      </c>
      <c r="D19" s="35" t="str">
        <f t="shared" si="2"/>
        <v>компл</v>
      </c>
      <c r="E19" s="35">
        <f t="shared" si="3"/>
        <v>1</v>
      </c>
      <c r="F19" s="35">
        <f t="shared" si="4"/>
        <v>156</v>
      </c>
      <c r="G19" s="35">
        <f t="shared" si="5"/>
        <v>156</v>
      </c>
      <c r="H19" s="35">
        <f t="shared" si="6"/>
        <v>0</v>
      </c>
      <c r="I19" s="35" t="str">
        <f t="shared" si="7"/>
        <v xml:space="preserve"> 17.04.2017 п.13</v>
      </c>
      <c r="J19" s="35" t="str">
        <f t="shared" si="8"/>
        <v>Комплект системы охлаждения</v>
      </c>
      <c r="K19" s="35" t="str">
        <f t="shared" si="9"/>
        <v>компл</v>
      </c>
      <c r="L19" s="35">
        <f t="shared" si="10"/>
        <v>1</v>
      </c>
      <c r="M19" s="35">
        <f t="shared" si="11"/>
        <v>153</v>
      </c>
      <c r="N19" s="35">
        <f t="shared" si="12"/>
        <v>153</v>
      </c>
    </row>
    <row r="20" spans="1:14" ht="26.45" customHeight="1" thickBot="1" x14ac:dyDescent="0.3">
      <c r="A20" s="26"/>
      <c r="B20" s="36" t="str">
        <f t="shared" si="1"/>
        <v xml:space="preserve"> 03.02.2017г. (п.36 )</v>
      </c>
      <c r="C20" s="29" t="s">
        <v>10</v>
      </c>
      <c r="D20" s="35" t="str">
        <f t="shared" si="2"/>
        <v>компл</v>
      </c>
      <c r="E20" s="35">
        <f t="shared" si="3"/>
        <v>1</v>
      </c>
      <c r="F20" s="35">
        <f t="shared" si="4"/>
        <v>153</v>
      </c>
      <c r="G20" s="35">
        <f t="shared" si="5"/>
        <v>153</v>
      </c>
      <c r="H20" s="35">
        <f t="shared" si="6"/>
        <v>0</v>
      </c>
      <c r="I20" s="35" t="str">
        <f t="shared" si="7"/>
        <v xml:space="preserve"> 03.02.2017г. (п.36 )</v>
      </c>
      <c r="J20" s="35" t="str">
        <f t="shared" si="8"/>
        <v xml:space="preserve">Станция очистки хозяйственно-бытовых сточных вод </v>
      </c>
      <c r="K20" s="35" t="str">
        <f t="shared" si="9"/>
        <v>компл</v>
      </c>
      <c r="L20" s="35">
        <f t="shared" si="10"/>
        <v>1</v>
      </c>
      <c r="M20" s="35">
        <f t="shared" si="11"/>
        <v>11</v>
      </c>
      <c r="N20" s="35">
        <f t="shared" si="12"/>
        <v>11</v>
      </c>
    </row>
    <row r="21" spans="1:14" ht="28.15" customHeight="1" thickBot="1" x14ac:dyDescent="0.3">
      <c r="A21" s="27"/>
      <c r="B21" s="36" t="str">
        <f t="shared" si="1"/>
        <v>15.08.2016г.</v>
      </c>
      <c r="C21" s="30" t="s">
        <v>11</v>
      </c>
      <c r="D21" s="35" t="str">
        <f t="shared" si="2"/>
        <v>компл</v>
      </c>
      <c r="E21" s="35">
        <f t="shared" si="3"/>
        <v>1</v>
      </c>
      <c r="F21" s="35">
        <f t="shared" si="4"/>
        <v>11</v>
      </c>
      <c r="G21" s="35">
        <f t="shared" si="5"/>
        <v>11</v>
      </c>
      <c r="H21" s="35">
        <f t="shared" si="6"/>
        <v>0</v>
      </c>
      <c r="I21" s="35" t="str">
        <f t="shared" si="7"/>
        <v>15.08.2016г.</v>
      </c>
      <c r="J21" s="35" t="str">
        <f t="shared" si="8"/>
        <v>Драйкулер Мощность 7,84 КВт Напряжение 380 В ОКА90.6/2</v>
      </c>
      <c r="K21" s="35" t="str">
        <f t="shared" si="9"/>
        <v>шт</v>
      </c>
      <c r="L21" s="35">
        <f t="shared" si="10"/>
        <v>5</v>
      </c>
      <c r="M21" s="35">
        <f t="shared" si="11"/>
        <v>216</v>
      </c>
      <c r="N21" s="35">
        <f t="shared" si="12"/>
        <v>216</v>
      </c>
    </row>
  </sheetData>
  <autoFilter ref="A1:G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2018-02-02T19:31:18Z</dcterms:modified>
</cp:coreProperties>
</file>