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1840" windowHeight="12435" activeTab="1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2" i="2"/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2" i="2"/>
</calcChain>
</file>

<file path=xl/sharedStrings.xml><?xml version="1.0" encoding="utf-8"?>
<sst xmlns="http://schemas.openxmlformats.org/spreadsheetml/2006/main" count="56" uniqueCount="56">
  <si>
    <t>№ п/п</t>
  </si>
  <si>
    <t>Дата создания</t>
  </si>
  <si>
    <t>Категория РИД</t>
  </si>
  <si>
    <t>Подразделение университета</t>
  </si>
  <si>
    <t>ФИО руководителя</t>
  </si>
  <si>
    <t>ФИО исполнителей</t>
  </si>
  <si>
    <t>Ключевые слова, объем работы</t>
  </si>
  <si>
    <t xml:space="preserve">Сфера применения, полезный эффект </t>
  </si>
  <si>
    <t>Контакты представителя организации</t>
  </si>
  <si>
    <t>Вид охраны</t>
  </si>
  <si>
    <t>№ заявки</t>
  </si>
  <si>
    <t>Дата заявки</t>
  </si>
  <si>
    <t>№ охранного документа</t>
  </si>
  <si>
    <t>Дата получения охранного документа</t>
  </si>
  <si>
    <t>НМА</t>
  </si>
  <si>
    <t>№ дела</t>
  </si>
  <si>
    <t>Наименование РИД</t>
  </si>
  <si>
    <r>
      <t>ПрЭВМ. 2017611644</t>
    </r>
    <r>
      <rPr>
        <sz val="11"/>
        <rFont val="Times New Roman"/>
        <family val="1"/>
        <charset val="204"/>
      </rPr>
      <t>. Устройство для измерения линейных размеров стальных деталей / Суслов А.Г., Шалыгин М.Г.; заявитель и патентообладатель Федеральное государственное бюджетное образовательное учреждение высшего профессионального образования «Брянский государственный технический университет» (RU).- № и дата заявки 2016663958 19.12.2016, дата рег. 07.02.2017</t>
    </r>
  </si>
  <si>
    <r>
      <t>ПрЭВМ, 2017614779,</t>
    </r>
    <r>
      <rPr>
        <sz val="11"/>
        <rFont val="Times New Roman"/>
        <family val="1"/>
        <charset val="204"/>
      </rPr>
      <t xml:space="preserve"> Программа для управления работой сайта «Абитуриенту Брянского государственного технического университета» / Коростелёв Дмитрий Александрович, Трубаков Андрей Олегович, Азарченков Андрей Анатольевич, Подвесовский Александр Георгиевич, Зимин Сергей Николаевич № и дата заявки 2016662886 23.11.2016, дата рег. 27.04.2017</t>
    </r>
  </si>
  <si>
    <r>
      <t>ПрЭВМ. 2017611715</t>
    </r>
    <r>
      <rPr>
        <sz val="11"/>
        <rFont val="Times New Roman"/>
        <family val="1"/>
        <charset val="204"/>
      </rPr>
      <t>. Автоматизированная система оценки рисков безопасности информационных систем персональных данных / Шинаков К.Е., Рытов М.Ю., Аниканов В.В.; заявитель и патентообладатель Федеральное государственное бюджетное образовательное учреждение высшего профессионального образования «Брянский государственный технический университет» (RU).- № и дата заявки 2016663942 19.12.2016, дата рег. 08.02.2017</t>
    </r>
  </si>
  <si>
    <r>
      <t>ПрЭВМ. 2017611700</t>
    </r>
    <r>
      <rPr>
        <sz val="11"/>
        <rFont val="Times New Roman"/>
        <family val="1"/>
        <charset val="204"/>
      </rPr>
      <t>. Программа для расчета оптимального режима отделочно-упрочняющей обработки поверхностным пластическим деформированием с учетом критериев производительности и себестоимости / Степошина С.В., Федонин О.Н.; заявитель и патентообладатель Федеральное государственное бюджетное образовательное учреждение высшего профессионального образования «Брянский государственный технический университет» (RU).- № и дата заявки 2016663927 19.12.2016, дата рег. 08.02.2017</t>
    </r>
  </si>
  <si>
    <r>
      <t>ПрЭВМ. 2017611412</t>
    </r>
    <r>
      <rPr>
        <sz val="11"/>
        <rFont val="Times New Roman"/>
        <family val="1"/>
        <charset val="204"/>
      </rPr>
      <t>. Программная система мониторинга давления в нефтепроводе / Левый И.С.; заявитель и патентообладатель Федеральное государственное бюджетное образовательное учреждение высшего профессионального образования «Брянский государственный технический университет» (RU).- № и дата заявки 2016663504 09.12.2016, дата рег. 02.02.2017</t>
    </r>
  </si>
  <si>
    <r>
      <t>ПрЭВМ. 2017611143</t>
    </r>
    <r>
      <rPr>
        <sz val="11"/>
        <rFont val="Times New Roman"/>
        <family val="1"/>
        <charset val="204"/>
      </rPr>
      <t>. Программная система генерации и проверки индивидуальных заданий для обучения работе с файловыми деревьями / Коростелёв Д.А. Подвесовская М.А.; заявитель и патентообладатель Федеральное государственное бюджетное образовательное учреждение высшего профессионального образования «Брянский государственный технический университет» (RU).- № и дата заявки 2016662858 23.11.2016, дата рег. 19.01.2017</t>
    </r>
  </si>
  <si>
    <r>
      <t>ПрЭВМ. 2017611453</t>
    </r>
    <r>
      <rPr>
        <sz val="11"/>
        <rFont val="Times New Roman"/>
        <family val="1"/>
        <charset val="204"/>
      </rPr>
      <t>. Визуализатор работы с многомерной пирамидой / Гулаков В.К., Савостин И.А.; заявитель и патентообладатель Федеральное государственное бюджетное образовательное учреждение высшего профессионального образования «Брянский государственный технический университет» (RU).- № и дата заявки 2016663412 09.12.2016, дата рег. 03.02.2017</t>
    </r>
  </si>
  <si>
    <r>
      <t>ПрЭВМ. 2017611513</t>
    </r>
    <r>
      <rPr>
        <sz val="11"/>
        <rFont val="Times New Roman"/>
        <family val="1"/>
        <charset val="204"/>
      </rPr>
      <t>. Автоматизированная система анализа данных о студентах на основе алгоритмов кластеризации / Копелиович Д.И., Журин В.О.; заявитель и патентообладатель Федеральное государственное бюджетное образовательное учреждение высшего профессионального образования «Брянский государственный технический университет» (RU).- № и дата заявки 2016663467 09.12.2016, дата рег. 06.02.2017</t>
    </r>
  </si>
  <si>
    <r>
      <t>ПрЭВМ. 2017611514</t>
    </r>
    <r>
      <rPr>
        <sz val="11"/>
        <rFont val="Times New Roman"/>
        <family val="1"/>
        <charset val="204"/>
      </rPr>
      <t>. Программная реализация алгоритмов приведения булевых функций к полиномам Жегалкина / Михалев П.С., Пугач Л.И.; заявитель и патентообладатель Федеральное государственное бюджетное образовательное учреждение высшего профессионального образования «Брянский государственный технический университет» (RU).- № и дата заявки 2016663468 09.12.2016, дата рег. 06.02.2017</t>
    </r>
  </si>
  <si>
    <r>
      <t>ПрЭВМ. 2017612959</t>
    </r>
    <r>
      <rPr>
        <sz val="11"/>
        <rFont val="Times New Roman"/>
        <family val="1"/>
        <charset val="204"/>
      </rPr>
      <t>. Проигрыватель аудиозаписей для социальной сети «ВКонтакте» с возможностью автоматического формирования списков воспроизведения / Лагерев Д.Г., Жевлакова А.С.; заявитель и патентообладатель Федеральное государственное бюджетное образовательное учреждение высшего профессионального образования «Брянский государственный технический университет» (RU).- № и дата заявки 2016663154 01.12.2016, дата рег. 07.03.2017</t>
    </r>
  </si>
  <si>
    <r>
      <t>ПрЭВМ. 2017611402</t>
    </r>
    <r>
      <rPr>
        <sz val="11"/>
        <rFont val="Times New Roman"/>
        <family val="1"/>
        <charset val="204"/>
      </rPr>
      <t>. Программный учебно-методический комплекс. Модуль преподавателя / Азарченков А.А.; заявитель и патентообладатель Федеральное государственное бюджетное образовательное учреждение высшего профессионального образования «Брянский государственный технический университет» (RU).- № и дата заявки 2016663442 09.12.2016, дата рег. 07.02.2017</t>
    </r>
  </si>
  <si>
    <r>
      <t>БД 2017620129</t>
    </r>
    <r>
      <rPr>
        <sz val="11"/>
        <rFont val="Times New Roman"/>
        <family val="1"/>
        <charset val="204"/>
      </rPr>
      <t>. Кластеризация финансово-кредитных организаций РФ методом самоорганизующихся нейронных сетей на основе выделения главных компонент балансовых показателей / Казаков О.Д., Андриянов С.В., Кулагина Н.А.; заявитель и патентообладатель Федеральное государственное бюджетное образовательное учреждение высшего профессионального образования «Брянский государственный технический университет» (RU).- № и дата заявки 2016621637 09.12.2016, дата рег. 07.02.2017</t>
    </r>
  </si>
  <si>
    <r>
      <t xml:space="preserve">ПрЭВМ, 2017614243 </t>
    </r>
    <r>
      <rPr>
        <sz val="11"/>
        <rFont val="Times New Roman"/>
        <family val="1"/>
        <charset val="204"/>
      </rPr>
      <t>Модуль расчета прямоточных циклонов для программного комплекса проектирования систем сухой инерционной очистки газов «CYCLONE» / Дергачев К.В., Дергачева Е.А. Шкаберин В.А., Коростелев Д.А.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№ и дата заявки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2017611569 27.02.2017, дата рег. 10.04.2017</t>
    </r>
  </si>
  <si>
    <r>
      <t xml:space="preserve">ПрЭВМ, 2017614611 </t>
    </r>
    <r>
      <rPr>
        <sz val="11"/>
        <rFont val="Times New Roman"/>
        <family val="1"/>
        <charset val="204"/>
      </rPr>
      <t xml:space="preserve"> Интегрированный модуль программного комплекса проектирования систем сухой инерционной очистки газов «CYCLONE» / Дергачев К.В., Дергачева Е.А. Шкаберин В.А., Коростелев Д.А. № и дата заявки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2017611567 27.02.2017, дата рег. 24.04.2017</t>
    </r>
  </si>
  <si>
    <r>
      <t xml:space="preserve">ПрЭВМ, 2017614561 </t>
    </r>
    <r>
      <rPr>
        <sz val="11"/>
        <rFont val="Times New Roman"/>
        <family val="1"/>
        <charset val="204"/>
      </rPr>
      <t>Модуль расчета жалюзийных сепараторов для программного комплекса проектирования систем сухой инерционной очистки газов «CYCLONE» / Дергачев К.В., Дергачева Е.А. Шкаберин В.А., Коростелев Д.А. № и дата заявки 2017611579 27.02.2017, дата рег. 19.04.2017</t>
    </r>
  </si>
  <si>
    <r>
      <t xml:space="preserve">ПрЭВМ, 2017614352 </t>
    </r>
    <r>
      <rPr>
        <sz val="11"/>
        <rFont val="Times New Roman"/>
        <family val="1"/>
        <charset val="204"/>
      </rPr>
      <t>Модуль расчета циклонов НИИОГаз для программного комплекса проектирования систем сухой инерционной очистки газов «CYCLONE» / Дергачев К.В., Дергачева Е.А. Шкаберин В.А., Коростелев Д.А. № и дата заявки 2017611574 27.02.2017, дата рег. 12.04.2017</t>
    </r>
  </si>
  <si>
    <r>
      <t xml:space="preserve">ПрЭВМ, 2017614492 </t>
    </r>
    <r>
      <rPr>
        <sz val="11"/>
        <rFont val="Times New Roman"/>
        <family val="1"/>
        <charset val="204"/>
      </rPr>
      <t>Программная система аутентификации пользователей на основе алгоритма RSA / Савостин И.А, Дергачев К.В., Подвесовский А.Г. № и дата заявки 2017611571 27.02.2017, дата рег. 18.04.2017</t>
    </r>
  </si>
  <si>
    <r>
      <t xml:space="preserve">ПрЭВМ, 2017614562 </t>
    </r>
    <r>
      <rPr>
        <sz val="11"/>
        <rFont val="Times New Roman"/>
        <family val="1"/>
        <charset val="204"/>
      </rPr>
      <t>Модуль редактирования данных для автоматизированной библиографической системы по эрозионному износу энергетического оборудования / Дергачев К.В., Дергачева Е.А., Подвесовский А.Г., Спасенников В.В. № и дата заявки 2017611579 27.02.2017, дата рег. 19.04.2017</t>
    </r>
  </si>
  <si>
    <r>
      <t xml:space="preserve">ПрЭВМ, 2017614490 </t>
    </r>
    <r>
      <rPr>
        <sz val="11"/>
        <rFont val="Times New Roman"/>
        <family val="1"/>
        <charset val="204"/>
      </rPr>
      <t>Модуль поиска для автоматизированной библиографической системы по эрозионному износу энергетического оборудования/ Дергачев К.В., Дергачева Е.А., Подвесовский А.Г., Спасенников В.В. № и дата заявки 2017611592 27.02.2017, дата рег. 19.04.2017</t>
    </r>
  </si>
  <si>
    <r>
      <t xml:space="preserve">ПрЭВМ, 2017614582 </t>
    </r>
    <r>
      <rPr>
        <sz val="11"/>
        <rFont val="Times New Roman"/>
        <family val="1"/>
        <charset val="204"/>
      </rPr>
      <t>Подсистема учета радиальной податливости деталей в составе программы конечноэлементного расчета гидродинамики подшипников скольжения “Bearing Builder Finite Element Method” / Рыбкин И.Н., Зернин Н.В. № и дата заявки 2017611594 27.02.2017, дата рег. 20.04.2017</t>
    </r>
  </si>
  <si>
    <r>
      <t>ПрЭВМ, 2017614586</t>
    </r>
    <r>
      <rPr>
        <sz val="11"/>
        <rFont val="Times New Roman"/>
        <family val="1"/>
        <charset val="204"/>
      </rPr>
      <t xml:space="preserve"> Программа генерации шаблонов аннотаций рабочих программ на основе учебного плана в формате plx-файла / Коростелев Д.А. , Азарченков А.А., Подвесовский А.Г. № и дата заявки</t>
    </r>
    <r>
      <rPr>
        <sz val="11"/>
        <rFont val="Calibri"/>
        <family val="2"/>
        <charset val="204"/>
        <scheme val="minor"/>
      </rPr>
      <t xml:space="preserve"> </t>
    </r>
    <r>
      <rPr>
        <sz val="11"/>
        <rFont val="Times New Roman"/>
        <family val="1"/>
        <charset val="204"/>
      </rPr>
      <t>2017611580 27.02.2017, дата рег. 19.04.2017</t>
    </r>
  </si>
  <si>
    <r>
      <t>ПрЭВМ, 2017614627</t>
    </r>
    <r>
      <rPr>
        <sz val="11"/>
        <rFont val="Times New Roman"/>
        <family val="1"/>
        <charset val="204"/>
      </rPr>
      <t xml:space="preserve"> Программа интеграции шаблонов аннотаций рабочих программ на основе учебного плана, созданного с использованием платформы 1С: Университет редакции 2.0 / Коростелев Д.А., Азарченков А.А., Подвесовский А.Г. № и дата заявки 2017611615 27.02.2017, дата рег.</t>
    </r>
    <r>
      <rPr>
        <sz val="11"/>
        <rFont val="Calibri"/>
        <family val="2"/>
        <charset val="204"/>
        <scheme val="minor"/>
      </rPr>
      <t xml:space="preserve"> </t>
    </r>
    <r>
      <rPr>
        <sz val="11"/>
        <rFont val="Times New Roman"/>
        <family val="1"/>
        <charset val="204"/>
      </rPr>
      <t>24.04.2017</t>
    </r>
  </si>
  <si>
    <r>
      <t>ПрЭВМ, 2017617584</t>
    </r>
    <r>
      <rPr>
        <sz val="11"/>
        <rFont val="Times New Roman"/>
        <family val="1"/>
        <charset val="204"/>
      </rPr>
      <t xml:space="preserve"> Программа решения контактных и упруго-гидродинамических задач для цилиндрических подшипников скольжения / Рыбкин И.Н., Зернин Н.В. № и дата заявки</t>
    </r>
    <r>
      <rPr>
        <sz val="11"/>
        <rFont val="Calibri"/>
        <family val="2"/>
        <charset val="204"/>
        <scheme val="minor"/>
      </rPr>
      <t xml:space="preserve"> </t>
    </r>
    <r>
      <rPr>
        <sz val="11"/>
        <rFont val="Times New Roman"/>
        <family val="1"/>
        <charset val="204"/>
      </rPr>
      <t>2017611615 27.02.2017, дата рег. 24.04.2017</t>
    </r>
  </si>
  <si>
    <r>
      <t>ПрЭВМ, 2017614350</t>
    </r>
    <r>
      <rPr>
        <sz val="11"/>
        <rFont val="Times New Roman"/>
        <family val="1"/>
        <charset val="204"/>
      </rPr>
      <t xml:space="preserve"> Программная система генерации шаблонов аннотаций рабочих программ на основе xlsx-файла специальной структуры / Коростелёв Д.А., Азарченков А.А., Подвесовский А.Г. № и дата заявки 2017611604 27.02.2017, дата рег. 12.04.2017</t>
    </r>
  </si>
  <si>
    <r>
      <t>БД 2017621168</t>
    </r>
    <r>
      <rPr>
        <sz val="11"/>
        <rFont val="Times New Roman"/>
        <family val="1"/>
        <charset val="204"/>
      </rPr>
      <t>. База данных контрольных вопросов и ответов по дисциплине «Структуры и алгоритмы обработки данных» / Гулаков В.К., Гулаков К.В. № и дата заявки 2017620379 06.04.2017, дата рег. 06.10.2017</t>
    </r>
  </si>
  <si>
    <r>
      <t>БД 2017621183</t>
    </r>
    <r>
      <rPr>
        <sz val="11"/>
        <rFont val="Times New Roman"/>
        <family val="1"/>
        <charset val="204"/>
      </rPr>
      <t>. Идентификационная база данных систем компетенций бакалавров направления подготовки 151900 «Конструкторско-технологиеское обеспеение машиностроительных производств» и должностных требований профессиональных стандартов (№164, №189, №191, №291, №392, №402) / Морозова А.В. № и дата заявки 2017620549 06.06.2017, дата рег. 12.10.2017</t>
    </r>
  </si>
  <si>
    <r>
      <t>БД 2017621212</t>
    </r>
    <r>
      <rPr>
        <sz val="11"/>
        <rFont val="Times New Roman"/>
        <family val="1"/>
        <charset val="204"/>
      </rPr>
      <t>. Идентификационная база данных систем компетенций бакалавров направления подготовки 151001 «Технология машиностроения» и должностных требований профессиональных стандартов №164, №189, №291, №392, №402, №550 / Морозова А.В. № и дата заявки 2017620953 25.08.2017, дата рег. 19.10.2017</t>
    </r>
  </si>
  <si>
    <r>
      <t>БД 2017621222</t>
    </r>
    <r>
      <rPr>
        <sz val="11"/>
        <rFont val="Times New Roman"/>
        <family val="1"/>
        <charset val="204"/>
      </rPr>
      <t>. Идентификационная база данных систем компетенций магистров направления подготовки 151003 «Инструментальные системы машиностроительных производств» и должностных требований профессиональных стандартов №164, №189, №392, №511 / Морозова А.В. № и дата заявки 2017620935 25.08.2017, дата рег.</t>
    </r>
    <r>
      <rPr>
        <sz val="11"/>
        <rFont val="Calibri"/>
        <family val="2"/>
        <charset val="204"/>
        <scheme val="minor"/>
      </rPr>
      <t xml:space="preserve"> </t>
    </r>
    <r>
      <rPr>
        <sz val="11"/>
        <rFont val="Times New Roman"/>
        <family val="1"/>
        <charset val="204"/>
      </rPr>
      <t>20.10.2017</t>
    </r>
  </si>
  <si>
    <r>
      <t>БД 2017621223</t>
    </r>
    <r>
      <rPr>
        <sz val="11"/>
        <rFont val="Times New Roman"/>
        <family val="1"/>
        <charset val="204"/>
      </rPr>
      <t>. Идентификационная база данных систем компетенций магистров направления подготовки 151900 «Конструкторско-технологическое обеспечение машиностроительных производств» и должностных требований профессиональных стандартов №164, №189, №191, №291, №392, №402 / Морозова А.В. № и дата заявки 2017620936 25.08.2017, дата рег.</t>
    </r>
    <r>
      <rPr>
        <sz val="11"/>
        <rFont val="Calibri"/>
        <family val="2"/>
        <charset val="204"/>
        <scheme val="minor"/>
      </rPr>
      <t xml:space="preserve"> </t>
    </r>
    <r>
      <rPr>
        <sz val="11"/>
        <rFont val="Times New Roman"/>
        <family val="1"/>
        <charset val="204"/>
      </rPr>
      <t>20.10.2017</t>
    </r>
  </si>
  <si>
    <r>
      <t>БД 2017621224</t>
    </r>
    <r>
      <rPr>
        <sz val="11"/>
        <rFont val="Times New Roman"/>
        <family val="1"/>
        <charset val="204"/>
      </rPr>
      <t>. Идентификационная база данных систем компетенций магистров направления подготовки 151001 «Технология машиностроения» и должностных требований профессиональных стандартов №164, №189, №291, №392, №402, №550 / Морозова А.В. № и дата заявки 2017620937 25.08.2017, дата рег.</t>
    </r>
    <r>
      <rPr>
        <sz val="11"/>
        <rFont val="Calibri"/>
        <family val="2"/>
        <charset val="204"/>
        <scheme val="minor"/>
      </rPr>
      <t xml:space="preserve"> </t>
    </r>
    <r>
      <rPr>
        <sz val="11"/>
        <rFont val="Times New Roman"/>
        <family val="1"/>
        <charset val="204"/>
      </rPr>
      <t>20.10.2017</t>
    </r>
  </si>
  <si>
    <r>
      <t>БД 2017621225</t>
    </r>
    <r>
      <rPr>
        <sz val="11"/>
        <rFont val="Times New Roman"/>
        <family val="1"/>
        <charset val="204"/>
      </rPr>
      <t>. Идентификационная база данных систем компетенций бакалавров направления подготовки 151003 «Инструментальные системы машиностроительных производств» и должностных требований профессиональных стандартов №164, №189, №392, №511 / Морозова А.В.№ и дата заявки 2017620938 25.08.2017, дата рег. 20.10.2017</t>
    </r>
  </si>
  <si>
    <r>
      <t>ПрЭВМ 2017614584,</t>
    </r>
    <r>
      <rPr>
        <sz val="11"/>
        <rFont val="Times New Roman"/>
        <family val="1"/>
        <charset val="204"/>
      </rPr>
      <t xml:space="preserve"> Программа решения контактных и упруго-гидродинамических задач для цилиндрических подшипников скольжения / Рыбкин И.Н., Зернин Н.В. № и дата заявки 2017611547 27.02.2017, дата рег. 19.04.2017</t>
    </r>
  </si>
  <si>
    <r>
      <t>ПрЭВМ 2017615580,</t>
    </r>
    <r>
      <rPr>
        <sz val="11"/>
        <rFont val="Times New Roman"/>
        <family val="1"/>
        <charset val="204"/>
      </rPr>
      <t xml:space="preserve"> Программный интерфейс администратора автоматизированной системы контроля знаний / Гулаков В.К., Гулаков К.В. № и дата заявки 2017612957 28.03.2017, дата рег. 18.05.2017</t>
    </r>
  </si>
  <si>
    <r>
      <t>ПрЭВМ 2017615879,</t>
    </r>
    <r>
      <rPr>
        <sz val="11"/>
        <rFont val="Times New Roman"/>
        <family val="1"/>
        <charset val="204"/>
      </rPr>
      <t xml:space="preserve"> Система автоматизированного проектирования гидравлических схем «HydraulicsCAD» / Орехов Д.В., Аверченков А.В., Терехов М.В. № и дата заявки 2017612752 24.03.2017, дата рег. 25.05.2017</t>
    </r>
  </si>
  <si>
    <r>
      <t>ПрЭВМ 2017615923,</t>
    </r>
    <r>
      <rPr>
        <sz val="11"/>
        <rFont val="Times New Roman"/>
        <family val="1"/>
        <charset val="204"/>
      </rPr>
      <t xml:space="preserve"> Программный интерфейс пользователя автоматизированной системы контроля знаний / Гулаков В.К., Гулаков К.В. № и дата заявки 2017612943 28.03.2017, дата рег. 26.05.2017</t>
    </r>
  </si>
  <si>
    <r>
      <t>ПрЭВМ 2017616105,</t>
    </r>
    <r>
      <rPr>
        <sz val="11"/>
        <rFont val="Times New Roman"/>
        <family val="1"/>
        <charset val="204"/>
      </rPr>
      <t xml:space="preserve"> Подсистема моделирования дефектов рабочих поверхностей  в составе программы конечноэлементного расчета гидродинамики подшипников скольжения “Bearing Builder Finite Element Method” / Зернин Н.В., Мишин А.В., Расихин И.А. № и дата заявки 2017612894 06.04.2017, дата рег. 01.06.2017</t>
    </r>
  </si>
  <si>
    <t>ПрЭВМ</t>
  </si>
  <si>
    <t>Устройство для измерения линейных размеров стальных деталей</t>
  </si>
  <si>
    <t>Суслов А.Г., Шалыгин М.Г.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</si>
</sst>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  <xf numFmtId="0" fontId="0" fillId="2" borderId="0" xfId="0" applyFill="1"/>
    <xf numFmtId="14" fontId="0" fillId="2" borderId="0" xfId="0" applyNumberFormat="1" applyFill="1"/>
    <xf numFmtId="0" fontId="2" fillId="2" borderId="2" xfId="0" applyFont="1" applyFill="1" applyBorder="1" applyAlignment="1">
      <alignment horizontal="justify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"/>
  <sheetViews>
    <sheetView workbookViewId="0">
      <selection activeCell="F17" sqref="F17"/>
    </sheetView>
  </sheetViews>
  <sheetFormatPr defaultRowHeight="15" x14ac:dyDescent="0.25"/>
  <cols>
    <col min="1" max="1" width="4.5703125" customWidth="1"/>
    <col min="2" max="2" width="11" customWidth="1"/>
    <col min="4" max="4" width="13.28515625" customWidth="1"/>
    <col min="5" max="5" width="16.85546875" customWidth="1"/>
    <col min="6" max="6" width="13.7109375" customWidth="1"/>
    <col min="7" max="7" width="14.42578125" customWidth="1"/>
    <col min="8" max="8" width="24" customWidth="1"/>
    <col min="9" max="9" width="30.42578125" customWidth="1"/>
    <col min="10" max="10" width="17.42578125" customWidth="1"/>
    <col min="14" max="14" width="10.42578125" customWidth="1"/>
    <col min="15" max="15" width="11.5703125" customWidth="1"/>
    <col min="16" max="16" width="6.140625" customWidth="1"/>
    <col min="17" max="17" width="12.7109375" customWidth="1"/>
  </cols>
  <sheetData>
    <row r="1" spans="1:17" ht="56.2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16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36"/>
  <sheetViews>
    <sheetView tabSelected="1" workbookViewId="0">
      <selection activeCell="I2" sqref="I2"/>
    </sheetView>
  </sheetViews>
  <sheetFormatPr defaultRowHeight="15" x14ac:dyDescent="0.25"/>
  <cols>
    <col min="1" max="1" width="60.5703125" customWidth="1"/>
    <col min="3" max="3" width="7.42578125" bestFit="1" customWidth="1"/>
    <col min="4" max="4" width="11" bestFit="1" customWidth="1"/>
    <col min="5" max="5" width="10.140625" bestFit="1" customWidth="1"/>
    <col min="6" max="6" width="63.140625" bestFit="1" customWidth="1"/>
    <col min="7" max="7" width="25" bestFit="1" customWidth="1"/>
    <col min="8" max="8" width="11" bestFit="1" customWidth="1"/>
    <col min="9" max="9" width="10.140625" bestFit="1" customWidth="1"/>
  </cols>
  <sheetData>
    <row r="1" spans="1:9" ht="105.75" thickBot="1" x14ac:dyDescent="0.3">
      <c r="A1" s="7" t="s">
        <v>17</v>
      </c>
      <c r="C1" s="5" t="s">
        <v>53</v>
      </c>
      <c r="D1" s="5">
        <v>2017611644</v>
      </c>
      <c r="E1" s="6">
        <v>42773</v>
      </c>
      <c r="F1" s="5" t="s">
        <v>54</v>
      </c>
      <c r="G1" s="5" t="s">
        <v>55</v>
      </c>
      <c r="H1" s="5">
        <v>2016663958</v>
      </c>
      <c r="I1" s="6">
        <v>42723</v>
      </c>
    </row>
    <row r="2" spans="1:9" ht="105.75" thickBot="1" x14ac:dyDescent="0.3">
      <c r="A2" s="3" t="s">
        <v>18</v>
      </c>
      <c r="C2" t="str">
        <f>SUBSTITUTE(SUBSTITUTE(LEFTB(A2,SEARCH(" ",A2)-1),",",""),".","")</f>
        <v>ПрЭВМ</v>
      </c>
      <c r="D2" t="str">
        <f>SUBSTITUTE(SUBSTITUTE(MID(A2,SEARCH(" ",A2)+1,SEARCH(" ",A2,SEARCH(" ",TRIM(A2))+1)-SEARCH(" ",A2)),",",""),".","")</f>
        <v xml:space="preserve">2017614779 </v>
      </c>
      <c r="E2" t="str">
        <f>RIGHTB(A2,10)</f>
        <v>27.04.2017</v>
      </c>
      <c r="F2" s="8" t="str">
        <f>TRIM(SUBSTITUTE(SUBSTITUTE(MID(A2,LEN(C2&amp;D2)+2,SEARCH("/",A2)-LEN(C2&amp;D2)-2),".",""),",",""))</f>
        <v>Программа для управления работой сайта «Абитуриенту Брянского государственного технического университета»</v>
      </c>
      <c r="G2" s="8" t="str">
        <f>TRIM(SUBSTITUTE(MID(A2,SEARCH("/",A2)+1,MIN(IFERROR(SEARCH(";",A2),9^9),IFERROR(SEARCH("№ ",A2),9^9))-LEN(C2&amp;D2&amp;F2)-6),"№",""))</f>
        <v>Коростелёв Дмитрий Александрович, Трубаков Андрей Олегович, Азарченков Андрей Анатольевич, Подвесовский Александр Георгиевич, Зимин Сергей Николаевич</v>
      </c>
      <c r="H2" t="str">
        <f>MID(A2,SEARCH("заявки",A2)+6,10)</f>
        <v xml:space="preserve"> 201666288</v>
      </c>
      <c r="I2" t="str">
        <f>MID(A2,SEARCH("дата рег",A2)-12,10)</f>
        <v>23.11.2016</v>
      </c>
    </row>
    <row r="3" spans="1:9" ht="120.75" thickBot="1" x14ac:dyDescent="0.3">
      <c r="A3" s="4" t="s">
        <v>19</v>
      </c>
      <c r="C3" t="str">
        <f t="shared" ref="C3:C36" si="0">SUBSTITUTE(SUBSTITUTE(LEFTB(A3,SEARCH(" ",A3)-1),",",""),".","")</f>
        <v>ПрЭВМ</v>
      </c>
      <c r="D3" t="str">
        <f t="shared" ref="D3:D36" si="1">SUBSTITUTE(SUBSTITUTE(MID(A3,SEARCH(" ",A3)+1,SEARCH(" ",A3,SEARCH(" ",TRIM(A3))+1)-SEARCH(" ",A3)),",",""),".","")</f>
        <v xml:space="preserve">2017611715 </v>
      </c>
      <c r="E3" t="str">
        <f t="shared" ref="E3:E36" si="2">RIGHTB(A3,10)</f>
        <v>08.02.2017</v>
      </c>
      <c r="F3" s="8" t="str">
        <f t="shared" ref="F3:F36" si="3">TRIM(SUBSTITUTE(SUBSTITUTE(MID(A3,LEN(C3&amp;D3)+2,SEARCH("/",A3)-LEN(C3&amp;D3)-2),".",""),",",""))</f>
        <v>Автоматизированная система оценки рисков безопасности информационных систем персональных данных</v>
      </c>
      <c r="G3" s="8" t="str">
        <f t="shared" ref="G3:G36" si="4">TRIM(SUBSTITUTE(MID(A3,SEARCH("/",A3)+1,MIN(IFERROR(SEARCH(";",A3),9^9),IFERROR(SEARCH("№ ",A3),9^9))-LEN(C3&amp;D3&amp;F3)-6),"№",""))</f>
        <v>Шинаков К.Е., Рытов М.Ю., Аниканов В.В.</v>
      </c>
      <c r="H3" t="str">
        <f t="shared" ref="H3:H36" si="5">MID(A3,SEARCH("заявки",A3)+6,10)</f>
        <v xml:space="preserve"> 201666394</v>
      </c>
      <c r="I3" t="str">
        <f t="shared" ref="I3:I36" si="6">MID(A3,SEARCH("дата рег",A3)-12,10)</f>
        <v>19.12.2016</v>
      </c>
    </row>
    <row r="4" spans="1:9" ht="135.75" thickBot="1" x14ac:dyDescent="0.3">
      <c r="A4" s="4" t="s">
        <v>20</v>
      </c>
      <c r="C4" t="str">
        <f t="shared" si="0"/>
        <v>ПрЭВМ</v>
      </c>
      <c r="D4" t="str">
        <f t="shared" si="1"/>
        <v xml:space="preserve">2017611700 </v>
      </c>
      <c r="E4" t="str">
        <f t="shared" si="2"/>
        <v>08.02.2017</v>
      </c>
      <c r="F4" s="8" t="str">
        <f t="shared" si="3"/>
        <v>Программа для расчета оптимального режима отделочно-упрочняющей обработки поверхностным пластическим деформированием с учетом критериев производительности и себестоимости</v>
      </c>
      <c r="G4" s="8" t="str">
        <f t="shared" si="4"/>
        <v>Степошина С.В., Федонин О.Н.</v>
      </c>
      <c r="H4" t="str">
        <f t="shared" si="5"/>
        <v xml:space="preserve"> 201666392</v>
      </c>
      <c r="I4" t="str">
        <f t="shared" si="6"/>
        <v>19.12.2016</v>
      </c>
    </row>
    <row r="5" spans="1:9" ht="120.75" thickBot="1" x14ac:dyDescent="0.3">
      <c r="A5" s="4" t="s">
        <v>21</v>
      </c>
      <c r="C5" t="str">
        <f t="shared" si="0"/>
        <v>ПрЭВМ</v>
      </c>
      <c r="D5" t="str">
        <f t="shared" si="1"/>
        <v xml:space="preserve">2017611412 </v>
      </c>
      <c r="E5" t="str">
        <f t="shared" si="2"/>
        <v>02.02.2017</v>
      </c>
      <c r="F5" s="8" t="str">
        <f t="shared" si="3"/>
        <v>Программная система мониторинга давления в нефтепроводе</v>
      </c>
      <c r="G5" s="8" t="str">
        <f t="shared" si="4"/>
        <v>Левый И.С.</v>
      </c>
      <c r="H5" t="str">
        <f t="shared" si="5"/>
        <v xml:space="preserve"> 201666350</v>
      </c>
      <c r="I5" t="str">
        <f t="shared" si="6"/>
        <v>09.12.2016</v>
      </c>
    </row>
    <row r="6" spans="1:9" ht="120.75" thickBot="1" x14ac:dyDescent="0.3">
      <c r="A6" s="4" t="s">
        <v>22</v>
      </c>
      <c r="C6" t="str">
        <f t="shared" si="0"/>
        <v>ПрЭВМ</v>
      </c>
      <c r="D6" t="str">
        <f t="shared" si="1"/>
        <v xml:space="preserve">2017611143 </v>
      </c>
      <c r="E6" t="str">
        <f t="shared" si="2"/>
        <v>19.01.2017</v>
      </c>
      <c r="F6" s="8" t="str">
        <f t="shared" si="3"/>
        <v>Программная система генерации и проверки индивидуальных заданий для обучения работе с файловыми деревьями</v>
      </c>
      <c r="G6" s="8" t="str">
        <f t="shared" si="4"/>
        <v>Коростелёв Д.А. Подвесовская М.А.</v>
      </c>
      <c r="H6" t="str">
        <f t="shared" si="5"/>
        <v xml:space="preserve"> 201666285</v>
      </c>
      <c r="I6" t="str">
        <f t="shared" si="6"/>
        <v>23.11.2016</v>
      </c>
    </row>
    <row r="7" spans="1:9" ht="120.75" thickBot="1" x14ac:dyDescent="0.3">
      <c r="A7" s="4" t="s">
        <v>23</v>
      </c>
      <c r="C7" t="str">
        <f t="shared" si="0"/>
        <v>ПрЭВМ</v>
      </c>
      <c r="D7" t="str">
        <f t="shared" si="1"/>
        <v xml:space="preserve">2017611453 </v>
      </c>
      <c r="E7" t="str">
        <f t="shared" si="2"/>
        <v>03.02.2017</v>
      </c>
      <c r="F7" s="8" t="str">
        <f t="shared" si="3"/>
        <v>Визуализатор работы с многомерной пирамидой</v>
      </c>
      <c r="G7" s="8" t="str">
        <f t="shared" si="4"/>
        <v>Гулаков В.К., Савостин И.А.</v>
      </c>
      <c r="H7" t="str">
        <f t="shared" si="5"/>
        <v xml:space="preserve"> 201666341</v>
      </c>
      <c r="I7" t="str">
        <f t="shared" si="6"/>
        <v>09.12.2016</v>
      </c>
    </row>
    <row r="8" spans="1:9" ht="120.75" thickBot="1" x14ac:dyDescent="0.3">
      <c r="A8" s="4" t="s">
        <v>24</v>
      </c>
      <c r="C8" t="str">
        <f t="shared" si="0"/>
        <v>ПрЭВМ</v>
      </c>
      <c r="D8" t="str">
        <f t="shared" si="1"/>
        <v xml:space="preserve">2017611513 </v>
      </c>
      <c r="E8" t="str">
        <f t="shared" si="2"/>
        <v>06.02.2017</v>
      </c>
      <c r="F8" s="8" t="str">
        <f t="shared" si="3"/>
        <v>Автоматизированная система анализа данных о студентах на основе алгоритмов кластеризации</v>
      </c>
      <c r="G8" s="8" t="str">
        <f t="shared" si="4"/>
        <v>Копелиович Д.И., Журин В.О.</v>
      </c>
      <c r="H8" t="str">
        <f t="shared" si="5"/>
        <v xml:space="preserve"> 201666346</v>
      </c>
      <c r="I8" t="str">
        <f t="shared" si="6"/>
        <v>09.12.2016</v>
      </c>
    </row>
    <row r="9" spans="1:9" ht="120.75" thickBot="1" x14ac:dyDescent="0.3">
      <c r="A9" s="4" t="s">
        <v>25</v>
      </c>
      <c r="C9" t="str">
        <f t="shared" si="0"/>
        <v>ПрЭВМ</v>
      </c>
      <c r="D9" t="str">
        <f t="shared" si="1"/>
        <v xml:space="preserve">2017611514 </v>
      </c>
      <c r="E9" t="str">
        <f t="shared" si="2"/>
        <v>06.02.2017</v>
      </c>
      <c r="F9" s="8" t="str">
        <f t="shared" si="3"/>
        <v>Программная реализация алгоритмов приведения булевых функций к полиномам Жегалкина</v>
      </c>
      <c r="G9" s="8" t="str">
        <f t="shared" si="4"/>
        <v>Михалев П.С., Пугач Л.И.</v>
      </c>
      <c r="H9" t="str">
        <f t="shared" si="5"/>
        <v xml:space="preserve"> 201666346</v>
      </c>
      <c r="I9" t="str">
        <f t="shared" si="6"/>
        <v>09.12.2016</v>
      </c>
    </row>
    <row r="10" spans="1:9" ht="120.75" thickBot="1" x14ac:dyDescent="0.3">
      <c r="A10" s="4" t="s">
        <v>26</v>
      </c>
      <c r="C10" t="str">
        <f t="shared" si="0"/>
        <v>ПрЭВМ</v>
      </c>
      <c r="D10" t="str">
        <f t="shared" si="1"/>
        <v xml:space="preserve">2017612959 </v>
      </c>
      <c r="E10" t="str">
        <f t="shared" si="2"/>
        <v>07.03.2017</v>
      </c>
      <c r="F10" s="8" t="str">
        <f t="shared" si="3"/>
        <v>Проигрыватель аудиозаписей для социальной сети «ВКонтакте» с возможностью автоматического формирования списков воспроизведения</v>
      </c>
      <c r="G10" s="8" t="str">
        <f t="shared" si="4"/>
        <v>Лагерев Д.Г., Жевлакова А.С.</v>
      </c>
      <c r="H10" t="str">
        <f t="shared" si="5"/>
        <v xml:space="preserve"> 201666315</v>
      </c>
      <c r="I10" t="str">
        <f t="shared" si="6"/>
        <v>01.12.2016</v>
      </c>
    </row>
    <row r="11" spans="1:9" ht="120.75" thickBot="1" x14ac:dyDescent="0.3">
      <c r="A11" s="4" t="s">
        <v>27</v>
      </c>
      <c r="C11" t="str">
        <f t="shared" si="0"/>
        <v>ПрЭВМ</v>
      </c>
      <c r="D11" t="str">
        <f t="shared" si="1"/>
        <v xml:space="preserve">2017611402 </v>
      </c>
      <c r="E11" t="str">
        <f t="shared" si="2"/>
        <v>07.02.2017</v>
      </c>
      <c r="F11" s="8" t="str">
        <f t="shared" si="3"/>
        <v>Программный учебно-методический комплекс Модуль преподавателя</v>
      </c>
      <c r="G11" s="8" t="str">
        <f t="shared" si="4"/>
        <v>Азарченков А.А.;</v>
      </c>
      <c r="H11" t="str">
        <f t="shared" si="5"/>
        <v xml:space="preserve"> 201666344</v>
      </c>
      <c r="I11" t="str">
        <f t="shared" si="6"/>
        <v>09.12.2016</v>
      </c>
    </row>
    <row r="12" spans="1:9" ht="135.75" thickBot="1" x14ac:dyDescent="0.3">
      <c r="A12" s="4" t="s">
        <v>28</v>
      </c>
      <c r="C12" t="str">
        <f t="shared" si="0"/>
        <v>БД</v>
      </c>
      <c r="D12" t="str">
        <f t="shared" si="1"/>
        <v xml:space="preserve">2017620129 </v>
      </c>
      <c r="E12" t="str">
        <f t="shared" si="2"/>
        <v>07.02.2017</v>
      </c>
      <c r="F12" s="8" t="str">
        <f t="shared" si="3"/>
        <v>Кластеризация финансово-кредитных организаций РФ методом самоорганизующихся нейронных сетей на основе выделения главных компонент балансовых показателей</v>
      </c>
      <c r="G12" s="8" t="str">
        <f t="shared" si="4"/>
        <v>Казаков О.Д., Андриянов С.В., Кулагина Н.А</v>
      </c>
      <c r="H12" t="str">
        <f t="shared" si="5"/>
        <v xml:space="preserve"> 201662163</v>
      </c>
      <c r="I12" t="str">
        <f t="shared" si="6"/>
        <v>09.12.2016</v>
      </c>
    </row>
    <row r="13" spans="1:9" ht="120.75" thickBot="1" x14ac:dyDescent="0.3">
      <c r="A13" s="4" t="s">
        <v>29</v>
      </c>
      <c r="C13" t="str">
        <f t="shared" si="0"/>
        <v>ПрЭВМ</v>
      </c>
      <c r="D13" t="str">
        <f t="shared" si="1"/>
        <v xml:space="preserve">2017614243 </v>
      </c>
      <c r="E13" t="str">
        <f t="shared" si="2"/>
        <v>10.04.2017</v>
      </c>
      <c r="F13" s="8" t="str">
        <f t="shared" si="3"/>
        <v>Модуль расчета прямоточных циклонов для программного комплекса проектирования систем сухой инерционной очистки газов «CYCLONE»</v>
      </c>
      <c r="G13" s="8" t="str">
        <f t="shared" si="4"/>
        <v>Дергачев К.В., Дергачева Е.А. Шкаберин В.А., Коростелев Д.А.</v>
      </c>
      <c r="H13" t="str">
        <f t="shared" si="5"/>
        <v xml:space="preserve"> 201761156</v>
      </c>
      <c r="I13" t="str">
        <f t="shared" si="6"/>
        <v>27.02.2017</v>
      </c>
    </row>
    <row r="14" spans="1:9" ht="120.75" thickBot="1" x14ac:dyDescent="0.3">
      <c r="A14" s="4" t="s">
        <v>30</v>
      </c>
      <c r="C14" t="str">
        <f t="shared" si="0"/>
        <v>ПрЭВМ</v>
      </c>
      <c r="D14" t="str">
        <f t="shared" si="1"/>
        <v xml:space="preserve">2017614611 </v>
      </c>
      <c r="E14" t="str">
        <f t="shared" si="2"/>
        <v>24.04.2017</v>
      </c>
      <c r="F14" s="8" t="str">
        <f t="shared" si="3"/>
        <v>Интегрированный модуль программного комплекса проектирования систем сухой инерционной очистки газов «CYCLONE»</v>
      </c>
      <c r="G14" s="8" t="str">
        <f t="shared" si="4"/>
        <v>Дергачев К.В., Дергачева Е.А. Шкаберин В.А., Коростелев Д.А.</v>
      </c>
      <c r="H14" t="str">
        <f t="shared" si="5"/>
        <v xml:space="preserve"> 201761156</v>
      </c>
      <c r="I14" t="str">
        <f t="shared" si="6"/>
        <v>27.02.2017</v>
      </c>
    </row>
    <row r="15" spans="1:9" ht="120.75" thickBot="1" x14ac:dyDescent="0.3">
      <c r="A15" s="4" t="s">
        <v>31</v>
      </c>
      <c r="C15" t="str">
        <f t="shared" si="0"/>
        <v>ПрЭВМ</v>
      </c>
      <c r="D15" t="str">
        <f t="shared" si="1"/>
        <v xml:space="preserve">2017614561 </v>
      </c>
      <c r="E15" t="str">
        <f t="shared" si="2"/>
        <v>19.04.2017</v>
      </c>
      <c r="F15" s="8" t="str">
        <f t="shared" si="3"/>
        <v>Модуль расчета жалюзийных сепараторов для программного комплекса проектирования систем сухой инерционной очистки газов «CYCLONE»</v>
      </c>
      <c r="G15" s="8" t="str">
        <f t="shared" si="4"/>
        <v>Дергачев К.В., Дергачева Е.А. Шкаберин В.А., Коростелев Д.А.</v>
      </c>
      <c r="H15" t="str">
        <f t="shared" si="5"/>
        <v xml:space="preserve"> 201761157</v>
      </c>
      <c r="I15" t="str">
        <f t="shared" si="6"/>
        <v>27.02.2017</v>
      </c>
    </row>
    <row r="16" spans="1:9" ht="120.75" thickBot="1" x14ac:dyDescent="0.3">
      <c r="A16" s="4" t="s">
        <v>32</v>
      </c>
      <c r="C16" t="str">
        <f t="shared" si="0"/>
        <v>ПрЭВМ</v>
      </c>
      <c r="D16" t="str">
        <f t="shared" si="1"/>
        <v xml:space="preserve">2017614352 </v>
      </c>
      <c r="E16" t="str">
        <f t="shared" si="2"/>
        <v>12.04.2017</v>
      </c>
      <c r="F16" s="8" t="str">
        <f t="shared" si="3"/>
        <v>Модуль расчета циклонов НИИОГаз для программного комплекса проектирования систем сухой инерционной очистки газов «CYCLONE»</v>
      </c>
      <c r="G16" s="8" t="str">
        <f t="shared" si="4"/>
        <v>Дергачев К.В., Дергачева Е.А. Шкаберин В.А., Коростелев Д.А.</v>
      </c>
      <c r="H16" t="str">
        <f t="shared" si="5"/>
        <v xml:space="preserve"> 201761157</v>
      </c>
      <c r="I16" t="str">
        <f t="shared" si="6"/>
        <v>27.02.2017</v>
      </c>
    </row>
    <row r="17" spans="1:9" ht="120.75" thickBot="1" x14ac:dyDescent="0.3">
      <c r="A17" s="4" t="s">
        <v>33</v>
      </c>
      <c r="C17" t="str">
        <f t="shared" si="0"/>
        <v>ПрЭВМ</v>
      </c>
      <c r="D17" t="str">
        <f t="shared" si="1"/>
        <v xml:space="preserve">2017614492 </v>
      </c>
      <c r="E17" t="str">
        <f t="shared" si="2"/>
        <v>18.04.2017</v>
      </c>
      <c r="F17" s="8" t="str">
        <f t="shared" si="3"/>
        <v>Программная система аутентификации пользователей на основе алгоритма RSA</v>
      </c>
      <c r="G17" s="8" t="str">
        <f t="shared" si="4"/>
        <v>Савостин И.А, Дергачев К.В., Подвесовский А.Г.</v>
      </c>
      <c r="H17" t="str">
        <f t="shared" si="5"/>
        <v xml:space="preserve"> 201761157</v>
      </c>
      <c r="I17" t="str">
        <f t="shared" si="6"/>
        <v>27.02.2017</v>
      </c>
    </row>
    <row r="18" spans="1:9" ht="120.75" thickBot="1" x14ac:dyDescent="0.3">
      <c r="A18" s="4" t="s">
        <v>34</v>
      </c>
      <c r="C18" t="str">
        <f t="shared" si="0"/>
        <v>ПрЭВМ</v>
      </c>
      <c r="D18" t="str">
        <f t="shared" si="1"/>
        <v xml:space="preserve">2017614562 </v>
      </c>
      <c r="E18" t="str">
        <f t="shared" si="2"/>
        <v>19.04.2017</v>
      </c>
      <c r="F18" s="8" t="str">
        <f t="shared" si="3"/>
        <v>Модуль редактирования данных для автоматизированной библиографической системы по эрозионному износу энергетического оборудования</v>
      </c>
      <c r="G18" s="8" t="str">
        <f t="shared" si="4"/>
        <v>Дергачев К.В., Дергачева Е.А., Подвесовский А.Г., Спасенников В.В.</v>
      </c>
      <c r="H18" t="str">
        <f t="shared" si="5"/>
        <v xml:space="preserve"> 201761157</v>
      </c>
      <c r="I18" t="str">
        <f t="shared" si="6"/>
        <v>27.02.2017</v>
      </c>
    </row>
    <row r="19" spans="1:9" ht="120.75" thickBot="1" x14ac:dyDescent="0.3">
      <c r="A19" s="4" t="s">
        <v>35</v>
      </c>
      <c r="C19" t="str">
        <f t="shared" si="0"/>
        <v>ПрЭВМ</v>
      </c>
      <c r="D19" t="str">
        <f t="shared" si="1"/>
        <v xml:space="preserve">2017614490 </v>
      </c>
      <c r="E19" t="str">
        <f t="shared" si="2"/>
        <v>19.04.2017</v>
      </c>
      <c r="F19" s="8" t="str">
        <f t="shared" si="3"/>
        <v>Модуль поиска для автоматизированной библиографической системы по эрозионному износу энергетического оборудования</v>
      </c>
      <c r="G19" s="8" t="str">
        <f t="shared" si="4"/>
        <v>Дергачев К.В., Дергачева Е.А., Подвесовский А.Г., Спасенников В.В</v>
      </c>
      <c r="H19" t="str">
        <f t="shared" si="5"/>
        <v xml:space="preserve"> 201761159</v>
      </c>
      <c r="I19" t="str">
        <f t="shared" si="6"/>
        <v>27.02.2017</v>
      </c>
    </row>
    <row r="20" spans="1:9" ht="120.75" thickBot="1" x14ac:dyDescent="0.3">
      <c r="A20" s="4" t="s">
        <v>36</v>
      </c>
      <c r="C20" t="str">
        <f t="shared" si="0"/>
        <v>ПрЭВМ</v>
      </c>
      <c r="D20" t="str">
        <f t="shared" si="1"/>
        <v xml:space="preserve">2017614582 </v>
      </c>
      <c r="E20" t="str">
        <f t="shared" si="2"/>
        <v>20.04.2017</v>
      </c>
      <c r="F20" s="8" t="str">
        <f t="shared" si="3"/>
        <v>Подсистема учета радиальной податливости деталей в составе программы конечноэлементного расчета гидродинамики подшипников скольжения “Bearing Builder Finite Element Method”</v>
      </c>
      <c r="G20" s="8" t="str">
        <f t="shared" si="4"/>
        <v>Рыбкин И.Н., Зернин Н.В.</v>
      </c>
      <c r="H20" t="str">
        <f t="shared" si="5"/>
        <v xml:space="preserve"> 201761159</v>
      </c>
      <c r="I20" t="str">
        <f t="shared" si="6"/>
        <v>27.02.2017</v>
      </c>
    </row>
    <row r="21" spans="1:9" ht="120.75" thickBot="1" x14ac:dyDescent="0.3">
      <c r="A21" s="4" t="s">
        <v>37</v>
      </c>
      <c r="C21" t="str">
        <f t="shared" si="0"/>
        <v>ПрЭВМ</v>
      </c>
      <c r="D21" t="str">
        <f t="shared" si="1"/>
        <v xml:space="preserve">2017614586 </v>
      </c>
      <c r="E21" t="str">
        <f t="shared" si="2"/>
        <v>19.04.2017</v>
      </c>
      <c r="F21" s="8" t="str">
        <f t="shared" si="3"/>
        <v>Программа генерации шаблонов аннотаций рабочих программ на основе учебного плана в формате plx-файла</v>
      </c>
      <c r="G21" s="8" t="str">
        <f t="shared" si="4"/>
        <v>Коростелев Д.А. , Азарченков А.А., Подвесовский А.Г.</v>
      </c>
      <c r="H21" t="str">
        <f t="shared" si="5"/>
        <v xml:space="preserve"> 201761158</v>
      </c>
      <c r="I21" t="str">
        <f t="shared" si="6"/>
        <v>27.02.2017</v>
      </c>
    </row>
    <row r="22" spans="1:9" ht="120.75" thickBot="1" x14ac:dyDescent="0.3">
      <c r="A22" s="4" t="s">
        <v>38</v>
      </c>
      <c r="C22" t="str">
        <f t="shared" si="0"/>
        <v>ПрЭВМ</v>
      </c>
      <c r="D22" t="str">
        <f t="shared" si="1"/>
        <v xml:space="preserve">2017614627 </v>
      </c>
      <c r="E22" t="str">
        <f t="shared" si="2"/>
        <v>24.04.2017</v>
      </c>
      <c r="F22" s="8" t="str">
        <f t="shared" si="3"/>
        <v>Программа интеграции шаблонов аннотаций рабочих программ на основе учебного плана созданного с использованием платформы 1С: Университет редакции 20</v>
      </c>
      <c r="G22" s="8" t="str">
        <f t="shared" si="4"/>
        <v>Коростелев Д.А., Азарченков А.А., Подвесовский А.Г.</v>
      </c>
      <c r="H22" t="str">
        <f t="shared" si="5"/>
        <v xml:space="preserve"> 201761161</v>
      </c>
      <c r="I22" t="str">
        <f t="shared" si="6"/>
        <v>27.02.2017</v>
      </c>
    </row>
    <row r="23" spans="1:9" ht="120.75" thickBot="1" x14ac:dyDescent="0.3">
      <c r="A23" s="3" t="s">
        <v>39</v>
      </c>
      <c r="C23" t="str">
        <f t="shared" si="0"/>
        <v>ПрЭВМ</v>
      </c>
      <c r="D23" t="str">
        <f t="shared" si="1"/>
        <v xml:space="preserve">2017617584 </v>
      </c>
      <c r="E23" t="str">
        <f t="shared" si="2"/>
        <v>24.04.2017</v>
      </c>
      <c r="F23" s="8" t="str">
        <f t="shared" si="3"/>
        <v>Программа решения контактных и упруго-гидродинамических задач для цилиндрических подшипников скольжения</v>
      </c>
      <c r="G23" s="8" t="str">
        <f t="shared" si="4"/>
        <v>Рыбкин И.Н., Зернин Н.В.</v>
      </c>
      <c r="H23" t="str">
        <f t="shared" si="5"/>
        <v xml:space="preserve"> 201761161</v>
      </c>
      <c r="I23" t="str">
        <f t="shared" si="6"/>
        <v>27.02.2017</v>
      </c>
    </row>
    <row r="24" spans="1:9" ht="120.75" thickBot="1" x14ac:dyDescent="0.3">
      <c r="A24" s="3" t="s">
        <v>40</v>
      </c>
      <c r="C24" t="str">
        <f t="shared" si="0"/>
        <v>ПрЭВМ</v>
      </c>
      <c r="D24" t="str">
        <f t="shared" si="1"/>
        <v xml:space="preserve">2017614350 </v>
      </c>
      <c r="E24" t="str">
        <f t="shared" si="2"/>
        <v>12.04.2017</v>
      </c>
      <c r="F24" s="8" t="str">
        <f t="shared" si="3"/>
        <v>Программная система генерации шаблонов аннотаций рабочих программ на основе xlsx-файла специальной структуры</v>
      </c>
      <c r="G24" s="8" t="str">
        <f t="shared" si="4"/>
        <v>Коростелёв Д.А., Азарченков А.А., Подвесовский А.Г.</v>
      </c>
      <c r="H24" t="str">
        <f t="shared" si="5"/>
        <v xml:space="preserve"> 201761160</v>
      </c>
      <c r="I24" t="str">
        <f t="shared" si="6"/>
        <v>27.02.2017</v>
      </c>
    </row>
    <row r="25" spans="1:9" ht="120.75" thickBot="1" x14ac:dyDescent="0.3">
      <c r="A25" s="3" t="s">
        <v>41</v>
      </c>
      <c r="C25" t="str">
        <f t="shared" si="0"/>
        <v>БД</v>
      </c>
      <c r="D25" t="str">
        <f t="shared" si="1"/>
        <v xml:space="preserve">2017621168 </v>
      </c>
      <c r="E25" t="str">
        <f t="shared" si="2"/>
        <v>06.10.2017</v>
      </c>
      <c r="F25" s="8" t="str">
        <f t="shared" si="3"/>
        <v>База данных контрольных вопросов и ответов по дисциплине «Структуры и алгоритмы обработки данных»</v>
      </c>
      <c r="G25" s="8" t="str">
        <f t="shared" si="4"/>
        <v>Гулаков В.К., Гулаков К.В.</v>
      </c>
      <c r="H25" t="str">
        <f t="shared" si="5"/>
        <v xml:space="preserve"> 201762037</v>
      </c>
      <c r="I25" t="str">
        <f t="shared" si="6"/>
        <v>06.04.2017</v>
      </c>
    </row>
    <row r="26" spans="1:9" ht="120.75" thickBot="1" x14ac:dyDescent="0.3">
      <c r="A26" s="3" t="s">
        <v>42</v>
      </c>
      <c r="C26" t="str">
        <f t="shared" si="0"/>
        <v>БД</v>
      </c>
      <c r="D26" t="str">
        <f t="shared" si="1"/>
        <v xml:space="preserve">2017621183 </v>
      </c>
      <c r="E26" t="str">
        <f t="shared" si="2"/>
        <v>12.10.2017</v>
      </c>
      <c r="F26" s="8" t="str">
        <f t="shared" si="3"/>
        <v>Идентификационная база данных систем компетенций бакалавров направления подготовки 151900 «Конструкторско-технологиеское обеспеение машиностроительных производств» и должностных требований профессиональных стандартов (№164 №189 №191 №291 №392 №402)</v>
      </c>
      <c r="G26" s="8" t="str">
        <f t="shared" si="4"/>
        <v>Морозова А.В. и</v>
      </c>
      <c r="H26" t="str">
        <f t="shared" si="5"/>
        <v xml:space="preserve"> 201762054</v>
      </c>
      <c r="I26" t="str">
        <f t="shared" si="6"/>
        <v>06.06.2017</v>
      </c>
    </row>
    <row r="27" spans="1:9" ht="120.75" thickBot="1" x14ac:dyDescent="0.3">
      <c r="A27" s="3" t="s">
        <v>43</v>
      </c>
      <c r="C27" t="str">
        <f t="shared" si="0"/>
        <v>БД</v>
      </c>
      <c r="D27" t="str">
        <f t="shared" si="1"/>
        <v xml:space="preserve">2017621212 </v>
      </c>
      <c r="E27" t="str">
        <f t="shared" si="2"/>
        <v>19.10.2017</v>
      </c>
      <c r="F27" s="8" t="str">
        <f t="shared" si="3"/>
        <v>Идентификационная база данных систем компетенций бакалавров направления подготовки 151001 «Технология машиностроения» и должностных требований профессиональных стандартов №164 №189 №291 №392 №402 №550</v>
      </c>
      <c r="G27" s="8" t="str">
        <f t="shared" si="4"/>
        <v>Морозова А.В. и</v>
      </c>
      <c r="H27" t="str">
        <f t="shared" si="5"/>
        <v xml:space="preserve"> 201762095</v>
      </c>
      <c r="I27" t="str">
        <f t="shared" si="6"/>
        <v>25.08.2017</v>
      </c>
    </row>
    <row r="28" spans="1:9" ht="120.75" thickBot="1" x14ac:dyDescent="0.3">
      <c r="A28" s="3" t="s">
        <v>44</v>
      </c>
      <c r="C28" t="str">
        <f t="shared" si="0"/>
        <v>БД</v>
      </c>
      <c r="D28" t="str">
        <f t="shared" si="1"/>
        <v xml:space="preserve">2017621222 </v>
      </c>
      <c r="E28" t="str">
        <f t="shared" si="2"/>
        <v>20.10.2017</v>
      </c>
      <c r="F28" s="8" t="str">
        <f t="shared" si="3"/>
        <v>Идентификационная база данных систем компетенций магистров направления подготовки 151003 «Инструментальные системы машиностроительных производств» и должностных требований профессиональных стандартов №164 №189 №392 №511</v>
      </c>
      <c r="G28" s="8" t="str">
        <f t="shared" si="4"/>
        <v>Морозова А.В.</v>
      </c>
      <c r="H28" t="str">
        <f t="shared" si="5"/>
        <v xml:space="preserve"> 201762093</v>
      </c>
      <c r="I28" t="str">
        <f t="shared" si="6"/>
        <v>25.08.2017</v>
      </c>
    </row>
    <row r="29" spans="1:9" ht="120.75" thickBot="1" x14ac:dyDescent="0.3">
      <c r="A29" s="3" t="s">
        <v>45</v>
      </c>
      <c r="C29" t="str">
        <f t="shared" si="0"/>
        <v>БД</v>
      </c>
      <c r="D29" t="str">
        <f t="shared" si="1"/>
        <v xml:space="preserve">2017621223 </v>
      </c>
      <c r="E29" t="str">
        <f t="shared" si="2"/>
        <v>20.10.2017</v>
      </c>
      <c r="F29" s="8" t="str">
        <f t="shared" si="3"/>
        <v>Идентификационная база данных систем компетенций магистров направления подготовки 151900 «Конструкторско-технологическое обеспечение машиностроительных производств» и должностных требований профессиональных стандартов №164 №189 №191 №291 №392 №402</v>
      </c>
      <c r="G29" s="8" t="str">
        <f t="shared" si="4"/>
        <v>Морозова А.В. и</v>
      </c>
      <c r="H29" t="str">
        <f t="shared" si="5"/>
        <v xml:space="preserve"> 201762093</v>
      </c>
      <c r="I29" t="str">
        <f t="shared" si="6"/>
        <v>25.08.2017</v>
      </c>
    </row>
    <row r="30" spans="1:9" ht="120.75" thickBot="1" x14ac:dyDescent="0.3">
      <c r="A30" s="3" t="s">
        <v>46</v>
      </c>
      <c r="C30" t="str">
        <f t="shared" si="0"/>
        <v>БД</v>
      </c>
      <c r="D30" t="str">
        <f t="shared" si="1"/>
        <v xml:space="preserve">2017621224 </v>
      </c>
      <c r="E30" t="str">
        <f t="shared" si="2"/>
        <v>20.10.2017</v>
      </c>
      <c r="F30" s="8" t="str">
        <f t="shared" si="3"/>
        <v>Идентификационная база данных систем компетенций магистров направления подготовки 151001 «Технология машиностроения» и должностных требований профессиональных стандартов №164 №189 №291 №392 №402 №550</v>
      </c>
      <c r="G30" s="8" t="str">
        <f t="shared" si="4"/>
        <v>Морозова А.В. и</v>
      </c>
      <c r="H30" t="str">
        <f t="shared" si="5"/>
        <v xml:space="preserve"> 201762093</v>
      </c>
      <c r="I30" t="str">
        <f t="shared" si="6"/>
        <v>25.08.2017</v>
      </c>
    </row>
    <row r="31" spans="1:9" ht="120.75" thickBot="1" x14ac:dyDescent="0.3">
      <c r="A31" s="3" t="s">
        <v>47</v>
      </c>
      <c r="C31" t="str">
        <f t="shared" si="0"/>
        <v>БД</v>
      </c>
      <c r="D31" t="str">
        <f t="shared" si="1"/>
        <v xml:space="preserve">2017621225 </v>
      </c>
      <c r="E31" t="str">
        <f t="shared" si="2"/>
        <v>20.10.2017</v>
      </c>
      <c r="F31" s="8" t="str">
        <f t="shared" si="3"/>
        <v>Идентификационная база данных систем компетенций бакалавров направления подготовки 151003 «Инструментальные системы машиностроительных производств» и должностных требований профессиональных стандартов №164 №189 №392 №511</v>
      </c>
      <c r="G31" s="8" t="str">
        <f t="shared" si="4"/>
        <v>Морозова А.В.</v>
      </c>
      <c r="H31" t="str">
        <f t="shared" si="5"/>
        <v xml:space="preserve"> 201762093</v>
      </c>
      <c r="I31" t="str">
        <f t="shared" si="6"/>
        <v>25.08.2017</v>
      </c>
    </row>
    <row r="32" spans="1:9" ht="120.75" thickBot="1" x14ac:dyDescent="0.3">
      <c r="A32" s="3" t="s">
        <v>48</v>
      </c>
      <c r="C32" t="str">
        <f t="shared" si="0"/>
        <v>ПрЭВМ</v>
      </c>
      <c r="D32" t="str">
        <f t="shared" si="1"/>
        <v xml:space="preserve">2017614584 </v>
      </c>
      <c r="E32" t="str">
        <f t="shared" si="2"/>
        <v>19.04.2017</v>
      </c>
      <c r="F32" s="8" t="str">
        <f t="shared" si="3"/>
        <v>Программа решения контактных и упруго-гидродинамических задач для цилиндрических подшипников скольжения</v>
      </c>
      <c r="G32" s="8" t="str">
        <f t="shared" si="4"/>
        <v>Рыбкин И.Н., Зернин Н.В.</v>
      </c>
      <c r="H32" t="str">
        <f t="shared" si="5"/>
        <v xml:space="preserve"> 201761154</v>
      </c>
      <c r="I32" t="str">
        <f t="shared" si="6"/>
        <v>27.02.2017</v>
      </c>
    </row>
    <row r="33" spans="1:9" ht="120.75" thickBot="1" x14ac:dyDescent="0.3">
      <c r="A33" s="3" t="s">
        <v>49</v>
      </c>
      <c r="C33" t="str">
        <f t="shared" si="0"/>
        <v>ПрЭВМ</v>
      </c>
      <c r="D33" t="str">
        <f t="shared" si="1"/>
        <v xml:space="preserve">2017615580 </v>
      </c>
      <c r="E33" t="str">
        <f t="shared" si="2"/>
        <v>18.05.2017</v>
      </c>
      <c r="F33" s="8" t="str">
        <f t="shared" si="3"/>
        <v>Программный интерфейс администратора автоматизированной системы контроля знаний</v>
      </c>
      <c r="G33" s="8" t="str">
        <f t="shared" si="4"/>
        <v>Гулаков В.К., Гулаков К.В.</v>
      </c>
      <c r="H33" t="str">
        <f t="shared" si="5"/>
        <v xml:space="preserve"> 201761295</v>
      </c>
      <c r="I33" t="str">
        <f t="shared" si="6"/>
        <v>28.03.2017</v>
      </c>
    </row>
    <row r="34" spans="1:9" ht="120.75" thickBot="1" x14ac:dyDescent="0.3">
      <c r="A34" s="3" t="s">
        <v>50</v>
      </c>
      <c r="C34" t="str">
        <f t="shared" si="0"/>
        <v>ПрЭВМ</v>
      </c>
      <c r="D34" t="str">
        <f t="shared" si="1"/>
        <v xml:space="preserve">2017615879 </v>
      </c>
      <c r="E34" t="str">
        <f t="shared" si="2"/>
        <v>25.05.2017</v>
      </c>
      <c r="F34" s="8" t="str">
        <f t="shared" si="3"/>
        <v>Система автоматизированного проектирования гидравлических схем «HydraulicsCAD»</v>
      </c>
      <c r="G34" s="8" t="str">
        <f t="shared" si="4"/>
        <v>Орехов Д.В., Аверченков А.В., Терехов М.В.</v>
      </c>
      <c r="H34" t="str">
        <f t="shared" si="5"/>
        <v xml:space="preserve"> 201761275</v>
      </c>
      <c r="I34" t="str">
        <f t="shared" si="6"/>
        <v>24.03.2017</v>
      </c>
    </row>
    <row r="35" spans="1:9" ht="120.75" thickBot="1" x14ac:dyDescent="0.3">
      <c r="A35" s="3" t="s">
        <v>51</v>
      </c>
      <c r="C35" t="str">
        <f t="shared" si="0"/>
        <v>ПрЭВМ</v>
      </c>
      <c r="D35" t="str">
        <f t="shared" si="1"/>
        <v xml:space="preserve">2017615923 </v>
      </c>
      <c r="E35" t="str">
        <f t="shared" si="2"/>
        <v>26.05.2017</v>
      </c>
      <c r="F35" s="8" t="str">
        <f t="shared" si="3"/>
        <v>Программный интерфейс пользователя автоматизированной системы контроля знаний</v>
      </c>
      <c r="G35" s="8" t="str">
        <f t="shared" si="4"/>
        <v>Гулаков В.К., Гулаков К.В.</v>
      </c>
      <c r="H35" t="str">
        <f t="shared" si="5"/>
        <v xml:space="preserve"> 201761294</v>
      </c>
      <c r="I35" t="str">
        <f t="shared" si="6"/>
        <v>28.03.2017</v>
      </c>
    </row>
    <row r="36" spans="1:9" ht="120.75" thickBot="1" x14ac:dyDescent="0.3">
      <c r="A36" s="3" t="s">
        <v>52</v>
      </c>
      <c r="C36" t="str">
        <f t="shared" si="0"/>
        <v>ПрЭВМ</v>
      </c>
      <c r="D36" t="str">
        <f t="shared" si="1"/>
        <v xml:space="preserve">2017616105 </v>
      </c>
      <c r="E36" t="str">
        <f t="shared" si="2"/>
        <v>01.06.2017</v>
      </c>
      <c r="F36" s="8" t="str">
        <f t="shared" si="3"/>
        <v>Подсистема моделирования дефектов рабочих поверхностей в составе программы конечноэлементного расчета гидродинамики подшипников скольжения “Bearing Builder Finite Element Method”</v>
      </c>
      <c r="G36" s="8" t="str">
        <f t="shared" si="4"/>
        <v>Зернин Н.В., Мишин А.В., Расихин И.А.</v>
      </c>
      <c r="H36" t="str">
        <f t="shared" si="5"/>
        <v xml:space="preserve"> 201761289</v>
      </c>
      <c r="I36" t="str">
        <f t="shared" si="6"/>
        <v>06.04.2017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Nirsamy515</dc:creator>
  <cp:lastModifiedBy>Client</cp:lastModifiedBy>
  <dcterms:created xsi:type="dcterms:W3CDTF">2018-02-05T09:24:18Z</dcterms:created>
  <dcterms:modified xsi:type="dcterms:W3CDTF">2018-02-06T13:16:04Z</dcterms:modified>
</cp:coreProperties>
</file>