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bookViews>
    <workbookView xWindow="0" yWindow="0" windowWidth="25200" windowHeight="11685" activeTab="2"/>
  </bookViews>
  <sheets>
    <sheet name="Справочники" sheetId="1" r:id="rId1"/>
    <sheet name="СрокЗаказов" sheetId="2" r:id="rId2"/>
    <sheet name="Итоги" sheetId="3" r:id="rId3"/>
  </sheets>
  <definedNames>
    <definedName name="Заказчики">Справочники!$D$3:$D$6</definedName>
  </definedNames>
  <calcPr calcId="162913"/>
  <pivotCaches>
    <pivotCache cacheId="2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2" l="1"/>
  <c r="H10" i="2"/>
  <c r="H8" i="2"/>
  <c r="H9" i="2"/>
  <c r="H11" i="2"/>
  <c r="H12" i="2"/>
  <c r="H13" i="2"/>
  <c r="H14" i="2"/>
  <c r="H4" i="2"/>
  <c r="H5" i="2"/>
  <c r="H6" i="2"/>
  <c r="H7" i="2"/>
  <c r="G4" i="2" l="1"/>
  <c r="G5" i="2"/>
  <c r="G6" i="2"/>
  <c r="G7" i="2"/>
  <c r="G8" i="2"/>
  <c r="G9" i="2"/>
  <c r="G10" i="2"/>
  <c r="G11" i="2"/>
  <c r="G12" i="2"/>
  <c r="G13" i="2"/>
  <c r="G14" i="2"/>
  <c r="G3" i="2"/>
</calcChain>
</file>

<file path=xl/sharedStrings.xml><?xml version="1.0" encoding="utf-8"?>
<sst xmlns="http://schemas.openxmlformats.org/spreadsheetml/2006/main" count="46" uniqueCount="32">
  <si>
    <t>Справочники</t>
  </si>
  <si>
    <t>Срок заказов</t>
  </si>
  <si>
    <t>Дата изменения курса</t>
  </si>
  <si>
    <r>
      <t xml:space="preserve">Курс </t>
    </r>
    <r>
      <rPr>
        <b/>
        <sz val="11"/>
        <color theme="1"/>
        <rFont val="Calibri"/>
        <family val="2"/>
        <charset val="204"/>
      </rPr>
      <t>$</t>
    </r>
  </si>
  <si>
    <t>Заказчики</t>
  </si>
  <si>
    <t>Прибой</t>
  </si>
  <si>
    <t>Маяк</t>
  </si>
  <si>
    <t>Борис</t>
  </si>
  <si>
    <t>Номер заказа</t>
  </si>
  <si>
    <t>Дата заказа</t>
  </si>
  <si>
    <t>Дата доставки</t>
  </si>
  <si>
    <t>Сумма заказа</t>
  </si>
  <si>
    <t>Сумма выполнения</t>
  </si>
  <si>
    <t>Пометка о сроке выполнения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</si>
  <si>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</si>
  <si>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</si>
  <si>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</si>
  <si>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</si>
  <si>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</si>
  <si>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</si>
  <si>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</si>
  <si>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</si>
  <si>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</si>
  <si>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</si>
  <si>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</si>
  <si>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</si>
  <si>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r>
      <t xml:space="preserve">Остаток заказа </t>
    </r>
    <r>
      <rPr>
        <b/>
        <sz val="11"/>
        <color theme="1"/>
        <rFont val="Calibri"/>
        <family val="2"/>
        <charset val="204"/>
      </rPr>
      <t>$</t>
    </r>
  </si>
  <si>
    <t>Итоги</t>
  </si>
  <si>
    <t>Сумма заказа за день</t>
  </si>
  <si>
    <t>Названия строк</t>
  </si>
  <si>
    <t>Общий итог</t>
  </si>
  <si>
    <t>Сумма по полю Сумма заказа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</si>
</sst>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5" formatCode="#,##0.00\ &quot;₽&quot;"/>
    <numFmt numFmtId="166" formatCode="[$$-409]#,##0.0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0" borderId="1" xfId="0" applyBorder="1"/>
    <xf numFmtId="0" fontId="1" fillId="0" borderId="1" xfId="0" applyFont="1" applyBorder="1" applyAlignment="1">
      <alignment horizontal="center" vertical="top" wrapText="1"/>
    </xf>
    <xf numFmtId="0" fontId="0" fillId="0" borderId="0" xfId="0" applyNumberFormat="1"/>
    <xf numFmtId="0" fontId="1" fillId="2" borderId="1" xfId="0" applyNumberFormat="1" applyFont="1" applyFill="1" applyBorder="1" applyAlignment="1">
      <alignment horizontal="center" vertical="top" wrapText="1"/>
    </xf>
    <xf numFmtId="164" fontId="0" fillId="0" borderId="1" xfId="0" applyNumberFormat="1" applyBorder="1"/>
    <xf numFmtId="164" fontId="0" fillId="0" borderId="0" xfId="0" applyNumberFormat="1"/>
    <xf numFmtId="2" fontId="0" fillId="0" borderId="1" xfId="0" applyNumberFormat="1" applyBorder="1"/>
    <xf numFmtId="0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49" fontId="0" fillId="0" borderId="1" xfId="0" applyNumberFormat="1" applyBorder="1"/>
    <xf numFmtId="0" fontId="1" fillId="0" borderId="1" xfId="0" applyNumberFormat="1" applyFont="1" applyBorder="1" applyAlignment="1">
      <alignment horizontal="center" vertical="top" wrapText="1"/>
    </xf>
    <xf numFmtId="165" fontId="0" fillId="0" borderId="0" xfId="0" applyNumberFormat="1"/>
    <xf numFmtId="165" fontId="0" fillId="0" borderId="1" xfId="0" applyNumberFormat="1" applyBorder="1"/>
    <xf numFmtId="0" fontId="0" fillId="0" borderId="1" xfId="0" applyBorder="1" applyAlignment="1">
      <alignment horizontal="center"/>
    </xf>
    <xf numFmtId="166" fontId="0" fillId="0" borderId="1" xfId="0" applyNumberFormat="1" applyBorder="1"/>
    <xf numFmtId="0" fontId="3" fillId="0" borderId="0" xfId="0" applyFont="1" applyAlignment="1">
      <alignment vertical="top"/>
    </xf>
    <xf numFmtId="0" fontId="3" fillId="0" borderId="0" xfId="0" applyNumberFormat="1" applyFont="1" applyAlignment="1">
      <alignment vertical="top"/>
    </xf>
    <xf numFmtId="165" fontId="3" fillId="0" borderId="0" xfId="0" applyNumberFormat="1" applyFont="1" applyAlignment="1">
      <alignment vertical="top"/>
    </xf>
    <xf numFmtId="165" fontId="1" fillId="2" borderId="1" xfId="0" applyNumberFormat="1" applyFont="1" applyFill="1" applyBorder="1" applyAlignment="1">
      <alignment horizontal="center" vertical="top" wrapText="1"/>
    </xf>
    <xf numFmtId="0" fontId="0" fillId="0" borderId="0" xfId="0" pivotButton="1"/>
    <xf numFmtId="164" fontId="0" fillId="0" borderId="0" xfId="0" applyNumberForma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ena" refreshedDate="43137.322658333331" createdVersion="5" refreshedVersion="5" minRefreshableVersion="3" recordCount="12">
  <cacheSource type="worksheet">
    <worksheetSource ref="A2:H14" sheet="СрокЗаказов"/>
  </cacheSource>
  <cacheFields count="8">
    <cacheField name="Номер заказа" numFmtId="49">
      <sharedItems/>
    </cacheField>
    <cacheField name="Заказчики" numFmtId="0">
      <sharedItems/>
    </cacheField>
    <cacheField name="Дата заказа" numFmtId="164">
      <sharedItems containsSemiMixedTypes="0" containsNonDate="0" containsDate="1" containsString="0" minDate="2007-08-04T00:00:00" maxDate="2007-08-12T00:00:00" count="4">
        <d v="2007-08-04T00:00:00"/>
        <d v="2007-08-06T00:00:00"/>
        <d v="2007-08-10T00:00:00"/>
        <d v="2007-08-11T00:00:00"/>
      </sharedItems>
    </cacheField>
    <cacheField name="Дата доставки" numFmtId="164">
      <sharedItems containsSemiMixedTypes="0" containsNonDate="0" containsDate="1" containsString="0" minDate="2007-08-08T00:00:00" maxDate="2007-08-16T00:00:00"/>
    </cacheField>
    <cacheField name="Сумма заказа" numFmtId="165">
      <sharedItems containsSemiMixedTypes="0" containsString="0" containsNumber="1" containsInteger="1" minValue="270" maxValue="3760"/>
    </cacheField>
    <cacheField name="Сумма выполнения" numFmtId="165">
      <sharedItems containsSemiMixedTypes="0" containsString="0" containsNumber="1" containsInteger="1" minValue="250" maxValue="3400"/>
    </cacheField>
    <cacheField name="Пометка о сроке выполнения" numFmtId="0">
      <sharedItems containsMixedTypes="1" containsNumber="1" containsInteger="1" minValue="2" maxValue="7"/>
    </cacheField>
    <cacheField name="Остаток заказа $" numFmtId="166">
      <sharedItems containsSemiMixedTypes="0" containsString="0" containsNumber="1" minValue="-6.9" maxValue="20.8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s v="001"/>
    <s v="Прибой"/>
    <x v="0"/>
    <d v="2007-08-11T00:00:00"/>
    <n v="3760"/>
    <n v="3160"/>
    <n v="7"/>
    <n v="20.86"/>
  </r>
  <r>
    <s v="002"/>
    <s v="Маяк"/>
    <x v="0"/>
    <d v="2007-08-11T00:00:00"/>
    <n v="3168"/>
    <n v="2760"/>
    <n v="7"/>
    <n v="14.19"/>
  </r>
  <r>
    <s v="003"/>
    <s v="Борис"/>
    <x v="0"/>
    <d v="2007-08-11T00:00:00"/>
    <n v="3400"/>
    <n v="3400"/>
    <n v="7"/>
    <n v="0"/>
  </r>
  <r>
    <s v="004"/>
    <s v="Борис"/>
    <x v="1"/>
    <d v="2007-08-08T00:00:00"/>
    <n v="1200"/>
    <n v="700"/>
    <n v="2"/>
    <n v="17.39"/>
  </r>
  <r>
    <s v="005"/>
    <s v="Прибой"/>
    <x v="1"/>
    <d v="2007-08-08T00:00:00"/>
    <n v="595"/>
    <n v="600"/>
    <s v="В срок"/>
    <n v="-0.17"/>
  </r>
  <r>
    <s v="006"/>
    <s v="Маяк"/>
    <x v="1"/>
    <d v="2007-08-08T00:00:00"/>
    <n v="600"/>
    <n v="250"/>
    <n v="2"/>
    <n v="12.17"/>
  </r>
  <r>
    <s v="007"/>
    <s v="Прибой"/>
    <x v="2"/>
    <d v="2007-08-12T00:00:00"/>
    <n v="400"/>
    <n v="600"/>
    <s v="В срок"/>
    <n v="-6.9"/>
  </r>
  <r>
    <s v="008"/>
    <s v="Борис"/>
    <x v="2"/>
    <d v="2007-08-12T00:00:00"/>
    <n v="400"/>
    <n v="400"/>
    <s v="В срок"/>
    <n v="0"/>
  </r>
  <r>
    <s v="009"/>
    <s v="Прибой"/>
    <x v="3"/>
    <d v="2007-08-15T00:00:00"/>
    <n v="360"/>
    <n v="360"/>
    <n v="4"/>
    <n v="0"/>
  </r>
  <r>
    <s v="010"/>
    <s v="Маяк"/>
    <x v="3"/>
    <d v="2007-08-15T00:00:00"/>
    <n v="315"/>
    <n v="270"/>
    <n v="4"/>
    <n v="1.51"/>
  </r>
  <r>
    <s v="011"/>
    <s v="Прибой"/>
    <x v="3"/>
    <d v="2007-08-15T00:00:00"/>
    <n v="270"/>
    <n v="270"/>
    <n v="4"/>
    <n v="0"/>
  </r>
  <r>
    <s v="012"/>
    <s v="Борис"/>
    <x v="3"/>
    <d v="2007-08-15T00:00:00"/>
    <n v="396"/>
    <n v="360"/>
    <n v="4"/>
    <n v="1.2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E2:F7" firstHeaderRow="1" firstDataRow="1" firstDataCol="1"/>
  <pivotFields count="8">
    <pivotField showAll="0"/>
    <pivotField showAll="0"/>
    <pivotField axis="axisRow" numFmtId="164" showAll="0">
      <items count="5">
        <item x="0"/>
        <item x="1"/>
        <item x="2"/>
        <item x="3"/>
        <item t="default"/>
      </items>
    </pivotField>
    <pivotField numFmtId="164" showAll="0"/>
    <pivotField dataField="1" numFmtId="165" showAll="0"/>
    <pivotField numFmtId="165" showAll="0"/>
    <pivotField showAll="0"/>
    <pivotField numFmtId="166" showAll="0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Сумма по полю Сумма заказа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B5" sqref="B5"/>
    </sheetView>
  </sheetViews>
  <sheetFormatPr defaultRowHeight="15" x14ac:dyDescent="0.25"/>
  <cols>
    <col min="1" max="1" width="16.85546875" style="8" customWidth="1"/>
    <col min="2" max="2" width="10.5703125" customWidth="1"/>
    <col min="3" max="3" width="19.7109375" customWidth="1"/>
    <col min="4" max="4" width="12.85546875" customWidth="1"/>
  </cols>
  <sheetData>
    <row r="1" spans="1:4" ht="30" customHeight="1" x14ac:dyDescent="0.25">
      <c r="A1" s="10" t="s">
        <v>0</v>
      </c>
    </row>
    <row r="2" spans="1:4" s="1" customFormat="1" ht="30" x14ac:dyDescent="0.25">
      <c r="A2" s="6" t="s">
        <v>2</v>
      </c>
      <c r="B2" s="2" t="s">
        <v>3</v>
      </c>
      <c r="C2" s="4"/>
      <c r="D2" s="2" t="s">
        <v>4</v>
      </c>
    </row>
    <row r="3" spans="1:4" x14ac:dyDescent="0.25">
      <c r="A3" s="7">
        <v>39295</v>
      </c>
      <c r="B3" s="9">
        <v>27.75</v>
      </c>
      <c r="C3" s="3"/>
      <c r="D3" s="3" t="s">
        <v>5</v>
      </c>
    </row>
    <row r="4" spans="1:4" x14ac:dyDescent="0.25">
      <c r="A4" s="7">
        <v>39298</v>
      </c>
      <c r="B4" s="9">
        <v>28.76</v>
      </c>
      <c r="C4" s="3"/>
      <c r="D4" s="3" t="s">
        <v>6</v>
      </c>
    </row>
    <row r="5" spans="1:4" x14ac:dyDescent="0.25">
      <c r="A5" s="7">
        <v>39303</v>
      </c>
      <c r="B5" s="9">
        <v>28.99</v>
      </c>
      <c r="C5" s="3"/>
      <c r="D5" s="3" t="s">
        <v>7</v>
      </c>
    </row>
    <row r="6" spans="1:4" x14ac:dyDescent="0.25">
      <c r="A6" s="7">
        <v>39305</v>
      </c>
      <c r="B6" s="9">
        <v>29.72</v>
      </c>
      <c r="C6" s="3"/>
      <c r="D6" s="3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A2" sqref="A2"/>
    </sheetView>
  </sheetViews>
  <sheetFormatPr defaultRowHeight="15" x14ac:dyDescent="0.25"/>
  <cols>
    <col min="1" max="1" width="8.7109375" customWidth="1"/>
    <col min="2" max="2" width="13.28515625" customWidth="1"/>
    <col min="3" max="3" width="12.7109375" style="8" customWidth="1"/>
    <col min="4" max="4" width="12.28515625" style="8" customWidth="1"/>
    <col min="5" max="5" width="12.7109375" style="14" customWidth="1"/>
    <col min="6" max="6" width="14.42578125" style="14" customWidth="1"/>
    <col min="7" max="7" width="14.7109375" customWidth="1"/>
    <col min="8" max="8" width="13" customWidth="1"/>
  </cols>
  <sheetData>
    <row r="1" spans="1:8" ht="30" customHeight="1" x14ac:dyDescent="0.25">
      <c r="A1" s="11" t="s">
        <v>1</v>
      </c>
      <c r="C1" s="5"/>
      <c r="D1" s="5"/>
      <c r="E1" s="5"/>
      <c r="F1" s="5"/>
    </row>
    <row r="2" spans="1:8" s="1" customFormat="1" ht="45" x14ac:dyDescent="0.25">
      <c r="A2" s="4" t="s">
        <v>8</v>
      </c>
      <c r="B2" s="4" t="s">
        <v>4</v>
      </c>
      <c r="C2" s="13" t="s">
        <v>9</v>
      </c>
      <c r="D2" s="13" t="s">
        <v>10</v>
      </c>
      <c r="E2" s="13" t="s">
        <v>11</v>
      </c>
      <c r="F2" s="13" t="s">
        <v>12</v>
      </c>
      <c r="G2" s="4" t="s">
        <v>13</v>
      </c>
      <c r="H2" s="4" t="s">
        <v>26</v>
      </c>
    </row>
    <row r="3" spans="1:8" x14ac:dyDescent="0.25">
      <c r="A3" s="12" t="s">
        <v>14</v>
      </c>
      <c r="B3" s="3" t="s">
        <v>5</v>
      </c>
      <c r="C3" s="7">
        <v>39298</v>
      </c>
      <c r="D3" s="7">
        <v>39305</v>
      </c>
      <c r="E3" s="15">
        <v>3760</v>
      </c>
      <c r="F3" s="15">
        <v>3160</v>
      </c>
      <c r="G3" s="16">
        <f>IF(AND(DATEDIF(C3,D3,"d")&lt;=3,F3&gt;=E3),"В срок",DATEDIF(C3,D3,"d"))</f>
        <v>7</v>
      </c>
      <c r="H3" s="17">
        <f>ROUND((E3-F3)/VLOOKUP(C3,Справочники!$A$3:$B$6,2),2)</f>
        <v>20.86</v>
      </c>
    </row>
    <row r="4" spans="1:8" x14ac:dyDescent="0.25">
      <c r="A4" s="12" t="s">
        <v>15</v>
      </c>
      <c r="B4" s="3" t="s">
        <v>6</v>
      </c>
      <c r="C4" s="7">
        <v>39298</v>
      </c>
      <c r="D4" s="7">
        <v>39305</v>
      </c>
      <c r="E4" s="15">
        <v>3168</v>
      </c>
      <c r="F4" s="15">
        <v>2760</v>
      </c>
      <c r="G4" s="16">
        <f t="shared" ref="G4:G14" si="0">IF(AND(DATEDIF(C4,D4,"d")&lt;=3,F4&gt;=E4),"В срок",DATEDIF(C4,D4,"d"))</f>
        <v>7</v>
      </c>
      <c r="H4" s="17">
        <f>ROUND((E4-F4)/VLOOKUP(C4,Справочники!$A$3:$B$6,2),2)</f>
        <v>14.19</v>
      </c>
    </row>
    <row r="5" spans="1:8" x14ac:dyDescent="0.25">
      <c r="A5" s="12" t="s">
        <v>16</v>
      </c>
      <c r="B5" s="3" t="s">
        <v>7</v>
      </c>
      <c r="C5" s="7">
        <v>39298</v>
      </c>
      <c r="D5" s="7">
        <v>39305</v>
      </c>
      <c r="E5" s="15">
        <v>3400</v>
      </c>
      <c r="F5" s="15">
        <v>3400</v>
      </c>
      <c r="G5" s="16">
        <f t="shared" si="0"/>
        <v>7</v>
      </c>
      <c r="H5" s="17">
        <f>ROUND((E5-F5)/VLOOKUP(C5,Справочники!$A$3:$B$6,2),2)</f>
        <v>0</v>
      </c>
    </row>
    <row r="6" spans="1:8" x14ac:dyDescent="0.25">
      <c r="A6" s="12" t="s">
        <v>17</v>
      </c>
      <c r="B6" s="3" t="s">
        <v>7</v>
      </c>
      <c r="C6" s="7">
        <v>39300</v>
      </c>
      <c r="D6" s="7">
        <v>39302</v>
      </c>
      <c r="E6" s="15">
        <v>1200</v>
      </c>
      <c r="F6" s="15">
        <v>700</v>
      </c>
      <c r="G6" s="16">
        <f t="shared" si="0"/>
        <v>2</v>
      </c>
      <c r="H6" s="17">
        <f>ROUND((E6-F6)/VLOOKUP(C6,Справочники!$A$3:$B$6,2),2)</f>
        <v>17.39</v>
      </c>
    </row>
    <row r="7" spans="1:8" x14ac:dyDescent="0.25">
      <c r="A7" s="12" t="s">
        <v>18</v>
      </c>
      <c r="B7" s="3" t="s">
        <v>5</v>
      </c>
      <c r="C7" s="7">
        <v>39300</v>
      </c>
      <c r="D7" s="7">
        <v>39302</v>
      </c>
      <c r="E7" s="15">
        <v>595</v>
      </c>
      <c r="F7" s="15">
        <v>600</v>
      </c>
      <c r="G7" s="16" t="str">
        <f t="shared" si="0"/>
        <v>В срок</v>
      </c>
      <c r="H7" s="17">
        <f>ROUND((E7-F7)/VLOOKUP(C7,Справочники!$A$3:$B$6,2),2)</f>
        <v>-0.17</v>
      </c>
    </row>
    <row r="8" spans="1:8" x14ac:dyDescent="0.25">
      <c r="A8" s="12" t="s">
        <v>19</v>
      </c>
      <c r="B8" s="3" t="s">
        <v>6</v>
      </c>
      <c r="C8" s="7">
        <v>39300</v>
      </c>
      <c r="D8" s="7">
        <v>39302</v>
      </c>
      <c r="E8" s="15">
        <v>600</v>
      </c>
      <c r="F8" s="15">
        <v>250</v>
      </c>
      <c r="G8" s="16">
        <f t="shared" si="0"/>
        <v>2</v>
      </c>
      <c r="H8" s="17">
        <f>ROUND((E8-F8)/VLOOKUP(C8,Справочники!$A$3:$B$6,2),2)</f>
        <v>12.17</v>
      </c>
    </row>
    <row r="9" spans="1:8" x14ac:dyDescent="0.25">
      <c r="A9" s="12" t="s">
        <v>20</v>
      </c>
      <c r="B9" s="3" t="s">
        <v>5</v>
      </c>
      <c r="C9" s="7">
        <v>39304</v>
      </c>
      <c r="D9" s="7">
        <v>39306</v>
      </c>
      <c r="E9" s="15">
        <v>400</v>
      </c>
      <c r="F9" s="15">
        <v>600</v>
      </c>
      <c r="G9" s="16" t="str">
        <f t="shared" si="0"/>
        <v>В срок</v>
      </c>
      <c r="H9" s="17">
        <f>ROUND((E9-F9)/VLOOKUP(C9,Справочники!$A$3:$B$6,2),2)</f>
        <v>-6.9</v>
      </c>
    </row>
    <row r="10" spans="1:8" x14ac:dyDescent="0.25">
      <c r="A10" s="12" t="s">
        <v>21</v>
      </c>
      <c r="B10" s="3" t="s">
        <v>7</v>
      </c>
      <c r="C10" s="7">
        <v>39304</v>
      </c>
      <c r="D10" s="7">
        <v>39306</v>
      </c>
      <c r="E10" s="15">
        <v>400</v>
      </c>
      <c r="F10" s="15">
        <v>400</v>
      </c>
      <c r="G10" s="16" t="str">
        <f t="shared" si="0"/>
        <v>В срок</v>
      </c>
      <c r="H10" s="17">
        <f>ROUND((E10-F10)/VLOOKUP(C10,Справочники!$A$3:$B$6,2),2)</f>
        <v>0</v>
      </c>
    </row>
    <row r="11" spans="1:8" x14ac:dyDescent="0.25">
      <c r="A11" s="12" t="s">
        <v>22</v>
      </c>
      <c r="B11" s="3" t="s">
        <v>5</v>
      </c>
      <c r="C11" s="7">
        <v>39305</v>
      </c>
      <c r="D11" s="7">
        <v>39309</v>
      </c>
      <c r="E11" s="15">
        <v>360</v>
      </c>
      <c r="F11" s="15">
        <v>360</v>
      </c>
      <c r="G11" s="16">
        <f t="shared" si="0"/>
        <v>4</v>
      </c>
      <c r="H11" s="17">
        <f>ROUND((E11-F11)/VLOOKUP(C11,Справочники!$A$3:$B$6,2),2)</f>
        <v>0</v>
      </c>
    </row>
    <row r="12" spans="1:8" x14ac:dyDescent="0.25">
      <c r="A12" s="12" t="s">
        <v>23</v>
      </c>
      <c r="B12" s="3" t="s">
        <v>6</v>
      </c>
      <c r="C12" s="7">
        <v>39305</v>
      </c>
      <c r="D12" s="7">
        <v>39309</v>
      </c>
      <c r="E12" s="15">
        <v>315</v>
      </c>
      <c r="F12" s="15">
        <v>270</v>
      </c>
      <c r="G12" s="16">
        <f t="shared" si="0"/>
        <v>4</v>
      </c>
      <c r="H12" s="17">
        <f>ROUND((E12-F12)/VLOOKUP(C12,Справочники!$A$3:$B$6,2),2)</f>
        <v>1.51</v>
      </c>
    </row>
    <row r="13" spans="1:8" x14ac:dyDescent="0.25">
      <c r="A13" s="12" t="s">
        <v>24</v>
      </c>
      <c r="B13" s="3" t="s">
        <v>5</v>
      </c>
      <c r="C13" s="7">
        <v>39305</v>
      </c>
      <c r="D13" s="7">
        <v>39309</v>
      </c>
      <c r="E13" s="15">
        <v>270</v>
      </c>
      <c r="F13" s="15">
        <v>270</v>
      </c>
      <c r="G13" s="16">
        <f t="shared" si="0"/>
        <v>4</v>
      </c>
      <c r="H13" s="17">
        <f>ROUND((E13-F13)/VLOOKUP(C13,Справочники!$A$3:$B$6,2),2)</f>
        <v>0</v>
      </c>
    </row>
    <row r="14" spans="1:8" x14ac:dyDescent="0.25">
      <c r="A14" s="12" t="s">
        <v>25</v>
      </c>
      <c r="B14" s="3" t="s">
        <v>7</v>
      </c>
      <c r="C14" s="7">
        <v>39305</v>
      </c>
      <c r="D14" s="7">
        <v>39309</v>
      </c>
      <c r="E14" s="15">
        <v>396</v>
      </c>
      <c r="F14" s="15">
        <v>360</v>
      </c>
      <c r="G14" s="16">
        <f t="shared" si="0"/>
        <v>4</v>
      </c>
      <c r="H14" s="17">
        <f>ROUND((E14-F14)/VLOOKUP(C14,Справочники!$A$3:$B$6,2),2)</f>
        <v>1.21</v>
      </c>
    </row>
  </sheetData>
  <dataValidations xWindow="214" yWindow="387" count="1">
    <dataValidation type="list" errorStyle="warning" allowBlank="1" showInputMessage="1" showErrorMessage="1" errorTitle="Неверный формат данных" error="Выберите значение из списка" promptTitle="Ожидание ввода" prompt="Выберите заказчика" sqref="B3:B14">
      <formula1>Заказчики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E2" sqref="E2"/>
    </sheetView>
  </sheetViews>
  <sheetFormatPr defaultRowHeight="15" x14ac:dyDescent="0.25"/>
  <cols>
    <col min="1" max="1" width="10.85546875" style="8" customWidth="1"/>
    <col min="2" max="2" width="14.85546875" style="14" customWidth="1"/>
    <col min="3" max="3" width="13.140625" customWidth="1"/>
    <col min="5" max="5" width="17.28515625" bestFit="1" customWidth="1"/>
    <col min="6" max="6" width="28.85546875" bestFit="1" customWidth="1"/>
  </cols>
  <sheetData>
    <row r="1" spans="1:7" s="18" customFormat="1" ht="30" customHeight="1" x14ac:dyDescent="0.25">
      <c r="A1" s="19" t="s">
        <v>27</v>
      </c>
      <c r="B1" s="20"/>
    </row>
    <row r="2" spans="1:7" s="1" customFormat="1" ht="30" x14ac:dyDescent="0.25">
      <c r="A2" s="6" t="s">
        <v>9</v>
      </c>
      <c r="B2" s="21" t="s">
        <v>28</v>
      </c>
      <c r="E2" s="22" t="s">
        <v>29</v>
      </c>
      <c r="F2" t="s">
        <v>31</v>
      </c>
      <c r="G2"/>
    </row>
    <row r="3" spans="1:7" x14ac:dyDescent="0.25">
      <c r="A3" s="7"/>
      <c r="B3" s="15"/>
      <c r="E3" s="23">
        <v>39298</v>
      </c>
      <c r="F3" s="5">
        <v>10328</v>
      </c>
    </row>
    <row r="4" spans="1:7" x14ac:dyDescent="0.25">
      <c r="A4" s="7"/>
      <c r="B4" s="15"/>
      <c r="E4" s="23">
        <v>39300</v>
      </c>
      <c r="F4" s="5">
        <v>2395</v>
      </c>
    </row>
    <row r="5" spans="1:7" x14ac:dyDescent="0.25">
      <c r="A5" s="7"/>
      <c r="B5" s="15"/>
      <c r="E5" s="23">
        <v>39304</v>
      </c>
      <c r="F5" s="5">
        <v>800</v>
      </c>
    </row>
    <row r="6" spans="1:7" x14ac:dyDescent="0.25">
      <c r="A6" s="7"/>
      <c r="B6" s="15"/>
      <c r="E6" s="23">
        <v>39305</v>
      </c>
      <c r="F6" s="5">
        <v>1341</v>
      </c>
    </row>
    <row r="7" spans="1:7" x14ac:dyDescent="0.25">
      <c r="E7" s="23" t="s">
        <v>30</v>
      </c>
      <c r="F7" s="5">
        <v>14864</v>
      </c>
    </row>
  </sheetData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Справочники</vt:lpstr>
      <vt:lpstr>СрокЗаказов</vt:lpstr>
      <vt:lpstr>Итоги</vt:lpstr>
      <vt:lpstr>Заказчики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Рустам Бегалиев</dc:creator>
  <cp:lastModifiedBy>Elena</cp:lastModifiedBy>
  <cp:lastPrinted>2018-02-05T14:56:02Z</cp:lastPrinted>
  <dcterms:created xsi:type="dcterms:W3CDTF">2018-02-05T14:47:58Z</dcterms:created>
  <dcterms:modified xsi:type="dcterms:W3CDTF">2018-02-06T04:44:55Z</dcterms:modified>
</cp:coreProperties>
</file>