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vchenko\Desktop\"/>
    </mc:Choice>
  </mc:AlternateContent>
  <bookViews>
    <workbookView xWindow="0" yWindow="0" windowWidth="19200" windowHeight="10935"/>
  </bookViews>
  <sheets>
    <sheet name="сварочный материа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xlnm._FilterDatabase" localSheetId="0" hidden="1">'сварочный материал'!$A$1:$E$41</definedName>
    <definedName name="BuiltIn_Print_Area___0" localSheetId="0">#REF!</definedName>
    <definedName name="BuiltIn_Print_Area___0">#REF!</definedName>
    <definedName name="BuiltIn_Print_Titles">NA()</definedName>
    <definedName name="BuiltIn_Print_Titles___0">NA()</definedName>
    <definedName name="BuiltIn_Print_Titles___0___0">NA()</definedName>
    <definedName name="BuiltIn_Print_Titles___0___0___0">NA()</definedName>
    <definedName name="CA" localSheetId="0">#REF!</definedName>
    <definedName name="CA">#REF!</definedName>
    <definedName name="ccc" localSheetId="0">#REF!</definedName>
    <definedName name="ccc">#REF!</definedName>
    <definedName name="CIAO" localSheetId="0">#REF!</definedName>
    <definedName name="CIAO">#REF!</definedName>
    <definedName name="Class_A1" localSheetId="0">#REF!</definedName>
    <definedName name="Class_A1">#REF!</definedName>
    <definedName name="Corrosion_Allowance" localSheetId="0">#REF!</definedName>
    <definedName name="Corrosion_Allowance">#REF!</definedName>
    <definedName name="CreateBy_1" localSheetId="0">#REF!</definedName>
    <definedName name="CreateBy_1">#REF!</definedName>
    <definedName name="cv" localSheetId="0">#REF!</definedName>
    <definedName name="cv">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hcgj" localSheetId="0">#REF!</definedName>
    <definedName name="hcgj">#REF!</definedName>
    <definedName name="HRIGN" localSheetId="0">#REF!</definedName>
    <definedName name="HRIGN">#REF!</definedName>
    <definedName name="INDEX" localSheetId="0">#REF!</definedName>
    <definedName name="INDEX">#REF!</definedName>
    <definedName name="ISFJF" localSheetId="0">#REF!</definedName>
    <definedName name="ISFJF">#REF!</definedName>
    <definedName name="JN" localSheetId="0">#REF!</definedName>
    <definedName name="JN">#REF!</definedName>
    <definedName name="LCHRG" localSheetId="0">#REF!</definedName>
    <definedName name="LCHRG">#REF!</definedName>
    <definedName name="linex" localSheetId="0">#REF!</definedName>
    <definedName name="linex">#REF!</definedName>
    <definedName name="LINEXX" localSheetId="0">#REF!</definedName>
    <definedName name="LINEXX">#REF!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MLVKB" localSheetId="0">#REF!</definedName>
    <definedName name="MLVKB">#REF!</definedName>
    <definedName name="NOCT">'[1]AIR-COOLED HEAT EXCH.'!#REF!</definedName>
    <definedName name="PipeID" localSheetId="0">#REF!</definedName>
    <definedName name="PipeID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rint_Area_MI" localSheetId="0">#REF!</definedName>
    <definedName name="Print_Area_MI">#REF!</definedName>
    <definedName name="QFUKC" localSheetId="0">#REF!</definedName>
    <definedName name="QFUKC">#REF!</definedName>
    <definedName name="ra" localSheetId="0">#REF!</definedName>
    <definedName name="ra">#REF!</definedName>
    <definedName name="README" localSheetId="0">[2]BILAL2!$A$1</definedName>
    <definedName name="README">[3]BILAL2!$A$1</definedName>
    <definedName name="REV" localSheetId="0">#REF!,#REF!</definedName>
    <definedName name="REV">#REF!,#REF!</definedName>
    <definedName name="RevisionDate_1" localSheetId="0">#REF!</definedName>
    <definedName name="RevisionDate_1">#REF!</definedName>
    <definedName name="RevisionNumber_1" localSheetId="0">#REF!</definedName>
    <definedName name="RevisionNumber_1">#REF!</definedName>
    <definedName name="Sch_or_Thk_per_Class" localSheetId="0">#REF!</definedName>
    <definedName name="Sch_or_Thk_per_Class">#REF!</definedName>
    <definedName name="SDGSG" localSheetId="0">#REF!</definedName>
    <definedName name="SDGSG">#REF!</definedName>
    <definedName name="sr" localSheetId="0">#REF!</definedName>
    <definedName name="sr">#REF!</definedName>
    <definedName name="StreamAttributes" localSheetId="0">'[4]UNIT 40_180_MGCS_INTERC .SYS'!#REF!</definedName>
    <definedName name="StreamAttributes">'[5]UNIT 40_180_MGCS_INTERC .SYS'!#REF!</definedName>
    <definedName name="StreamAttributes___0" localSheetId="0">#REF!</definedName>
    <definedName name="StreamAttributes___0">#REF!</definedName>
    <definedName name="StreamAttributes___0___0" localSheetId="0">#REF!</definedName>
    <definedName name="StreamAttributes___0___0">#REF!</definedName>
    <definedName name="StreamAttributes___0___0___0" localSheetId="0">'[4]UNIT 40_430_D_O_System'!#REF!</definedName>
    <definedName name="StreamAttributes___0___0___0">'[5]UNIT 40_430_D_O_System'!#REF!</definedName>
    <definedName name="StreamData___0" localSheetId="0">#REF!</definedName>
    <definedName name="StreamData___0">#REF!</definedName>
    <definedName name="StreamData___0___0" localSheetId="0">#REF!</definedName>
    <definedName name="StreamData___0___0">#REF!</definedName>
    <definedName name="TECNIMONT_ICB" localSheetId="0">#REF!</definedName>
    <definedName name="TECNIMONT_ICB">#REF!</definedName>
    <definedName name="UnitsOfMeasure___0" localSheetId="0">#REF!</definedName>
    <definedName name="UnitsOfMeasure___0">#REF!</definedName>
    <definedName name="UnitsOfMeasure___0___0" localSheetId="0">#REF!</definedName>
    <definedName name="UnitsOfMeasure___0___0">#REF!</definedName>
    <definedName name="UQWGP" localSheetId="0">#REF!</definedName>
    <definedName name="UQWGP">#REF!</definedName>
    <definedName name="xggj" localSheetId="0">#REF!</definedName>
    <definedName name="xggj">#REF!</definedName>
    <definedName name="XRDGS" localSheetId="0">#REF!</definedName>
    <definedName name="XRDGS">#REF!</definedName>
    <definedName name="бб." localSheetId="0">#REF!</definedName>
    <definedName name="бб.">#REF!</definedName>
    <definedName name="блбл" localSheetId="0">'[6]AIR-COOLED HEAT EXCH.'!#REF!</definedName>
    <definedName name="блбл">'[1]AIR-COOLED HEAT EXCH.'!#REF!</definedName>
    <definedName name="зз" localSheetId="0">#REF!</definedName>
    <definedName name="зз">#REF!</definedName>
    <definedName name="ззз" localSheetId="0">#REF!</definedName>
    <definedName name="ззз">#REF!</definedName>
    <definedName name="ййй" localSheetId="0">#REF!</definedName>
    <definedName name="ййй">#REF!</definedName>
    <definedName name="колво">[7]ВКданные!$G:$G</definedName>
    <definedName name="л" localSheetId="0">#REF!</definedName>
    <definedName name="л">#REF!</definedName>
    <definedName name="материал">[7]ВКданные!$F:$F</definedName>
    <definedName name="ммм" localSheetId="0">#REF!</definedName>
    <definedName name="ммм">#REF!</definedName>
    <definedName name="номер" localSheetId="0">#REF!+1</definedName>
    <definedName name="номер">#REF!+1</definedName>
    <definedName name="рол">[8]Данные!$A$2:$A$32</definedName>
    <definedName name="рр" localSheetId="0">#REF!</definedName>
    <definedName name="рр">#REF!</definedName>
    <definedName name="сварщ">#REF!</definedName>
    <definedName name="Срез_DN___N.S.">#N/A</definedName>
    <definedName name="Срез_№_стыка___Weld_NO">#N/A</definedName>
    <definedName name="Срез_Зона___Area">#N/A</definedName>
    <definedName name="Срез_Лист___Shee">#N/A</definedName>
    <definedName name="Срез_Трубопровод___PIpeline">#N/A</definedName>
    <definedName name="ш" localSheetId="0">#REF!</definedName>
    <definedName name="ш">#REF!</definedName>
    <definedName name="щ" localSheetId="0">#REF!,#REF!</definedName>
    <definedName name="щ">#REF!,#REF!</definedName>
    <definedName name="ь" localSheetId="0">#REF!</definedName>
    <definedName name="ь">#REF!</definedName>
    <definedName name="ьь" localSheetId="0">#REF!</definedName>
    <definedName name="ьь">#REF!</definedName>
    <definedName name="ььь" localSheetId="0">#REF!</definedName>
    <definedName name="ььь">#REF!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J2" i="1"/>
  <c r="I2" i="1"/>
  <c r="L15" i="1" l="1"/>
  <c r="L14" i="1" a="1"/>
  <c r="L14" i="1" s="1"/>
  <c r="L13" i="1" a="1"/>
  <c r="L13" i="1" s="1"/>
  <c r="L12" i="1" a="1"/>
  <c r="L12" i="1" s="1"/>
  <c r="L11" i="1" a="1"/>
  <c r="L11" i="1" s="1"/>
  <c r="L41" i="1" a="1"/>
  <c r="L41" i="1" s="1"/>
  <c r="L40" i="1" a="1"/>
  <c r="L40" i="1" s="1"/>
  <c r="L39" i="1" a="1"/>
  <c r="L39" i="1" s="1"/>
  <c r="L38" i="1" a="1"/>
  <c r="L38" i="1" s="1"/>
  <c r="L37" i="1" a="1"/>
  <c r="L37" i="1" s="1"/>
  <c r="L36" i="1" a="1"/>
  <c r="L36" i="1" s="1"/>
  <c r="L35" i="1" a="1"/>
  <c r="L35" i="1" s="1"/>
  <c r="L34" i="1" a="1"/>
  <c r="L34" i="1" s="1"/>
  <c r="L33" i="1" a="1"/>
  <c r="L33" i="1" s="1"/>
  <c r="L32" i="1" a="1"/>
  <c r="L32" i="1" s="1"/>
  <c r="L31" i="1" a="1"/>
  <c r="L31" i="1" s="1"/>
  <c r="L30" i="1" a="1"/>
  <c r="L30" i="1" s="1"/>
  <c r="L29" i="1" a="1"/>
  <c r="L29" i="1" s="1"/>
  <c r="L28" i="1" a="1"/>
  <c r="L28" i="1" s="1"/>
  <c r="L27" i="1" a="1"/>
  <c r="L27" i="1" s="1"/>
  <c r="L26" i="1" a="1"/>
  <c r="L26" i="1" s="1"/>
  <c r="L25" i="1" a="1"/>
  <c r="L25" i="1" s="1"/>
  <c r="L24" i="1" a="1"/>
  <c r="L24" i="1" s="1"/>
  <c r="L23" i="1" a="1"/>
  <c r="L23" i="1" s="1"/>
  <c r="L22" i="1" a="1"/>
  <c r="L22" i="1" s="1"/>
  <c r="L21" i="1" a="1"/>
  <c r="L21" i="1" s="1"/>
  <c r="L20" i="1" a="1"/>
  <c r="L20" i="1" s="1"/>
  <c r="L19" i="1" a="1"/>
  <c r="L19" i="1" s="1"/>
  <c r="L18" i="1" a="1"/>
  <c r="L18" i="1" s="1"/>
  <c r="L17" i="1" a="1"/>
  <c r="L17" i="1" s="1"/>
  <c r="L16" i="1" a="1"/>
  <c r="L16" i="1" s="1"/>
</calcChain>
</file>

<file path=xl/sharedStrings.xml><?xml version="1.0" encoding="utf-8"?>
<sst xmlns="http://schemas.openxmlformats.org/spreadsheetml/2006/main" count="165" uniqueCount="61">
  <si>
    <t>Марка стали</t>
  </si>
  <si>
    <t>Дата ВК</t>
  </si>
  <si>
    <t>Период</t>
  </si>
  <si>
    <t>Способ сварки</t>
  </si>
  <si>
    <t>Название материала</t>
  </si>
  <si>
    <t>A333-6; A420-WPL6 ;A350-LF2 ;А671-CC65 A350-LF2</t>
  </si>
  <si>
    <t>06.03.2017-16.04.2017</t>
  </si>
  <si>
    <t>РАД</t>
  </si>
  <si>
    <t>Сварочная проволока BOEHLER EMK EMK ER70S-6 6 Ø2,0 мм серт.№2017-2002261892-900002-014;аргон газообразный паспорт № 04-17 от 28.01.2017+</t>
  </si>
  <si>
    <t>17.04.2017-14.05.2017</t>
  </si>
  <si>
    <t>Сварочная проволока BOEHLER EMK EMK ER70S-6 6 Ø2,0 мм серт.№2017-2002261892-900002-014;аргон газообразный паспорт№ 04-17 от 28.01.2017</t>
  </si>
  <si>
    <t>15.05.2017-05.06.2017</t>
  </si>
  <si>
    <t>Сварочная проволока BOEHLER EMK ER70S-6 6 Ø2,0 мм сертификат № 2017-2002263847-900005-014;аргон газообразный паспорт № 09-17 от 28.04.2017</t>
  </si>
  <si>
    <t>06.06.2017-26.06.2017</t>
  </si>
  <si>
    <t>27.06.2017-27.07.2017</t>
  </si>
  <si>
    <t>Сварочная проволока BOEHLER EMK ER70S-6 6 Ø2,0 мм сертификат № 2017-2002263847-900005-014;аргон газообразный паспорт № 14-07 от 01.06.2017</t>
  </si>
  <si>
    <t>28.07.2017-14.08.2017</t>
  </si>
  <si>
    <t>Сварочная проволока BOEHLER EMK ER70S-6 6 Ø2,0 мм сертификат № 2017-2002263847-900005-014; аргон газообразный паспорт №15-17 от 30.06.2017</t>
  </si>
  <si>
    <t>15.08.2017-30.08.2017</t>
  </si>
  <si>
    <t>Сварочная проволока BOEHLER EMK ER70S-6 6 Ø2,0 мм сертификат № 2017-2002263847-900005-014; аргон газообразный паспорт № 15-17 от 30.06.2017, паспорт № 19-17 от 02.08.2017</t>
  </si>
  <si>
    <t>31.08.2017-18.09.2017</t>
  </si>
  <si>
    <t>Сварочная проволока BOEHLER EMK ER70S-6  Ø2,0 мм сертификат № 2017-2002266212-900001-014; аргон газообразный паспорт № 19-18 от 07.08.2017</t>
  </si>
  <si>
    <t>19.09.2017-01.10.2017</t>
  </si>
  <si>
    <t>Сварочная проволока BOEHLER EMK ER70S-6  Ø2,0 мм сертификат № 2017-2002266212-900001-014;аргон газообразный паспорт № 19-18 от 07.08.2017</t>
  </si>
  <si>
    <t>02.10.2017-15.10.2017</t>
  </si>
  <si>
    <t>Сварочная проволока BOEHLER EMK ER70S-6  Ø2,0 мм сертификат № 2017-2002266212-900001-014; аргон газообразный паспорт № 19-20 от 19.08.2017</t>
  </si>
  <si>
    <t>16.10.2017-30.10.2017</t>
  </si>
  <si>
    <t>31.10.2017-12.11.2017</t>
  </si>
  <si>
    <t>Сварочная проволока BOEHLER EMK ER70S-6  Ø2,0 мм сертификат № 2017-2002266212-900001-014; аргон газообразный паспорт № 19-21 от 19.08.2017</t>
  </si>
  <si>
    <t>РАД+РД</t>
  </si>
  <si>
    <t>Сварочная проволока BOEHLER EMK EMK ER70S-6 6 Ø2,0 мм серт.№2017-2002261892-900002-014;аргон газообразный паспорт № 04-17 от 28.01.2017; сварочные электроды ОК 53.70 2,5 ECAB серт.№ ЕС24464744;сварочные электроды ОК 53.70 3,2 ECAB серт.№ ЕС24486904_1</t>
  </si>
  <si>
    <t>Сварочная проволока BOEHLER EMK EMK ER70S-6 6 Ø2,0 мм серт.№2017-2002261892-900002-014;аргон газообразный паспорт№ 04-17 от 28.01.2017;сварочные электроды ОК 53.70 2,5 ECAB серт.№ ЕС24464744;сварочные электроды ОК 53.70 3,2 ECAB серт.№ ЕС24486904_2</t>
  </si>
  <si>
    <t>Сварочная проволока BOEHLER EMK ER70S-6 6 Ø2,0 мм сертификат № 2017-2002263847-900005-014;аргон газообразный паспорт № 09-17 от 28.04.2017;сварочные электроды ОК 53.70 2,5 ECAB сертификат № ЕС24448542;сварочные электроды ОК 53.70 3,2 ECAB сертификат № ЕС24703834_3</t>
  </si>
  <si>
    <t>Сварочная проволока BOEHLER EMK ER70S-6 6 Ø2,0 мм сертификат № 2017-2002263847-900005-014;аргон газообразный паспорт № 09-17 от 28.04.2017;сварочные электроды ОК 53.70 2,5 ECAB сертификат № ЕС24448542;сварочные электроды ОК 53.70 3,2 ECAB сертификат № ЕС24703834_4</t>
  </si>
  <si>
    <t>Сварочная проволока BOEHLER EMK ER70S-6 6 Ø2,0 мм сертификат № 2017-2002263847-900005-014;аргон газообразный паспорт № 14-07 от 01.06.2017;сварочные электроды ОК 53.70 2,5 ECAB сертификат № ЕС24448542;сварочные электроды ОК 53.70 3,2 ECAB сертификат № ЕС24703834</t>
  </si>
  <si>
    <t>Сварочная проволока BOEHLER EMK ER70S-6 6 Ø2,0 мм сертификат № 2017-2002263847-900005-014; аргон газообразный паспорт №15-17 от 30.06.2017;сварочные электроды ОК 53.70 2,5 ECAB сертификат № ЕС24448542;сварочные электроды ОК 53.70 3,2 ECAB сертификат № ЕС24703834</t>
  </si>
  <si>
    <t>Сварочная проволока BOEHLER EMK ER70S-6 6 Ø2,0 мм сертификат № 2017-2002263847-900005-014; аргон газообразный паспорт № 15-17 от 30.06.2017, паспорт № 19-17 от 02.08.2017;сварочные электроды ОК 53.70 2,5 ECAB сертификат № ЕС24448542;сварочные электроды ОК 53.70 3,2 ECAB сертификат № ЕС24703834</t>
  </si>
  <si>
    <t>Сварочная проволока BOEHLER EMK ER70S-6  Ø2,0 мм сертификат № 2017-2002266212-900001-014; аргон газообразный паспорт № 19-18 от 07.08.2017;сварочные электроды ОК 53.70 2,5 ECAB сертификат № ЕС24448542;сварочные электроды ОК 53.70 3,2 ECAB сертификат № ЕС24703834</t>
  </si>
  <si>
    <t>Сварочная проволока BOEHLER EMK ER70S-6  Ø2,0 мм сертификат № 2017-2002266212-900001-014;аргон газообразный паспорт № 19-18 от 07.08.2017;сварочные электроды ОК 53.70 2,5 ECAB сертификат № ЕС24448542;сварочные электроды ОК 53.70 3,2 ECAB сертификат № ЕС24703834</t>
  </si>
  <si>
    <t>Сварочная проволока BOEHLER EMK ER70S-6  Ø2,0 мм сертификат № 2017-2002266212-900001-014; аргон газообразный паспорт № 19-20 от 19.08.2017;сварочные электроды ОК 53.70 2,5 ECAB сертификат № ЕС24448542;сварочные электроды ОК 53.70 3,2 ECAB сертификат № ЕС24703834</t>
  </si>
  <si>
    <t>Сварочная проволока BOEHLER EMK ER70S-6  Ø2,0 мм сертификат № 2017-2002266212-900001-014; аргон газообразный паспорт № 19-21 от 19.08.2017;сварочные электроды ОК 53.70 2,5 ECAB сертификат № ЕС24448542;сварочные электроды ОК 53.70 3,2 ECAB сертификат № ЕС24703834</t>
  </si>
  <si>
    <t>A335-P11;A182-F11;A234-WP11;A691</t>
  </si>
  <si>
    <t>Сварочная проволока ОК Tigrod 13.16 ER80S-B2 Ø2.4мм серт № ЕС24051673;аргон газообразный паспорт № 09-17 от 28.04.2017</t>
  </si>
  <si>
    <t>Сварочная проволока ОК Tigrod 13.16 ER80S-B2 Ø2.4мм серт № ЕС24051673;аргон газообразный паспорт № 14-07 от 01.06.2017</t>
  </si>
  <si>
    <t>Сварочная проволока ОК Tigrod 13.16 ER80S-B2 Ø2.4мм серт № ЕС24051673; аргон газообразный паспорт № 15-17 от 30.06.2017, паспорт № 19-17 от 02.08.2017</t>
  </si>
  <si>
    <t>Сварочная проволока ОК Tigrod 13.16 2.4 ER80S-B2 серт.№ ЕС24840253; аргон газообразный паспорт № 19-18 от 07.08.2017</t>
  </si>
  <si>
    <t>Сварочная проволока ОК Tigrod 13.16 2.4 ER80S-B2 серт.№ ЕС24840253;аргон газообразный паспорт № 19-18 от 07.08.2017</t>
  </si>
  <si>
    <t>Сварочная проволока ОК Tigrod 13.16 2.4 ER80S-B2 серт.№ ЕС24840253; аргон газообразный паспорт № 19-20 от 19.08.2017</t>
  </si>
  <si>
    <t>Сварочная проволока ОК Tigrod 13.16 2.4 ER80S-B2 серт.№ ЕС24840253; аргон газообразный паспорт № 19-21 от 19.08.2017</t>
  </si>
  <si>
    <t>A335-P11;A182-F11;A234-WP11;A694</t>
  </si>
  <si>
    <t>Сварочная проволока BOEHLER EMK ER70S-6 6 Ø2,0 мм сертификат № 2017-2002263847-900005-014; аргон газообразный паспорт №15-17 от 30.06.2017;сварочные электроды ОК 53.70 2,5 ECAB сертификат № ЕС24448542;сварочные электроды ОК 53.70 3,2 ECAB сертификат № ЕС2</t>
  </si>
  <si>
    <t>A335-P11;A182-F11;A234-WP11;A695</t>
  </si>
  <si>
    <t>Сварочная проволока ОК Tigrod 13.16 ER80S-B2 Ø2.4мм серт № ЕС24051673; аргон газообразный паспорт № 15-17 от 30.06.2017, паспорт № 19-17 от 02.08.2017;сварочные электроды ОК 76.18 3580-А Ø3,2мм серт. № ЕС24289853;сварочные электроды ОК 76.18 3580-А Ø4.0мм серт.№ ЕС24822058</t>
  </si>
  <si>
    <t>A335-P11;A182-F11;A234-WP11;A696</t>
  </si>
  <si>
    <t>Сварочная проволока ОК Tigrod 13.16 2.4 ER80S-B2 серт.№ ЕС24840253; аргон газообразный паспорт № 19-18 от 07.08.2017;сварочные электроды ОК 76.18 3580-А Ø3,2мм серт.№ ЕС24842487 ;сварочные электроды ОК 76.18 3580-А Ø4.0мм серт.№ ЕС24822058</t>
  </si>
  <si>
    <t>A335-P11;A182-F11;A234-WP11;A697</t>
  </si>
  <si>
    <t>A335-P11;A182-F11;A234-WP11;A698</t>
  </si>
  <si>
    <t>Сварочная проволока ОК Tigrod 13.16 2.4 ER80S-B2 серт.№ ЕС24840253; аргон газообразный паспорт № 19-20 от 19.08.2017;сварочные электроды ОК 76.18 3580-А Ø3,2мм серт.№ ЕС24842487 ;сварочные электроды ОК 76.18 3580-А Ø4.0мм серт.№ЕС24722474</t>
  </si>
  <si>
    <t>A335-P11;A182-F11;A234-WP11;A699</t>
  </si>
  <si>
    <t>A335-P11;A182-F11;A234-WP11;A700</t>
  </si>
  <si>
    <t>Сварочная проволока ОК Tigrod 13.16 2.4 ER80S-B2 серт.№ ЕС24840253; аргон газообразный паспорт № 19-21 от 19.08.2017;сварочные электроды ОК 76.18 3580-А Ø3,2мм серт.№ ЕС24842487 ;сварочные электроды ОК 76.18 3580-А Ø4.0мм серт.№ЕС24722474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</si>
</sst>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0" xfId="1"/>
    <xf numFmtId="0" fontId="1" fillId="0" borderId="1" xfId="1" applyFont="1" applyBorder="1" applyAlignment="1">
      <alignment wrapText="1"/>
    </xf>
    <xf numFmtId="14" fontId="3" fillId="0" borderId="1" xfId="2" applyNumberFormat="1" applyFont="1" applyBorder="1"/>
    <xf numFmtId="14" fontId="3" fillId="0" borderId="1" xfId="2" applyNumberFormat="1" applyFont="1" applyBorder="1" applyAlignment="1">
      <alignment wrapText="1"/>
    </xf>
    <xf numFmtId="14" fontId="1" fillId="0" borderId="1" xfId="1" applyNumberFormat="1" applyBorder="1"/>
    <xf numFmtId="14" fontId="1" fillId="0" borderId="0" xfId="1" applyNumberFormat="1" applyBorder="1"/>
    <xf numFmtId="0" fontId="1" fillId="0" borderId="0" xfId="1" applyAlignment="1"/>
    <xf numFmtId="164" fontId="3" fillId="3" borderId="1" xfId="1" applyNumberFormat="1" applyFont="1" applyFill="1" applyBorder="1" applyAlignment="1">
      <alignment horizontal="center" vertical="center" wrapText="1"/>
    </xf>
    <xf numFmtId="14" fontId="1" fillId="3" borderId="1" xfId="1" applyNumberFormat="1" applyFill="1" applyBorder="1"/>
    <xf numFmtId="14" fontId="1" fillId="3" borderId="0" xfId="1" applyNumberFormat="1" applyFill="1" applyBorder="1"/>
    <xf numFmtId="0" fontId="1" fillId="3" borderId="0" xfId="1" applyFill="1"/>
    <xf numFmtId="14" fontId="3" fillId="3" borderId="1" xfId="2" applyNumberFormat="1" applyFont="1" applyFill="1" applyBorder="1" applyAlignment="1">
      <alignment wrapText="1"/>
    </xf>
    <xf numFmtId="0" fontId="1" fillId="2" borderId="0" xfId="1" applyFill="1"/>
    <xf numFmtId="14" fontId="1" fillId="2" borderId="0" xfId="1" applyNumberFormat="1" applyFill="1"/>
    <xf numFmtId="0" fontId="1" fillId="4" borderId="0" xfId="1" applyFill="1" applyAlignment="1">
      <alignment wrapText="1"/>
    </xf>
    <xf numFmtId="0" fontId="3" fillId="5" borderId="1" xfId="2" applyFont="1" applyFill="1" applyBorder="1" applyAlignment="1">
      <alignment horizontal="left" wrapText="1"/>
    </xf>
    <xf numFmtId="0" fontId="3" fillId="5" borderId="1" xfId="2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top" wrapText="1"/>
    </xf>
  </cellXfs>
  <cellStyles count="3">
    <cellStyle name="Обычный" xfId="0" builtinId="0"/>
    <cellStyle name="Обычный 2 2 2" xfId="2"/>
    <cellStyle name="Обычный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praca/Przetargi/PGNiG%20-%20PMG%20Wierzchowice/00_Tender/02_READY_PROPOSAL/DO%20OFERTY/rev.0/100/NU.07.175-TCM-020-DAT-001.01%20-%20Data%20Sheet%20-%20110-C-01%20&amp;%20120-C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V-SU6-FS01\Departments\Users\Maslov.Mikhail\AppData\Local\Microsoft\Windows\Temporary%20Internet%20Files\Content.Outlook\NX5Y1IEP\MACHINE\DATASHT\RATING\WINDOWS\BILAL2.XL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MACHINE/DATASHT/RATING/WINDOWS/BILAL2.XL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V-SU6-FS01\Departments\Users\Maslov.Mikhail\AppData\Local\Microsoft\Windows\Temporary%20Internet%20Files\Content.Outlook\NX5Y1IEP\DOCUME~1\ramesan\LOCALS~1\Temp\AUSI\Balance\J-63-Y-O-0001-00-A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DOCUME~1/ramesan/LOCALS~1/Temp/AUSI/Balance/J-63-Y-O-0001-00-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aca/Przetargi/PGNiG%20-%20PMG%20Wierzchowice/00_Tender/02_READY_PROPOSAL/DO%20OFERTY/rev.0/100/NU.07.175-TCM-020-DAT-001.01%20-%20Data%20Sheet%20-%20110-C-01%20&amp;%20120-C-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ryabinvv/AppData/Local/Microsoft/Windows/Temporary%20Internet%20Files/Content.Outlook/UKQJR7E3/&#1055;&#1086;&#1076;&#1087;&#1080;&#1089;&#1072;&#1085;&#1099;&#1077;%20&#1040;&#1050;&#1058;&#1067;/&#1040;&#1050;&#1058;%20&#1082;&#1086;&#1083;&#1086;&#1085;&#1085;&#1099;%20101-108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V-SU6-FS01\Departments\Users\Maslov.Mikhail\AppData\Local\Microsoft\Windows\Temporary%20Internet%20Files\Content.Outlook\NX5Y1IEP\Users\a.ogorodova\Desktop\&#1052;&#1053;&#1055;&#1047;\Ver2&#1058;&#1072;&#1073;&#1083;&#1080;&#1094;&#1072;%20&#1085;&#1072;%20&#1080;&#1079;&#1075;&#1086;&#1090;&#1086;&#1074;&#1083;&#1077;&#1085;&#1080;&#1077;%20spool%20&#1050;&#1052;&#1052;%20%2015%2003%202017%20(&#1040;&#1074;&#1090;&#1086;&#1089;&#1086;&#1093;&#1088;&#1072;&#1085;&#1077;&#1085;&#1085;&#1099;&#1081;)AA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6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-COOLED HEAT EXCH.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L2"/>
    </sheetNames>
    <sheetDataSet>
      <sheetData sheetId="0">
        <row r="1">
          <cell r="A1" t="str">
            <v>read me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L2"/>
    </sheetNames>
    <sheetDataSet>
      <sheetData sheetId="0">
        <row r="1">
          <cell r="A1" t="str">
            <v>read me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T 40-180-SALES GAS"/>
      <sheetName val="UNIT 40_180_MGCS_INTERC .SYS"/>
      <sheetName val="UNIT 40_180_LGCS_INTERC. SYS"/>
      <sheetName val="UNIT_4E_220_STORAGE SYSTEM"/>
      <sheetName val="UNIT_40_230_FLARE SYSTEM"/>
      <sheetName val="UNIT 40_420_FUEL GAS SYSTEM"/>
      <sheetName val="UNIT 40_430_D_O_System"/>
      <sheetName val="UNIT 40_460_AIR SYSTEM"/>
      <sheetName val="UNIT_40_470 MAIN POWER GEN_"/>
      <sheetName val="UNIT_40_480_EMER_POWER GEN_"/>
      <sheetName val="UNIT 40_500_SEA WATER SYSTEM"/>
      <sheetName val="UNIT 40_520_COOLING WATER"/>
      <sheetName val="UNIT 40_530_DEMI WATER"/>
      <sheetName val="UNIT 40_530_POTABLE WATER"/>
      <sheetName val="UNIT 40_530_DESALINATED WATER"/>
      <sheetName val="UNIT 40_540_OPEN DRAIN SYSTEM"/>
      <sheetName val="UNIT 40_550_CLOSED DRAIN SYSTEM"/>
      <sheetName val="UNIT 40_600_INERT GAS SYSTEM"/>
      <sheetName val="UNIT 40_620 STEAM _ CONDEN"/>
      <sheetName val="UNIT 40_650_CAUSTIC_ACID ST "/>
      <sheetName val="UNIT 40_730_FIREFIGHTING SYSTE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T 40-180-SALES GAS"/>
      <sheetName val="UNIT 40_180_MGCS_INTERC .SYS"/>
      <sheetName val="UNIT 40_180_LGCS_INTERC. SYS"/>
      <sheetName val="UNIT_4E_220_STORAGE SYSTEM"/>
      <sheetName val="UNIT_40_230_FLARE SYSTEM"/>
      <sheetName val="UNIT 40_420_FUEL GAS SYSTEM"/>
      <sheetName val="UNIT 40_430_D_O_System"/>
      <sheetName val="UNIT 40_460_AIR SYSTEM"/>
      <sheetName val="UNIT_40_470 MAIN POWER GEN_"/>
      <sheetName val="UNIT_40_480_EMER_POWER GEN_"/>
      <sheetName val="UNIT 40_500_SEA WATER SYSTEM"/>
      <sheetName val="UNIT 40_520_COOLING WATER"/>
      <sheetName val="UNIT 40_530_DEMI WATER"/>
      <sheetName val="UNIT 40_530_POTABLE WATER"/>
      <sheetName val="UNIT 40_530_DESALINATED WATER"/>
      <sheetName val="UNIT 40_540_OPEN DRAIN SYSTEM"/>
      <sheetName val="UNIT 40_550_CLOSED DRAIN SYSTEM"/>
      <sheetName val="UNIT 40_600_INERT GAS SYSTEM"/>
      <sheetName val="UNIT 40_620 STEAM _ CONDEN"/>
      <sheetName val="UNIT 40_650_CAUSTIC_ACID ST "/>
      <sheetName val="UNIT 40_730_FIREFIGHTING SYSTE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R-COOLED HEAT EXCH.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К40"/>
      <sheetName val="ВКданные"/>
    </sheetNames>
    <sheetDataSet>
      <sheetData sheetId="0" refreshError="1"/>
      <sheetData sheetId="1">
        <row r="1">
          <cell r="F1" t="str">
            <v>Материал</v>
          </cell>
          <cell r="G1" t="str">
            <v xml:space="preserve">сколько </v>
          </cell>
        </row>
        <row r="2">
          <cell r="F2" t="str">
            <v>Колонна К101, К102, К103, К104, К105, К106, К107, К108</v>
          </cell>
          <cell r="G2" t="str">
            <v>(8 шт.)</v>
          </cell>
        </row>
        <row r="3">
          <cell r="F3" t="str">
            <v>Гайка М48</v>
          </cell>
          <cell r="G3" t="str">
            <v>128 шт.</v>
          </cell>
        </row>
        <row r="4">
          <cell r="F4" t="str">
            <v>Шайба 48</v>
          </cell>
          <cell r="G4" t="str">
            <v>64 шт.</v>
          </cell>
        </row>
        <row r="5">
          <cell r="F5" t="str">
            <v>Присадочный пруток Boehler EMK 6 d2,4</v>
          </cell>
          <cell r="G5" t="str">
            <v>20 кг.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готовление"/>
      <sheetName val="Лист1"/>
      <sheetName val="Материалы"/>
      <sheetName val="Монтаж"/>
      <sheetName val="Данные"/>
    </sheetNames>
    <sheetDataSet>
      <sheetData sheetId="0"/>
      <sheetData sheetId="1"/>
      <sheetData sheetId="2">
        <row r="1">
          <cell r="S1">
            <v>0</v>
          </cell>
        </row>
      </sheetData>
      <sheetData sheetId="3"/>
      <sheetData sheetId="4">
        <row r="2">
          <cell r="A2" t="str">
            <v>193Н</v>
          </cell>
        </row>
        <row r="3">
          <cell r="A3" t="str">
            <v>225F</v>
          </cell>
        </row>
        <row r="4">
          <cell r="A4" t="str">
            <v>4МВ4</v>
          </cell>
        </row>
        <row r="5">
          <cell r="A5" t="str">
            <v>45АТ</v>
          </cell>
        </row>
        <row r="6">
          <cell r="A6" t="str">
            <v>457Т</v>
          </cell>
        </row>
        <row r="7">
          <cell r="A7" t="str">
            <v>1N04</v>
          </cell>
        </row>
        <row r="8">
          <cell r="A8" t="str">
            <v>4BS9</v>
          </cell>
        </row>
        <row r="9">
          <cell r="A9" t="str">
            <v>1Х7L</v>
          </cell>
        </row>
        <row r="10">
          <cell r="A10" t="str">
            <v>3М4V</v>
          </cell>
        </row>
        <row r="11">
          <cell r="A11" t="str">
            <v>1FP9</v>
          </cell>
        </row>
        <row r="12">
          <cell r="A12" t="str">
            <v>1Х2Х</v>
          </cell>
        </row>
        <row r="13">
          <cell r="A13" t="str">
            <v>1STN</v>
          </cell>
        </row>
        <row r="14">
          <cell r="A14" t="str">
            <v>45В9</v>
          </cell>
        </row>
        <row r="15">
          <cell r="A15" t="str">
            <v>6ВМЕ</v>
          </cell>
        </row>
        <row r="16">
          <cell r="A16" t="str">
            <v>15С8</v>
          </cell>
        </row>
        <row r="17">
          <cell r="A17" t="str">
            <v>3Е8В</v>
          </cell>
        </row>
        <row r="18">
          <cell r="A18" t="str">
            <v>01KR</v>
          </cell>
        </row>
        <row r="19">
          <cell r="A19" t="str">
            <v>645А</v>
          </cell>
        </row>
        <row r="20">
          <cell r="A20" t="str">
            <v>645F</v>
          </cell>
        </row>
        <row r="21">
          <cell r="A21" t="str">
            <v>15BS</v>
          </cell>
        </row>
        <row r="22">
          <cell r="A22" t="str">
            <v>10V7</v>
          </cell>
        </row>
        <row r="23">
          <cell r="A23" t="str">
            <v>19XZ</v>
          </cell>
        </row>
        <row r="24">
          <cell r="A24" t="str">
            <v>14ER</v>
          </cell>
        </row>
        <row r="25">
          <cell r="A25" t="str">
            <v>48HK</v>
          </cell>
        </row>
        <row r="26">
          <cell r="A26" t="str">
            <v>4PNV</v>
          </cell>
        </row>
        <row r="27">
          <cell r="A27" t="str">
            <v>36KN</v>
          </cell>
        </row>
        <row r="28">
          <cell r="A28" t="str">
            <v>6ZL9</v>
          </cell>
        </row>
        <row r="29">
          <cell r="A29" t="str">
            <v>333P</v>
          </cell>
        </row>
        <row r="30">
          <cell r="A30" t="str">
            <v>2X5L</v>
          </cell>
        </row>
        <row r="31">
          <cell r="A31" t="str">
            <v>70В0</v>
          </cell>
        </row>
        <row r="32">
          <cell r="A32" t="str">
            <v>2V3H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Журнал сварки"/>
      <sheetName val="сварочный материал1"/>
      <sheetName val="сварочный материал"/>
    </sheetNames>
    <sheetDataSet>
      <sheetData sheetId="0"/>
      <sheetData sheetId="1">
        <row r="4">
          <cell r="BS4" t="str">
            <v>РАД+РД</v>
          </cell>
          <cell r="HT4">
            <v>42842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selection activeCell="K2" sqref="K2"/>
    </sheetView>
  </sheetViews>
  <sheetFormatPr defaultRowHeight="15" x14ac:dyDescent="0.25"/>
  <cols>
    <col min="1" max="1" width="20.85546875" style="3" customWidth="1"/>
    <col min="2" max="2" width="0" style="3" hidden="1" customWidth="1"/>
    <col min="3" max="3" width="9.140625" style="3"/>
    <col min="4" max="4" width="13.28515625" style="3" customWidth="1"/>
    <col min="5" max="5" width="36.140625" style="15" customWidth="1"/>
    <col min="6" max="7" width="10.140625" style="3" bestFit="1" customWidth="1"/>
    <col min="8" max="8" width="10.140625" style="3" customWidth="1"/>
    <col min="9" max="9" width="9.140625" style="3"/>
    <col min="10" max="10" width="10.140625" style="3" bestFit="1" customWidth="1"/>
    <col min="11" max="11" width="23.85546875" style="3" customWidth="1"/>
    <col min="12" max="16384" width="9.140625" style="3"/>
  </cols>
  <sheetData>
    <row r="1" spans="1:13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13" ht="48.75" x14ac:dyDescent="0.25">
      <c r="A2" s="4" t="s">
        <v>5</v>
      </c>
      <c r="B2" s="5">
        <v>42800</v>
      </c>
      <c r="C2" s="6" t="s">
        <v>6</v>
      </c>
      <c r="D2" s="6" t="s">
        <v>7</v>
      </c>
      <c r="E2" s="18" t="s">
        <v>8</v>
      </c>
      <c r="F2" s="7">
        <v>42800</v>
      </c>
      <c r="G2" s="7">
        <v>42841</v>
      </c>
      <c r="H2" s="8"/>
      <c r="I2" s="15" t="str">
        <f>'[9]Журнал сварки'!BS4</f>
        <v>РАД+РД</v>
      </c>
      <c r="J2" s="16">
        <f>'[9]Журнал сварки'!HT4</f>
        <v>42842</v>
      </c>
      <c r="K2" s="17" t="e">
        <f>INDEX(E2:E41,MATCH(1,(J2&gt;=F2:F41)*(J2&lt;=G2:G41),0))</f>
        <v>#N/A</v>
      </c>
      <c r="L2" s="9"/>
      <c r="M2" s="9"/>
    </row>
    <row r="3" spans="1:13" ht="48.75" x14ac:dyDescent="0.25">
      <c r="A3" s="4" t="s">
        <v>5</v>
      </c>
      <c r="B3" s="5">
        <v>42842</v>
      </c>
      <c r="C3" s="6" t="s">
        <v>9</v>
      </c>
      <c r="D3" s="6" t="s">
        <v>7</v>
      </c>
      <c r="E3" s="18" t="s">
        <v>10</v>
      </c>
      <c r="F3" s="7">
        <v>42842</v>
      </c>
      <c r="G3" s="7">
        <v>42869</v>
      </c>
      <c r="H3" s="8"/>
      <c r="K3" s="9"/>
      <c r="L3" s="9"/>
      <c r="M3" s="9"/>
    </row>
    <row r="4" spans="1:13" ht="48.75" x14ac:dyDescent="0.25">
      <c r="A4" s="4" t="s">
        <v>5</v>
      </c>
      <c r="B4" s="5">
        <v>42870</v>
      </c>
      <c r="C4" s="6" t="s">
        <v>11</v>
      </c>
      <c r="D4" s="6" t="s">
        <v>7</v>
      </c>
      <c r="E4" s="18" t="s">
        <v>12</v>
      </c>
      <c r="F4" s="7">
        <v>42870</v>
      </c>
      <c r="G4" s="7">
        <v>42891</v>
      </c>
      <c r="H4" s="8"/>
      <c r="K4" s="9"/>
      <c r="L4" s="9"/>
      <c r="M4" s="9"/>
    </row>
    <row r="5" spans="1:13" ht="48.75" x14ac:dyDescent="0.25">
      <c r="A5" s="4" t="s">
        <v>5</v>
      </c>
      <c r="B5" s="5">
        <v>42892</v>
      </c>
      <c r="C5" s="6" t="s">
        <v>13</v>
      </c>
      <c r="D5" s="6" t="s">
        <v>7</v>
      </c>
      <c r="E5" s="18" t="s">
        <v>12</v>
      </c>
      <c r="F5" s="7">
        <v>42892</v>
      </c>
      <c r="G5" s="7">
        <v>42912</v>
      </c>
      <c r="H5" s="8"/>
      <c r="K5" s="9"/>
      <c r="L5" s="9"/>
      <c r="M5" s="9"/>
    </row>
    <row r="6" spans="1:13" ht="48.75" x14ac:dyDescent="0.25">
      <c r="A6" s="4" t="s">
        <v>5</v>
      </c>
      <c r="B6" s="5">
        <v>42913</v>
      </c>
      <c r="C6" s="6" t="s">
        <v>14</v>
      </c>
      <c r="D6" s="6" t="s">
        <v>7</v>
      </c>
      <c r="E6" s="18" t="s">
        <v>15</v>
      </c>
      <c r="F6" s="7">
        <v>42913</v>
      </c>
      <c r="G6" s="7">
        <v>42943</v>
      </c>
      <c r="H6" s="8"/>
      <c r="K6" s="9"/>
      <c r="L6" s="9"/>
      <c r="M6" s="9"/>
    </row>
    <row r="7" spans="1:13" ht="48.75" x14ac:dyDescent="0.25">
      <c r="A7" s="4" t="s">
        <v>5</v>
      </c>
      <c r="B7" s="5">
        <v>42944</v>
      </c>
      <c r="C7" s="6" t="s">
        <v>16</v>
      </c>
      <c r="D7" s="6" t="s">
        <v>7</v>
      </c>
      <c r="E7" s="18" t="s">
        <v>17</v>
      </c>
      <c r="F7" s="7">
        <v>42944</v>
      </c>
      <c r="G7" s="7">
        <v>42961</v>
      </c>
      <c r="H7" s="8"/>
      <c r="K7" s="9"/>
      <c r="L7" s="9"/>
      <c r="M7" s="9"/>
    </row>
    <row r="8" spans="1:13" ht="60.75" x14ac:dyDescent="0.25">
      <c r="A8" s="4" t="s">
        <v>5</v>
      </c>
      <c r="B8" s="5">
        <v>42962</v>
      </c>
      <c r="C8" s="6" t="s">
        <v>18</v>
      </c>
      <c r="D8" s="6" t="s">
        <v>7</v>
      </c>
      <c r="E8" s="18" t="s">
        <v>19</v>
      </c>
      <c r="F8" s="7">
        <v>42962</v>
      </c>
      <c r="G8" s="7">
        <v>42977</v>
      </c>
      <c r="H8" s="8"/>
      <c r="K8" s="9"/>
      <c r="L8" s="9"/>
      <c r="M8" s="9"/>
    </row>
    <row r="9" spans="1:13" ht="48.75" x14ac:dyDescent="0.25">
      <c r="A9" s="4" t="s">
        <v>5</v>
      </c>
      <c r="B9" s="5">
        <v>42978</v>
      </c>
      <c r="C9" s="6" t="s">
        <v>20</v>
      </c>
      <c r="D9" s="6" t="s">
        <v>7</v>
      </c>
      <c r="E9" s="18" t="s">
        <v>21</v>
      </c>
      <c r="F9" s="7">
        <v>42978</v>
      </c>
      <c r="G9" s="7">
        <v>42996</v>
      </c>
      <c r="H9" s="8"/>
      <c r="K9" s="9"/>
      <c r="L9" s="9"/>
      <c r="M9" s="9"/>
    </row>
    <row r="10" spans="1:13" ht="48.75" x14ac:dyDescent="0.25">
      <c r="A10" s="4" t="s">
        <v>5</v>
      </c>
      <c r="B10" s="5">
        <v>42997</v>
      </c>
      <c r="C10" s="6" t="s">
        <v>22</v>
      </c>
      <c r="D10" s="6" t="s">
        <v>7</v>
      </c>
      <c r="E10" s="18" t="s">
        <v>23</v>
      </c>
      <c r="F10" s="7">
        <v>42997</v>
      </c>
      <c r="G10" s="7">
        <v>43009</v>
      </c>
      <c r="H10" s="8"/>
      <c r="K10" s="9"/>
      <c r="L10" s="9"/>
      <c r="M10" s="9"/>
    </row>
    <row r="11" spans="1:13" ht="48.75" x14ac:dyDescent="0.25">
      <c r="A11" s="4" t="s">
        <v>5</v>
      </c>
      <c r="B11" s="10">
        <v>43010</v>
      </c>
      <c r="C11" s="10" t="s">
        <v>24</v>
      </c>
      <c r="D11" s="6" t="s">
        <v>7</v>
      </c>
      <c r="E11" s="18" t="s">
        <v>25</v>
      </c>
      <c r="F11" s="7">
        <v>43010</v>
      </c>
      <c r="G11" s="7">
        <v>43023</v>
      </c>
      <c r="H11" s="8"/>
      <c r="K11" s="9"/>
      <c r="L11" s="9" t="str">
        <f t="array" ref="L11">IFERROR(IF(SMALL(IF($I$2=$D$2:$D$41,ROW($D$2:$D$41)-1),ROW(A10))=IF(AND($J$2&gt;=F11,$J$2&lt;=G11),ROW(),"ош"),INDEX($E$2:$E$41,SMALL(IF($I$2=$D$2:$D$41,ROW($D$2:$D$41)-1),ROW(A10)),1),""),"")</f>
        <v/>
      </c>
      <c r="M11" s="9"/>
    </row>
    <row r="12" spans="1:13" ht="48.75" x14ac:dyDescent="0.25">
      <c r="A12" s="4" t="s">
        <v>5</v>
      </c>
      <c r="B12" s="10">
        <v>43024</v>
      </c>
      <c r="C12" s="10" t="s">
        <v>26</v>
      </c>
      <c r="D12" s="6" t="s">
        <v>7</v>
      </c>
      <c r="E12" s="18" t="s">
        <v>25</v>
      </c>
      <c r="F12" s="7">
        <v>43024</v>
      </c>
      <c r="G12" s="7">
        <v>43038</v>
      </c>
      <c r="H12" s="8"/>
      <c r="K12" s="9"/>
      <c r="L12" s="9" t="str">
        <f t="array" ref="L12">IFERROR(IF(SMALL(IF($I$2=$D$2:$D$41,ROW($D$2:$D$41)-1),ROW(A11))=IF(AND($J$2&gt;=F12,$J$2&lt;=G12),ROW(),"ош"),INDEX($E$2:$E$41,SMALL(IF($I$2=$D$2:$D$41,ROW($D$2:$D$41)-1),ROW(A11)),1),""),"")</f>
        <v/>
      </c>
      <c r="M12" s="9"/>
    </row>
    <row r="13" spans="1:13" ht="48.75" x14ac:dyDescent="0.25">
      <c r="A13" s="4" t="s">
        <v>5</v>
      </c>
      <c r="B13" s="10">
        <v>43039</v>
      </c>
      <c r="C13" s="10" t="s">
        <v>27</v>
      </c>
      <c r="D13" s="6" t="s">
        <v>7</v>
      </c>
      <c r="E13" s="18" t="s">
        <v>28</v>
      </c>
      <c r="F13" s="7">
        <v>43039</v>
      </c>
      <c r="G13" s="7">
        <v>43051</v>
      </c>
      <c r="H13" s="8"/>
      <c r="L13" s="9" t="str">
        <f t="array" ref="L13">IFERROR(IF(SMALL(IF($I$2=$D$2:$D$41,ROW($D$2:$D$41)-1),ROW(A12))=IF(AND($J$2&gt;=F13,$J$2&lt;=G13),ROW(),"ош"),INDEX($E$2:$E$41,SMALL(IF($I$2=$D$2:$D$41,ROW($D$2:$D$41)-1),ROW(A12)),1),""),"")</f>
        <v/>
      </c>
      <c r="M13" s="9"/>
    </row>
    <row r="14" spans="1:13" s="13" customFormat="1" ht="87" customHeight="1" x14ac:dyDescent="0.25">
      <c r="A14" s="4" t="s">
        <v>5</v>
      </c>
      <c r="B14" s="5">
        <v>42800</v>
      </c>
      <c r="C14" s="6" t="s">
        <v>6</v>
      </c>
      <c r="D14" s="6" t="s">
        <v>29</v>
      </c>
      <c r="E14" s="19" t="s">
        <v>30</v>
      </c>
      <c r="F14" s="11">
        <v>42800</v>
      </c>
      <c r="G14" s="11">
        <v>42841</v>
      </c>
      <c r="H14" s="12"/>
      <c r="L14" s="9" t="str">
        <f t="array" ref="L14">IFERROR(IF(SMALL(IF($I$2=$D$2:$D$41,ROW($D$2:$D$41)-1),ROW(A13))=IF(AND($J$2&gt;=F14,$J$2&lt;=G14),ROW(),"ош"),INDEX($E$2:$E$41,SMALL(IF($I$2=$D$2:$D$41,ROW($D$2:$D$41)-1),ROW(A13)),1),""),"")</f>
        <v/>
      </c>
      <c r="M14" s="9"/>
    </row>
    <row r="15" spans="1:13" s="13" customFormat="1" ht="87" customHeight="1" x14ac:dyDescent="0.25">
      <c r="A15" s="4" t="s">
        <v>5</v>
      </c>
      <c r="B15" s="5">
        <v>42842</v>
      </c>
      <c r="C15" s="6" t="s">
        <v>9</v>
      </c>
      <c r="D15" s="6" t="s">
        <v>29</v>
      </c>
      <c r="E15" s="18" t="s">
        <v>31</v>
      </c>
      <c r="F15" s="11">
        <v>42842</v>
      </c>
      <c r="G15" s="11">
        <v>42869</v>
      </c>
      <c r="H15" s="12"/>
      <c r="L15" s="9" t="str">
        <f>IFERROR(IF(SMALL(IF($I$2=$D$2:$D$41,ROW($D$2:$D$41)-1),ROW(A14))=IF(AND($J$2&gt;=F15,$J$2&lt;=G15),ROW(),"ош"),INDEX($E$2:$E$41,SMALL(IF($I$2=$D$2:$D$41,ROW($D$2:$D$41)-1),ROW(A14)),1),"1"),"2")</f>
        <v>2</v>
      </c>
      <c r="M15" s="9"/>
    </row>
    <row r="16" spans="1:13" s="13" customFormat="1" ht="87" customHeight="1" x14ac:dyDescent="0.25">
      <c r="A16" s="4" t="s">
        <v>5</v>
      </c>
      <c r="B16" s="5">
        <v>42870</v>
      </c>
      <c r="C16" s="6" t="s">
        <v>11</v>
      </c>
      <c r="D16" s="6" t="s">
        <v>29</v>
      </c>
      <c r="E16" s="18" t="s">
        <v>32</v>
      </c>
      <c r="F16" s="11">
        <v>42870</v>
      </c>
      <c r="G16" s="11">
        <v>42891</v>
      </c>
      <c r="H16" s="12"/>
      <c r="L16" s="9" t="str">
        <f t="array" ref="L16">IFERROR(IF(SMALL(IF($I$2=$D$2:$D$41,ROW($D$2:$D$41)-1),ROW(A15))=IF(AND($J$2&gt;=F16,$J$2&lt;=G16),ROW(),"ош"),INDEX($E$2:$E$41,SMALL(IF($I$2=$D$2:$D$41,ROW($D$2:$D$41)-1),ROW(A15)),1),""),"")</f>
        <v/>
      </c>
      <c r="M16" s="9"/>
    </row>
    <row r="17" spans="1:12" s="13" customFormat="1" ht="87" customHeight="1" x14ac:dyDescent="0.25">
      <c r="A17" s="4" t="s">
        <v>5</v>
      </c>
      <c r="B17" s="5">
        <v>42892</v>
      </c>
      <c r="C17" s="6" t="s">
        <v>13</v>
      </c>
      <c r="D17" s="6" t="s">
        <v>29</v>
      </c>
      <c r="E17" s="20" t="s">
        <v>33</v>
      </c>
      <c r="F17" s="11">
        <v>42892</v>
      </c>
      <c r="G17" s="11">
        <v>42912</v>
      </c>
      <c r="H17" s="12"/>
      <c r="L17" s="9" t="str">
        <f t="array" ref="L17">IFERROR(IF(SMALL(IF($I$2=$D$2:$D$41,ROW($D$2:$D$41)-1),ROW(A16))=IF(AND($J$2&gt;=F17,$J$2&lt;=G17),ROW(),"ош"),INDEX($E$2:$E$41,SMALL(IF($I$2=$D$2:$D$41,ROW($D$2:$D$41)-1),ROW(A16)),1),""),"")</f>
        <v/>
      </c>
    </row>
    <row r="18" spans="1:12" s="13" customFormat="1" ht="87" customHeight="1" x14ac:dyDescent="0.25">
      <c r="A18" s="4" t="s">
        <v>5</v>
      </c>
      <c r="B18" s="5">
        <v>42913</v>
      </c>
      <c r="C18" s="6" t="s">
        <v>14</v>
      </c>
      <c r="D18" s="6" t="s">
        <v>29</v>
      </c>
      <c r="E18" s="18" t="s">
        <v>34</v>
      </c>
      <c r="F18" s="11">
        <v>42913</v>
      </c>
      <c r="G18" s="11">
        <v>42943</v>
      </c>
      <c r="H18" s="12"/>
      <c r="L18" s="9" t="str">
        <f t="array" ref="L18">IFERROR(IF(SMALL(IF($I$2=$D$2:$D$41,ROW($D$2:$D$41)-1),ROW(A17))=IF(AND($J$2&gt;=F18,$J$2&lt;=G18),ROW(),"ош"),INDEX($E$2:$E$41,SMALL(IF($I$2=$D$2:$D$41,ROW($D$2:$D$41)-1),ROW(A17)),1),""),"")</f>
        <v/>
      </c>
    </row>
    <row r="19" spans="1:12" s="13" customFormat="1" ht="87" customHeight="1" x14ac:dyDescent="0.25">
      <c r="A19" s="4" t="s">
        <v>5</v>
      </c>
      <c r="B19" s="5">
        <v>42944</v>
      </c>
      <c r="C19" s="6" t="s">
        <v>16</v>
      </c>
      <c r="D19" s="6" t="s">
        <v>29</v>
      </c>
      <c r="E19" s="18" t="s">
        <v>35</v>
      </c>
      <c r="F19" s="11">
        <v>42944</v>
      </c>
      <c r="G19" s="11">
        <v>42961</v>
      </c>
      <c r="H19" s="12"/>
      <c r="L19" s="9" t="str">
        <f t="array" ref="L19">IFERROR(IF(SMALL(IF($I$2=$D$2:$D$41,ROW($D$2:$D$41)-1),ROW(A18))=IF(AND($J$2&gt;=F19,$J$2&lt;=G19),ROW(),"ош"),INDEX($E$2:$E$41,SMALL(IF($I$2=$D$2:$D$41,ROW($D$2:$D$41)-1),ROW(A18)),1),""),"")</f>
        <v/>
      </c>
    </row>
    <row r="20" spans="1:12" s="13" customFormat="1" ht="87" customHeight="1" x14ac:dyDescent="0.25">
      <c r="A20" s="4" t="s">
        <v>5</v>
      </c>
      <c r="B20" s="5">
        <v>42962</v>
      </c>
      <c r="C20" s="6" t="s">
        <v>18</v>
      </c>
      <c r="D20" s="6" t="s">
        <v>29</v>
      </c>
      <c r="E20" s="18" t="s">
        <v>36</v>
      </c>
      <c r="F20" s="11">
        <v>42962</v>
      </c>
      <c r="G20" s="11">
        <v>42977</v>
      </c>
      <c r="H20" s="12"/>
      <c r="L20" s="9" t="str">
        <f t="array" ref="L20">IFERROR(IF(SMALL(IF($I$2=$D$2:$D$41,ROW($D$2:$D$41)-1),ROW(A19))=IF(AND($J$2&gt;=F20,$J$2&lt;=G20),ROW(),"ош"),INDEX($E$2:$E$41,SMALL(IF($I$2=$D$2:$D$41,ROW($D$2:$D$41)-1),ROW(A19)),1),""),"")</f>
        <v/>
      </c>
    </row>
    <row r="21" spans="1:12" s="13" customFormat="1" ht="87" customHeight="1" x14ac:dyDescent="0.25">
      <c r="A21" s="4" t="s">
        <v>5</v>
      </c>
      <c r="B21" s="5">
        <v>42978</v>
      </c>
      <c r="C21" s="6" t="s">
        <v>20</v>
      </c>
      <c r="D21" s="6" t="s">
        <v>29</v>
      </c>
      <c r="E21" s="18" t="s">
        <v>37</v>
      </c>
      <c r="F21" s="11">
        <v>42978</v>
      </c>
      <c r="G21" s="11">
        <v>42996</v>
      </c>
      <c r="H21" s="12"/>
      <c r="L21" s="9" t="str">
        <f t="array" ref="L21">IFERROR(IF(SMALL(IF($I$2=$D$2:$D$41,ROW($D$2:$D$41)-1),ROW(A20))=IF(AND($J$2&gt;=F21,$J$2&lt;=G21),ROW(),"ош"),INDEX($E$2:$E$41,SMALL(IF($I$2=$D$2:$D$41,ROW($D$2:$D$41)-1),ROW(A20)),1),""),"")</f>
        <v/>
      </c>
    </row>
    <row r="22" spans="1:12" ht="87" customHeight="1" x14ac:dyDescent="0.25">
      <c r="A22" s="4" t="s">
        <v>5</v>
      </c>
      <c r="B22" s="5">
        <v>42997</v>
      </c>
      <c r="C22" s="6" t="s">
        <v>22</v>
      </c>
      <c r="D22" s="6" t="s">
        <v>29</v>
      </c>
      <c r="E22" s="18" t="s">
        <v>38</v>
      </c>
      <c r="F22" s="7">
        <v>42997</v>
      </c>
      <c r="G22" s="7">
        <v>43009</v>
      </c>
      <c r="H22" s="8"/>
      <c r="L22" s="9" t="str">
        <f t="array" ref="L22">IFERROR(IF(SMALL(IF($I$2=$D$2:$D$41,ROW($D$2:$D$41)-1),ROW(A21))=IF(AND($J$2&gt;=F22,$J$2&lt;=G22),ROW(),"ош"),INDEX($E$2:$E$41,SMALL(IF($I$2=$D$2:$D$41,ROW($D$2:$D$41)-1),ROW(A21)),1),""),"")</f>
        <v/>
      </c>
    </row>
    <row r="23" spans="1:12" ht="87" customHeight="1" x14ac:dyDescent="0.25">
      <c r="A23" s="4" t="s">
        <v>5</v>
      </c>
      <c r="B23" s="10">
        <v>43010</v>
      </c>
      <c r="C23" s="10" t="s">
        <v>24</v>
      </c>
      <c r="D23" s="6" t="s">
        <v>29</v>
      </c>
      <c r="E23" s="18" t="s">
        <v>39</v>
      </c>
      <c r="F23" s="7">
        <v>43010</v>
      </c>
      <c r="G23" s="7">
        <v>43023</v>
      </c>
      <c r="H23" s="8"/>
      <c r="L23" s="9" t="str">
        <f t="array" ref="L23">IFERROR(IF(SMALL(IF($I$2=$D$2:$D$41,ROW($D$2:$D$41)-1),ROW(A22))=IF(AND($J$2&gt;=F23,$J$2&lt;=G23),ROW(),"ош"),INDEX($E$2:$E$41,SMALL(IF($I$2=$D$2:$D$41,ROW($D$2:$D$41)-1),ROW(A22)),1),""),"")</f>
        <v/>
      </c>
    </row>
    <row r="24" spans="1:12" ht="87" customHeight="1" x14ac:dyDescent="0.25">
      <c r="A24" s="4" t="s">
        <v>5</v>
      </c>
      <c r="B24" s="10">
        <v>43024</v>
      </c>
      <c r="C24" s="10" t="s">
        <v>26</v>
      </c>
      <c r="D24" s="6" t="s">
        <v>29</v>
      </c>
      <c r="E24" s="18" t="s">
        <v>39</v>
      </c>
      <c r="F24" s="7">
        <v>43024</v>
      </c>
      <c r="G24" s="7">
        <v>43038</v>
      </c>
      <c r="H24" s="8"/>
      <c r="L24" s="9" t="str">
        <f t="array" ref="L24">IFERROR(IF(SMALL(IF($I$2=$D$2:$D$41,ROW($D$2:$D$41)-1),ROW(A23))=IF(AND($J$2&gt;=F24,$J$2&lt;=G24),ROW(),"ош"),INDEX($E$2:$E$41,SMALL(IF($I$2=$D$2:$D$41,ROW($D$2:$D$41)-1),ROW(A23)),1),""),"")</f>
        <v/>
      </c>
    </row>
    <row r="25" spans="1:12" ht="87" customHeight="1" x14ac:dyDescent="0.25">
      <c r="A25" s="4" t="s">
        <v>5</v>
      </c>
      <c r="B25" s="10">
        <v>43039</v>
      </c>
      <c r="C25" s="10" t="s">
        <v>27</v>
      </c>
      <c r="D25" s="6" t="s">
        <v>29</v>
      </c>
      <c r="E25" s="18" t="s">
        <v>40</v>
      </c>
      <c r="F25" s="7">
        <v>43039</v>
      </c>
      <c r="G25" s="7">
        <v>43051</v>
      </c>
      <c r="H25" s="8"/>
      <c r="L25" s="9" t="str">
        <f t="array" ref="L25">IFERROR(IF(SMALL(IF($I$2=$D$2:$D$41,ROW($D$2:$D$41)-1),ROW(A24))=IF(AND($J$2&gt;=F25,$J$2&lt;=G25),ROW(),"ош"),INDEX($E$2:$E$41,SMALL(IF($I$2=$D$2:$D$41,ROW($D$2:$D$41)-1),ROW(A24)),1),""),"")</f>
        <v/>
      </c>
    </row>
    <row r="26" spans="1:12" s="13" customFormat="1" ht="87" customHeight="1" x14ac:dyDescent="0.25">
      <c r="A26" s="4" t="s">
        <v>41</v>
      </c>
      <c r="B26" s="5">
        <v>42892</v>
      </c>
      <c r="C26" s="6" t="s">
        <v>13</v>
      </c>
      <c r="D26" s="6" t="s">
        <v>7</v>
      </c>
      <c r="E26" s="20" t="s">
        <v>42</v>
      </c>
      <c r="F26" s="11">
        <v>42892</v>
      </c>
      <c r="G26" s="11">
        <v>42912</v>
      </c>
      <c r="H26" s="12"/>
      <c r="L26" s="9" t="str">
        <f t="array" ref="L26">IFERROR(IF(SMALL(IF($I$2=$D$2:$D$41,ROW($D$2:$D$41)-1),ROW(A25))=IF(AND($J$2&gt;=F26,$J$2&lt;=G26),ROW(),"ош"),INDEX($E$2:$E$41,SMALL(IF($I$2=$D$2:$D$41,ROW($D$2:$D$41)-1),ROW(A25)),1),""),"")</f>
        <v/>
      </c>
    </row>
    <row r="27" spans="1:12" s="13" customFormat="1" ht="87" customHeight="1" x14ac:dyDescent="0.25">
      <c r="A27" s="4" t="s">
        <v>41</v>
      </c>
      <c r="B27" s="5">
        <v>42913</v>
      </c>
      <c r="C27" s="6" t="s">
        <v>14</v>
      </c>
      <c r="D27" s="6" t="s">
        <v>7</v>
      </c>
      <c r="E27" s="20" t="s">
        <v>43</v>
      </c>
      <c r="F27" s="11">
        <v>42913</v>
      </c>
      <c r="G27" s="11">
        <v>42943</v>
      </c>
      <c r="H27" s="12"/>
      <c r="L27" s="9" t="str">
        <f t="array" ref="L27">IFERROR(IF(SMALL(IF($I$2=$D$2:$D$41,ROW($D$2:$D$41)-1),ROW(A26))=IF(AND($J$2&gt;=F27,$J$2&lt;=G27),ROW(),"ош"),INDEX($E$2:$E$41,SMALL(IF($I$2=$D$2:$D$41,ROW($D$2:$D$41)-1),ROW(A26)),1),""),"")</f>
        <v/>
      </c>
    </row>
    <row r="28" spans="1:12" s="13" customFormat="1" ht="87" customHeight="1" x14ac:dyDescent="0.25">
      <c r="A28" s="4" t="s">
        <v>41</v>
      </c>
      <c r="B28" s="5">
        <v>42944</v>
      </c>
      <c r="C28" s="6" t="s">
        <v>16</v>
      </c>
      <c r="D28" s="6" t="s">
        <v>7</v>
      </c>
      <c r="E28" s="18" t="s">
        <v>17</v>
      </c>
      <c r="F28" s="11">
        <v>42944</v>
      </c>
      <c r="G28" s="11">
        <v>42961</v>
      </c>
      <c r="H28" s="12"/>
      <c r="L28" s="9" t="str">
        <f t="array" ref="L28">IFERROR(IF(SMALL(IF($I$2=$D$2:$D$41,ROW($D$2:$D$41)-1),ROW(A27))=IF(AND($J$2&gt;=F28,$J$2&lt;=G28),ROW(),"ош"),INDEX($E$2:$E$41,SMALL(IF($I$2=$D$2:$D$41,ROW($D$2:$D$41)-1),ROW(A27)),1),""),"")</f>
        <v/>
      </c>
    </row>
    <row r="29" spans="1:12" s="13" customFormat="1" ht="87" customHeight="1" x14ac:dyDescent="0.25">
      <c r="A29" s="4" t="s">
        <v>41</v>
      </c>
      <c r="B29" s="5">
        <v>42962</v>
      </c>
      <c r="C29" s="6" t="s">
        <v>18</v>
      </c>
      <c r="D29" s="6" t="s">
        <v>7</v>
      </c>
      <c r="E29" s="18" t="s">
        <v>44</v>
      </c>
      <c r="F29" s="11">
        <v>42962</v>
      </c>
      <c r="G29" s="11">
        <v>42977</v>
      </c>
      <c r="H29" s="12"/>
      <c r="L29" s="9" t="str">
        <f t="array" ref="L29">IFERROR(IF(SMALL(IF($I$2=$D$2:$D$41,ROW($D$2:$D$41)-1),ROW(A28))=IF(AND($J$2&gt;=F29,$J$2&lt;=G29),ROW(),"ош"),INDEX($E$2:$E$41,SMALL(IF($I$2=$D$2:$D$41,ROW($D$2:$D$41)-1),ROW(A28)),1),""),"")</f>
        <v/>
      </c>
    </row>
    <row r="30" spans="1:12" s="13" customFormat="1" ht="87" customHeight="1" x14ac:dyDescent="0.25">
      <c r="A30" s="4" t="s">
        <v>41</v>
      </c>
      <c r="B30" s="5">
        <v>42978</v>
      </c>
      <c r="C30" s="6" t="s">
        <v>20</v>
      </c>
      <c r="D30" s="6" t="s">
        <v>7</v>
      </c>
      <c r="E30" s="18" t="s">
        <v>45</v>
      </c>
      <c r="F30" s="11">
        <v>42978</v>
      </c>
      <c r="G30" s="11">
        <v>42996</v>
      </c>
      <c r="H30" s="12"/>
      <c r="L30" s="9" t="str">
        <f t="array" ref="L30">IFERROR(IF(SMALL(IF($I$2=$D$2:$D$41,ROW($D$2:$D$41)-1),ROW(A29))=IF(AND($J$2&gt;=F30,$J$2&lt;=G30),ROW(),"ош"),INDEX($E$2:$E$41,SMALL(IF($I$2=$D$2:$D$41,ROW($D$2:$D$41)-1),ROW(A29)),1),""),"")</f>
        <v/>
      </c>
    </row>
    <row r="31" spans="1:12" s="13" customFormat="1" ht="87" customHeight="1" x14ac:dyDescent="0.25">
      <c r="A31" s="4" t="s">
        <v>41</v>
      </c>
      <c r="B31" s="5">
        <v>42997</v>
      </c>
      <c r="C31" s="6" t="s">
        <v>22</v>
      </c>
      <c r="D31" s="6" t="s">
        <v>7</v>
      </c>
      <c r="E31" s="18" t="s">
        <v>46</v>
      </c>
      <c r="F31" s="11">
        <v>42997</v>
      </c>
      <c r="G31" s="11">
        <v>43009</v>
      </c>
      <c r="H31" s="12"/>
      <c r="L31" s="9" t="str">
        <f t="array" ref="L31">IFERROR(IF(SMALL(IF($I$2=$D$2:$D$41,ROW($D$2:$D$41)-1),ROW(A30))=IF(AND($J$2&gt;=F31,$J$2&lt;=G31),ROW(),"ош"),INDEX($E$2:$E$41,SMALL(IF($I$2=$D$2:$D$41,ROW($D$2:$D$41)-1),ROW(A30)),1),""),"")</f>
        <v/>
      </c>
    </row>
    <row r="32" spans="1:12" s="13" customFormat="1" ht="87" customHeight="1" x14ac:dyDescent="0.25">
      <c r="A32" s="4" t="s">
        <v>41</v>
      </c>
      <c r="B32" s="10">
        <v>43010</v>
      </c>
      <c r="C32" s="10" t="s">
        <v>24</v>
      </c>
      <c r="D32" s="6" t="s">
        <v>7</v>
      </c>
      <c r="E32" s="18" t="s">
        <v>47</v>
      </c>
      <c r="F32" s="11">
        <v>43010</v>
      </c>
      <c r="G32" s="11">
        <v>43023</v>
      </c>
      <c r="H32" s="12"/>
      <c r="L32" s="9" t="str">
        <f t="array" ref="L32">IFERROR(IF(SMALL(IF($I$2=$D$2:$D$41,ROW($D$2:$D$41)-1),ROW(A31))=IF(AND($J$2&gt;=F32,$J$2&lt;=G32),ROW(),"ош"),INDEX($E$2:$E$41,SMALL(IF($I$2=$D$2:$D$41,ROW($D$2:$D$41)-1),ROW(A31)),1),""),"")</f>
        <v/>
      </c>
    </row>
    <row r="33" spans="1:12" s="13" customFormat="1" ht="87" customHeight="1" x14ac:dyDescent="0.25">
      <c r="A33" s="4" t="s">
        <v>41</v>
      </c>
      <c r="B33" s="10">
        <v>43024</v>
      </c>
      <c r="C33" s="10" t="s">
        <v>26</v>
      </c>
      <c r="D33" s="6" t="s">
        <v>7</v>
      </c>
      <c r="E33" s="18" t="s">
        <v>47</v>
      </c>
      <c r="F33" s="11">
        <v>43024</v>
      </c>
      <c r="G33" s="11">
        <v>43038</v>
      </c>
      <c r="H33" s="12"/>
      <c r="L33" s="9" t="str">
        <f t="array" ref="L33">IFERROR(IF(SMALL(IF($I$2=$D$2:$D$41,ROW($D$2:$D$41)-1),ROW(A32))=IF(AND($J$2&gt;=F33,$J$2&lt;=G33),ROW(),"ош"),INDEX($E$2:$E$41,SMALL(IF($I$2=$D$2:$D$41,ROW($D$2:$D$41)-1),ROW(A32)),1),""),"")</f>
        <v/>
      </c>
    </row>
    <row r="34" spans="1:12" s="13" customFormat="1" ht="87" customHeight="1" x14ac:dyDescent="0.25">
      <c r="A34" s="4" t="s">
        <v>41</v>
      </c>
      <c r="B34" s="10">
        <v>43039</v>
      </c>
      <c r="C34" s="10" t="s">
        <v>27</v>
      </c>
      <c r="D34" s="6" t="s">
        <v>7</v>
      </c>
      <c r="E34" s="18" t="s">
        <v>48</v>
      </c>
      <c r="F34" s="11">
        <v>43039</v>
      </c>
      <c r="G34" s="11">
        <v>43051</v>
      </c>
      <c r="H34" s="12"/>
      <c r="L34" s="9" t="str">
        <f t="array" ref="L34">IFERROR(IF(SMALL(IF($I$2=$D$2:$D$41,ROW($D$2:$D$41)-1),ROW(A33))=IF(AND($J$2&gt;=F34,$J$2&lt;=G34),ROW(),"ош"),INDEX($E$2:$E$41,SMALL(IF($I$2=$D$2:$D$41,ROW($D$2:$D$41)-1),ROW(A33)),1),""),"")</f>
        <v/>
      </c>
    </row>
    <row r="35" spans="1:12" s="13" customFormat="1" ht="87" customHeight="1" x14ac:dyDescent="0.25">
      <c r="A35" s="4" t="s">
        <v>49</v>
      </c>
      <c r="B35" s="5">
        <v>42944</v>
      </c>
      <c r="C35" s="6" t="s">
        <v>16</v>
      </c>
      <c r="D35" s="14" t="s">
        <v>29</v>
      </c>
      <c r="E35" s="20" t="s">
        <v>50</v>
      </c>
      <c r="F35" s="11">
        <v>42944</v>
      </c>
      <c r="G35" s="11">
        <v>42961</v>
      </c>
      <c r="H35" s="12"/>
      <c r="L35" s="9" t="str">
        <f t="array" ref="L35">IFERROR(IF(SMALL(IF($I$2=$D$2:$D$41,ROW($D$2:$D$41)-1),ROW(A34))=IF(AND($J$2&gt;=F35,$J$2&lt;=G35),ROW(),"ош"),INDEX($E$2:$E$41,SMALL(IF($I$2=$D$2:$D$41,ROW($D$2:$D$41)-1),ROW(A34)),1),""),"")</f>
        <v/>
      </c>
    </row>
    <row r="36" spans="1:12" s="13" customFormat="1" ht="87" customHeight="1" x14ac:dyDescent="0.25">
      <c r="A36" s="4" t="s">
        <v>51</v>
      </c>
      <c r="B36" s="5">
        <v>42962</v>
      </c>
      <c r="C36" s="6" t="s">
        <v>18</v>
      </c>
      <c r="D36" s="14" t="s">
        <v>29</v>
      </c>
      <c r="E36" s="20" t="s">
        <v>52</v>
      </c>
      <c r="F36" s="11">
        <v>42962</v>
      </c>
      <c r="G36" s="11">
        <v>42977</v>
      </c>
      <c r="H36" s="12"/>
      <c r="L36" s="9" t="str">
        <f t="array" ref="L36">IFERROR(IF(SMALL(IF($I$2=$D$2:$D$41,ROW($D$2:$D$41)-1),ROW(A35))=IF(AND($J$2&gt;=F36,$J$2&lt;=G36),ROW(),"ош"),INDEX($E$2:$E$41,SMALL(IF($I$2=$D$2:$D$41,ROW($D$2:$D$41)-1),ROW(A35)),1),""),"")</f>
        <v/>
      </c>
    </row>
    <row r="37" spans="1:12" s="13" customFormat="1" ht="87" customHeight="1" x14ac:dyDescent="0.25">
      <c r="A37" s="4" t="s">
        <v>53</v>
      </c>
      <c r="B37" s="5">
        <v>42978</v>
      </c>
      <c r="C37" s="6" t="s">
        <v>20</v>
      </c>
      <c r="D37" s="14" t="s">
        <v>29</v>
      </c>
      <c r="E37" s="20" t="s">
        <v>54</v>
      </c>
      <c r="F37" s="11">
        <v>42978</v>
      </c>
      <c r="G37" s="11">
        <v>42996</v>
      </c>
      <c r="H37" s="12"/>
      <c r="L37" s="9" t="str">
        <f t="array" ref="L37">IFERROR(IF(SMALL(IF($I$2=$D$2:$D$41,ROW($D$2:$D$41)-1),ROW(A36))=IF(AND($J$2&gt;=F37,$J$2&lt;=G37),ROW(),"ош"),INDEX($E$2:$E$41,SMALL(IF($I$2=$D$2:$D$41,ROW($D$2:$D$41)-1),ROW(A36)),1),""),"")</f>
        <v/>
      </c>
    </row>
    <row r="38" spans="1:12" s="13" customFormat="1" ht="87" customHeight="1" x14ac:dyDescent="0.25">
      <c r="A38" s="4" t="s">
        <v>55</v>
      </c>
      <c r="B38" s="5">
        <v>42997</v>
      </c>
      <c r="C38" s="6" t="s">
        <v>22</v>
      </c>
      <c r="D38" s="14" t="s">
        <v>29</v>
      </c>
      <c r="E38" s="20" t="s">
        <v>54</v>
      </c>
      <c r="F38" s="11">
        <v>42997</v>
      </c>
      <c r="G38" s="11">
        <v>43009</v>
      </c>
      <c r="H38" s="12"/>
      <c r="L38" s="9" t="str">
        <f t="array" ref="L38">IFERROR(IF(SMALL(IF($I$2=$D$2:$D$41,ROW($D$2:$D$41)-1),ROW(A37))=IF(AND($J$2&gt;=F38,$J$2&lt;=G38),ROW(),"ош"),INDEX($E$2:$E$41,SMALL(IF($I$2=$D$2:$D$41,ROW($D$2:$D$41)-1),ROW(A37)),1),""),"")</f>
        <v/>
      </c>
    </row>
    <row r="39" spans="1:12" s="13" customFormat="1" ht="87" customHeight="1" x14ac:dyDescent="0.25">
      <c r="A39" s="4" t="s">
        <v>56</v>
      </c>
      <c r="B39" s="10">
        <v>43010</v>
      </c>
      <c r="C39" s="10" t="s">
        <v>24</v>
      </c>
      <c r="D39" s="14" t="s">
        <v>29</v>
      </c>
      <c r="E39" s="20" t="s">
        <v>57</v>
      </c>
      <c r="F39" s="11">
        <v>43010</v>
      </c>
      <c r="G39" s="11">
        <v>43023</v>
      </c>
      <c r="H39" s="12"/>
      <c r="L39" s="9" t="str">
        <f t="array" ref="L39">IFERROR(IF(SMALL(IF($I$2=$D$2:$D$41,ROW($D$2:$D$41)-1),ROW(A38))=IF(AND($J$2&gt;=F39,$J$2&lt;=G39),ROW(),"ош"),INDEX($E$2:$E$41,SMALL(IF($I$2=$D$2:$D$41,ROW($D$2:$D$41)-1),ROW(A38)),1),""),"")</f>
        <v/>
      </c>
    </row>
    <row r="40" spans="1:12" s="13" customFormat="1" ht="87" customHeight="1" x14ac:dyDescent="0.25">
      <c r="A40" s="4" t="s">
        <v>58</v>
      </c>
      <c r="B40" s="10">
        <v>43024</v>
      </c>
      <c r="C40" s="10" t="s">
        <v>26</v>
      </c>
      <c r="D40" s="14" t="s">
        <v>29</v>
      </c>
      <c r="E40" s="20" t="s">
        <v>57</v>
      </c>
      <c r="F40" s="11">
        <v>43024</v>
      </c>
      <c r="G40" s="11">
        <v>43038</v>
      </c>
      <c r="H40" s="12"/>
      <c r="L40" s="9" t="str">
        <f t="array" ref="L40">IFERROR(IF(SMALL(IF($I$2=$D$2:$D$41,ROW($D$2:$D$41)-1),ROW(A39))=IF(AND($J$2&gt;=F40,$J$2&lt;=G40),ROW(),"ош"),INDEX($E$2:$E$41,SMALL(IF($I$2=$D$2:$D$41,ROW($D$2:$D$41)-1),ROW(A39)),1),""),"")</f>
        <v/>
      </c>
    </row>
    <row r="41" spans="1:12" s="13" customFormat="1" ht="87" customHeight="1" x14ac:dyDescent="0.25">
      <c r="A41" s="4" t="s">
        <v>59</v>
      </c>
      <c r="B41" s="10">
        <v>43039</v>
      </c>
      <c r="C41" s="10" t="s">
        <v>27</v>
      </c>
      <c r="D41" s="14" t="s">
        <v>29</v>
      </c>
      <c r="E41" s="20" t="s">
        <v>60</v>
      </c>
      <c r="F41" s="11">
        <v>43039</v>
      </c>
      <c r="G41" s="11">
        <v>43051</v>
      </c>
      <c r="H41" s="12"/>
      <c r="L41" s="9" t="str">
        <f t="array" ref="L41">IFERROR(IF(SMALL(IF($I$2=$D$2:$D$41,ROW($D$2:$D$41)-1),ROW(A40))=IF(AND($J$2&gt;=F41,$J$2&lt;=G41),ROW(),"ош"),INDEX($E$2:$E$41,SMALL(IF($I$2=$D$2:$D$41,ROW($D$2:$D$41)-1),ROW(A40)),1),""),"")</f>
        <v/>
      </c>
    </row>
  </sheetData>
  <autoFilter ref="A1:E41">
    <filterColumn colId="4" showButton="0"/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сварочный материал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shevchenko</dc:creator>
  <cp:lastModifiedBy>shevchenko</cp:lastModifiedBy>
  <dcterms:created xsi:type="dcterms:W3CDTF">2018-02-10T18:08:38Z</dcterms:created>
  <dcterms:modified xsi:type="dcterms:W3CDTF">2018-02-10T18:10:01Z</dcterms:modified>
</cp:coreProperties>
</file>